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!ИП 2025\!Проект корректировки АО КГК ИП 2024-2028 гг\"/>
    </mc:Choice>
  </mc:AlternateContent>
  <xr:revisionPtr revIDLastSave="0" documentId="13_ncr:1_{F139969A-03C0-4C05-B79F-B4768E5D7332}" xr6:coauthVersionLast="36" xr6:coauthVersionMax="36" xr10:uidLastSave="{00000000-0000-0000-0000-000000000000}"/>
  <bookViews>
    <workbookView xWindow="-32760" yWindow="-32760" windowWidth="15156" windowHeight="8292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3" hidden="1">'1'!$A$16:$AO$463</definedName>
    <definedName name="_xlnm.Print_Titles" localSheetId="3">'1'!$14:$16</definedName>
    <definedName name="_xlnm.Print_Area" localSheetId="3">'1'!$A$1:$AO$463</definedName>
  </definedNames>
  <calcPr calcId="191029"/>
</workbook>
</file>

<file path=xl/calcChain.xml><?xml version="1.0" encoding="utf-8"?>
<calcChain xmlns="http://schemas.openxmlformats.org/spreadsheetml/2006/main">
  <c r="E208" i="13" l="1"/>
  <c r="E116" i="13"/>
  <c r="G116" i="13"/>
  <c r="G119" i="13" s="1"/>
  <c r="I116" i="13"/>
  <c r="I119" i="13" s="1"/>
  <c r="K116" i="13"/>
  <c r="M116" i="13"/>
  <c r="M119" i="13" s="1"/>
  <c r="O116" i="13"/>
  <c r="O119" i="13" s="1"/>
  <c r="Q116" i="13"/>
  <c r="E119" i="13"/>
  <c r="K119" i="13"/>
  <c r="Q119" i="13"/>
  <c r="E120" i="13"/>
  <c r="G120" i="13"/>
  <c r="I120" i="13"/>
  <c r="K120" i="13"/>
  <c r="M120" i="13"/>
  <c r="O120" i="13"/>
  <c r="Q120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R123" i="13"/>
  <c r="S123" i="13"/>
  <c r="T123" i="13"/>
  <c r="U123" i="13"/>
  <c r="V123" i="13"/>
  <c r="W123" i="13"/>
  <c r="X123" i="13"/>
  <c r="Y123" i="13"/>
  <c r="Z123" i="13"/>
  <c r="AA123" i="13"/>
  <c r="AB123" i="13"/>
  <c r="AC123" i="13"/>
  <c r="AD123" i="13"/>
  <c r="AE123" i="13"/>
  <c r="AF123" i="13"/>
  <c r="AG123" i="13"/>
  <c r="AH123" i="13"/>
  <c r="AI123" i="13"/>
  <c r="AJ123" i="13"/>
  <c r="AK123" i="13"/>
  <c r="AL123" i="13"/>
  <c r="AM123" i="13"/>
  <c r="E129" i="13"/>
  <c r="G129" i="13"/>
  <c r="I129" i="13"/>
  <c r="K129" i="13"/>
  <c r="M129" i="13"/>
  <c r="O129" i="13"/>
  <c r="Q129" i="13"/>
  <c r="D120" i="13"/>
  <c r="D129" i="13"/>
  <c r="E159" i="13"/>
  <c r="E153" i="13"/>
  <c r="D123" i="13"/>
  <c r="E144" i="13"/>
  <c r="E138" i="13"/>
  <c r="D119" i="13"/>
  <c r="D116" i="13"/>
  <c r="E41" i="13"/>
  <c r="Q32" i="13"/>
  <c r="O32" i="13"/>
  <c r="M32" i="13"/>
  <c r="K32" i="13"/>
  <c r="I32" i="13"/>
  <c r="G32" i="13"/>
  <c r="D32" i="13"/>
  <c r="E32" i="13"/>
  <c r="AO26" i="13"/>
  <c r="AN26" i="13"/>
  <c r="E26" i="13"/>
  <c r="AM374" i="13" l="1"/>
  <c r="AL374" i="13"/>
  <c r="AK374" i="13"/>
  <c r="AJ374" i="13"/>
  <c r="AI374" i="13"/>
  <c r="AH374" i="13"/>
  <c r="AG374" i="13"/>
  <c r="AF374" i="13"/>
  <c r="AE374" i="13"/>
  <c r="AD374" i="13"/>
  <c r="AC374" i="13"/>
  <c r="AB374" i="13"/>
  <c r="AA374" i="13"/>
  <c r="Z374" i="13"/>
  <c r="Y374" i="13"/>
  <c r="X374" i="13"/>
  <c r="W374" i="13"/>
  <c r="V374" i="13"/>
  <c r="U374" i="13"/>
  <c r="T374" i="13"/>
  <c r="S374" i="13"/>
  <c r="R374" i="13"/>
  <c r="AM345" i="13"/>
  <c r="AL345" i="13"/>
  <c r="AK345" i="13"/>
  <c r="AJ345" i="13"/>
  <c r="AI345" i="13"/>
  <c r="AH345" i="13"/>
  <c r="AG345" i="13"/>
  <c r="AF345" i="13"/>
  <c r="AE345" i="13"/>
  <c r="AD345" i="13"/>
  <c r="AC345" i="13"/>
  <c r="AB345" i="13"/>
  <c r="AA345" i="13"/>
  <c r="Z345" i="13"/>
  <c r="Y345" i="13"/>
  <c r="X345" i="13"/>
  <c r="W345" i="13"/>
  <c r="V345" i="13"/>
  <c r="U345" i="13"/>
  <c r="T345" i="13"/>
  <c r="S345" i="13"/>
  <c r="R345" i="13"/>
  <c r="AM343" i="13"/>
  <c r="AL343" i="13"/>
  <c r="AK343" i="13"/>
  <c r="AJ343" i="13"/>
  <c r="AI343" i="13"/>
  <c r="AH343" i="13"/>
  <c r="AG343" i="13"/>
  <c r="AF343" i="13"/>
  <c r="AE343" i="13"/>
  <c r="AD343" i="13"/>
  <c r="AC343" i="13"/>
  <c r="AB343" i="13"/>
  <c r="AA343" i="13"/>
  <c r="Z343" i="13"/>
  <c r="Y343" i="13"/>
  <c r="X343" i="13"/>
  <c r="W343" i="13"/>
  <c r="V343" i="13"/>
  <c r="U343" i="13"/>
  <c r="T343" i="13"/>
  <c r="S343" i="13"/>
  <c r="R343" i="13"/>
  <c r="AM341" i="13"/>
  <c r="AL341" i="13"/>
  <c r="AK341" i="13"/>
  <c r="AJ341" i="13"/>
  <c r="AI341" i="13"/>
  <c r="AH341" i="13"/>
  <c r="AG341" i="13"/>
  <c r="AF341" i="13"/>
  <c r="AE341" i="13"/>
  <c r="AD341" i="13"/>
  <c r="AC341" i="13"/>
  <c r="AB341" i="13"/>
  <c r="AA341" i="13"/>
  <c r="Z341" i="13"/>
  <c r="Y341" i="13"/>
  <c r="X341" i="13"/>
  <c r="W341" i="13"/>
  <c r="V341" i="13"/>
  <c r="U341" i="13"/>
  <c r="T341" i="13"/>
  <c r="S341" i="13"/>
  <c r="R341" i="13"/>
  <c r="AM340" i="13"/>
  <c r="AL340" i="13"/>
  <c r="AK340" i="13"/>
  <c r="AJ340" i="13"/>
  <c r="AI340" i="13"/>
  <c r="AH340" i="13"/>
  <c r="AG340" i="13"/>
  <c r="AF340" i="13"/>
  <c r="AE340" i="13"/>
  <c r="AD340" i="13"/>
  <c r="AC340" i="13"/>
  <c r="AB340" i="13"/>
  <c r="AA340" i="13"/>
  <c r="Z340" i="13"/>
  <c r="Y340" i="13"/>
  <c r="X340" i="13"/>
  <c r="W340" i="13"/>
  <c r="V340" i="13"/>
  <c r="U340" i="13"/>
  <c r="T340" i="13"/>
  <c r="S340" i="13"/>
  <c r="R340" i="13"/>
  <c r="AM334" i="13"/>
  <c r="AL334" i="13"/>
  <c r="AK334" i="13"/>
  <c r="AJ334" i="13"/>
  <c r="AI334" i="13"/>
  <c r="AH334" i="13"/>
  <c r="AG334" i="13"/>
  <c r="AF334" i="13"/>
  <c r="AE334" i="13"/>
  <c r="AD334" i="13"/>
  <c r="AC334" i="13"/>
  <c r="AB334" i="13"/>
  <c r="AA334" i="13"/>
  <c r="Z334" i="13"/>
  <c r="Y334" i="13"/>
  <c r="X334" i="13"/>
  <c r="W334" i="13"/>
  <c r="V334" i="13"/>
  <c r="U334" i="13"/>
  <c r="T334" i="13"/>
  <c r="S334" i="13"/>
  <c r="R334" i="13"/>
  <c r="AM333" i="13"/>
  <c r="AL333" i="13"/>
  <c r="AK333" i="13"/>
  <c r="AJ333" i="13"/>
  <c r="AI333" i="13"/>
  <c r="AH333" i="13"/>
  <c r="AG333" i="13"/>
  <c r="AF333" i="13"/>
  <c r="AE333" i="13"/>
  <c r="AD333" i="13"/>
  <c r="AC333" i="13"/>
  <c r="AB333" i="13"/>
  <c r="AA333" i="13"/>
  <c r="Z333" i="13"/>
  <c r="Y333" i="13"/>
  <c r="X333" i="13"/>
  <c r="W333" i="13"/>
  <c r="V333" i="13"/>
  <c r="U333" i="13"/>
  <c r="T333" i="13"/>
  <c r="S333" i="13"/>
  <c r="R333" i="13"/>
  <c r="AM331" i="13"/>
  <c r="AL331" i="13"/>
  <c r="AK331" i="13"/>
  <c r="AJ331" i="13"/>
  <c r="AI331" i="13"/>
  <c r="AH331" i="13"/>
  <c r="AG331" i="13"/>
  <c r="AF331" i="13"/>
  <c r="AE331" i="13"/>
  <c r="AD331" i="13"/>
  <c r="AC331" i="13"/>
  <c r="AB331" i="13"/>
  <c r="AA331" i="13"/>
  <c r="Z331" i="13"/>
  <c r="Y331" i="13"/>
  <c r="X331" i="13"/>
  <c r="W331" i="13"/>
  <c r="V331" i="13"/>
  <c r="U331" i="13"/>
  <c r="T331" i="13"/>
  <c r="S331" i="13"/>
  <c r="R331" i="13"/>
  <c r="AM330" i="13"/>
  <c r="AL330" i="13"/>
  <c r="AK330" i="13"/>
  <c r="AJ330" i="13"/>
  <c r="AI330" i="13"/>
  <c r="AH330" i="13"/>
  <c r="AG330" i="13"/>
  <c r="AF330" i="13"/>
  <c r="AE330" i="13"/>
  <c r="AD330" i="13"/>
  <c r="AC330" i="13"/>
  <c r="AB330" i="13"/>
  <c r="AA330" i="13"/>
  <c r="Z330" i="13"/>
  <c r="Y330" i="13"/>
  <c r="X330" i="13"/>
  <c r="W330" i="13"/>
  <c r="V330" i="13"/>
  <c r="U330" i="13"/>
  <c r="T330" i="13"/>
  <c r="S330" i="13"/>
  <c r="R330" i="13"/>
  <c r="AM329" i="13"/>
  <c r="AL329" i="13"/>
  <c r="AK329" i="13"/>
  <c r="AJ329" i="13"/>
  <c r="AI329" i="13"/>
  <c r="AH329" i="13"/>
  <c r="AG329" i="13"/>
  <c r="AF329" i="13"/>
  <c r="AE329" i="13"/>
  <c r="AD329" i="13"/>
  <c r="AC329" i="13"/>
  <c r="AB329" i="13"/>
  <c r="AA329" i="13"/>
  <c r="Z329" i="13"/>
  <c r="Y329" i="13"/>
  <c r="X329" i="13"/>
  <c r="W329" i="13"/>
  <c r="V329" i="13"/>
  <c r="U329" i="13"/>
  <c r="T329" i="13"/>
  <c r="S329" i="13"/>
  <c r="R329" i="13"/>
  <c r="AM328" i="13"/>
  <c r="AL328" i="13"/>
  <c r="AK328" i="13"/>
  <c r="AJ328" i="13"/>
  <c r="AI328" i="13"/>
  <c r="AH328" i="13"/>
  <c r="AG328" i="13"/>
  <c r="AF328" i="13"/>
  <c r="AE328" i="13"/>
  <c r="AD328" i="13"/>
  <c r="AC328" i="13"/>
  <c r="AB328" i="13"/>
  <c r="AA328" i="13"/>
  <c r="Z328" i="13"/>
  <c r="Y328" i="13"/>
  <c r="X328" i="13"/>
  <c r="W328" i="13"/>
  <c r="V328" i="13"/>
  <c r="U328" i="13"/>
  <c r="T328" i="13"/>
  <c r="S328" i="13"/>
  <c r="R328" i="13"/>
  <c r="AM327" i="13"/>
  <c r="AL327" i="13"/>
  <c r="AK327" i="13"/>
  <c r="AJ327" i="13"/>
  <c r="AI327" i="13"/>
  <c r="AH327" i="13"/>
  <c r="AG327" i="13"/>
  <c r="AF327" i="13"/>
  <c r="AE327" i="13"/>
  <c r="AD327" i="13"/>
  <c r="AC327" i="13"/>
  <c r="AB327" i="13"/>
  <c r="AA327" i="13"/>
  <c r="Z327" i="13"/>
  <c r="Y327" i="13"/>
  <c r="X327" i="13"/>
  <c r="W327" i="13"/>
  <c r="V327" i="13"/>
  <c r="U327" i="13"/>
  <c r="T327" i="13"/>
  <c r="S327" i="13"/>
  <c r="R327" i="13"/>
  <c r="P374" i="13"/>
  <c r="P345" i="13"/>
  <c r="P343" i="13"/>
  <c r="P341" i="13"/>
  <c r="P340" i="13"/>
  <c r="P334" i="13"/>
  <c r="P333" i="13"/>
  <c r="P331" i="13"/>
  <c r="P330" i="13"/>
  <c r="Q330" i="13" s="1"/>
  <c r="P329" i="13"/>
  <c r="P328" i="13"/>
  <c r="P327" i="13"/>
  <c r="N374" i="13"/>
  <c r="N345" i="13"/>
  <c r="N343" i="13"/>
  <c r="N341" i="13"/>
  <c r="N340" i="13"/>
  <c r="N334" i="13"/>
  <c r="N333" i="13"/>
  <c r="N331" i="13"/>
  <c r="N330" i="13"/>
  <c r="O330" i="13" s="1"/>
  <c r="N329" i="13"/>
  <c r="N328" i="13"/>
  <c r="N327" i="13"/>
  <c r="L374" i="13"/>
  <c r="L345" i="13"/>
  <c r="L343" i="13"/>
  <c r="L341" i="13"/>
  <c r="L340" i="13"/>
  <c r="L334" i="13"/>
  <c r="L333" i="13"/>
  <c r="L331" i="13"/>
  <c r="L330" i="13"/>
  <c r="M330" i="13" s="1"/>
  <c r="L329" i="13"/>
  <c r="L328" i="13"/>
  <c r="L327" i="13"/>
  <c r="J374" i="13"/>
  <c r="J345" i="13"/>
  <c r="J343" i="13"/>
  <c r="J341" i="13"/>
  <c r="J340" i="13"/>
  <c r="J334" i="13"/>
  <c r="J333" i="13"/>
  <c r="J331" i="13"/>
  <c r="J330" i="13"/>
  <c r="K330" i="13" s="1"/>
  <c r="J329" i="13"/>
  <c r="J328" i="13"/>
  <c r="J327" i="13"/>
  <c r="H374" i="13"/>
  <c r="H345" i="13"/>
  <c r="H343" i="13"/>
  <c r="H341" i="13"/>
  <c r="H340" i="13"/>
  <c r="H334" i="13"/>
  <c r="H333" i="13"/>
  <c r="H331" i="13"/>
  <c r="H330" i="13"/>
  <c r="I330" i="13" s="1"/>
  <c r="H327" i="13"/>
  <c r="F374" i="13"/>
  <c r="F345" i="13"/>
  <c r="F343" i="13"/>
  <c r="F341" i="13"/>
  <c r="F340" i="13"/>
  <c r="F334" i="13"/>
  <c r="F333" i="13"/>
  <c r="F331" i="13"/>
  <c r="F330" i="13"/>
  <c r="G330" i="13" s="1"/>
  <c r="F329" i="13"/>
  <c r="F328" i="13"/>
  <c r="F327" i="13"/>
  <c r="AL309" i="13"/>
  <c r="AJ309" i="13"/>
  <c r="AH309" i="13"/>
  <c r="AF309" i="13"/>
  <c r="AD309" i="13"/>
  <c r="AB309" i="13"/>
  <c r="Z309" i="13"/>
  <c r="X309" i="13"/>
  <c r="V309" i="13"/>
  <c r="T309" i="13"/>
  <c r="R309" i="13"/>
  <c r="AM307" i="13"/>
  <c r="AL307" i="13"/>
  <c r="AK307" i="13"/>
  <c r="AJ307" i="13"/>
  <c r="AI307" i="13"/>
  <c r="AH307" i="13"/>
  <c r="AG307" i="13"/>
  <c r="AF307" i="13"/>
  <c r="AE307" i="13"/>
  <c r="AD307" i="13"/>
  <c r="AC307" i="13"/>
  <c r="AB307" i="13"/>
  <c r="AA307" i="13"/>
  <c r="Z307" i="13"/>
  <c r="Y307" i="13"/>
  <c r="X307" i="13"/>
  <c r="W307" i="13"/>
  <c r="V307" i="13"/>
  <c r="U307" i="13"/>
  <c r="T307" i="13"/>
  <c r="S307" i="13"/>
  <c r="R307" i="13"/>
  <c r="AM292" i="13"/>
  <c r="AL292" i="13"/>
  <c r="AK292" i="13"/>
  <c r="AJ292" i="13"/>
  <c r="AI292" i="13"/>
  <c r="AH292" i="13"/>
  <c r="AG292" i="13"/>
  <c r="AF292" i="13"/>
  <c r="AE292" i="13"/>
  <c r="AD292" i="13"/>
  <c r="AC292" i="13"/>
  <c r="AB292" i="13"/>
  <c r="AA292" i="13"/>
  <c r="Z292" i="13"/>
  <c r="Y292" i="13"/>
  <c r="X292" i="13"/>
  <c r="W292" i="13"/>
  <c r="V292" i="13"/>
  <c r="U292" i="13"/>
  <c r="T292" i="13"/>
  <c r="S292" i="13"/>
  <c r="R292" i="13"/>
  <c r="AM291" i="13"/>
  <c r="AL291" i="13"/>
  <c r="AK291" i="13"/>
  <c r="AJ291" i="13"/>
  <c r="AI291" i="13"/>
  <c r="AH291" i="13"/>
  <c r="AG291" i="13"/>
  <c r="AF291" i="13"/>
  <c r="AE291" i="13"/>
  <c r="AD291" i="13"/>
  <c r="AC291" i="13"/>
  <c r="AB291" i="13"/>
  <c r="AA291" i="13"/>
  <c r="Z291" i="13"/>
  <c r="Y291" i="13"/>
  <c r="X291" i="13"/>
  <c r="W291" i="13"/>
  <c r="V291" i="13"/>
  <c r="U291" i="13"/>
  <c r="T291" i="13"/>
  <c r="S291" i="13"/>
  <c r="R291" i="13"/>
  <c r="AM290" i="13"/>
  <c r="AL290" i="13"/>
  <c r="AK290" i="13"/>
  <c r="AJ290" i="13"/>
  <c r="AI290" i="13"/>
  <c r="AH290" i="13"/>
  <c r="AG290" i="13"/>
  <c r="AF290" i="13"/>
  <c r="AE290" i="13"/>
  <c r="AD290" i="13"/>
  <c r="AC290" i="13"/>
  <c r="AB290" i="13"/>
  <c r="AA290" i="13"/>
  <c r="Z290" i="13"/>
  <c r="Y290" i="13"/>
  <c r="X290" i="13"/>
  <c r="W290" i="13"/>
  <c r="V290" i="13"/>
  <c r="U290" i="13"/>
  <c r="T290" i="13"/>
  <c r="S290" i="13"/>
  <c r="R290" i="13"/>
  <c r="AL289" i="13"/>
  <c r="AJ289" i="13"/>
  <c r="AH289" i="13"/>
  <c r="AF289" i="13"/>
  <c r="AD289" i="13"/>
  <c r="AB289" i="13"/>
  <c r="Z289" i="13"/>
  <c r="X289" i="13"/>
  <c r="V289" i="13"/>
  <c r="T289" i="13"/>
  <c r="R289" i="13"/>
  <c r="AM287" i="13"/>
  <c r="AL287" i="13"/>
  <c r="AK287" i="13"/>
  <c r="AJ287" i="13"/>
  <c r="AI287" i="13"/>
  <c r="AH287" i="13"/>
  <c r="AG287" i="13"/>
  <c r="AF287" i="13"/>
  <c r="AE287" i="13"/>
  <c r="AD287" i="13"/>
  <c r="AC287" i="13"/>
  <c r="AB287" i="13"/>
  <c r="AA287" i="13"/>
  <c r="Z287" i="13"/>
  <c r="Y287" i="13"/>
  <c r="X287" i="13"/>
  <c r="W287" i="13"/>
  <c r="V287" i="13"/>
  <c r="U287" i="13"/>
  <c r="T287" i="13"/>
  <c r="S287" i="13"/>
  <c r="R287" i="13"/>
  <c r="AM269" i="13"/>
  <c r="AL269" i="13"/>
  <c r="AK269" i="13"/>
  <c r="AJ269" i="13"/>
  <c r="AI269" i="13"/>
  <c r="AH269" i="13"/>
  <c r="AG269" i="13"/>
  <c r="AF269" i="13"/>
  <c r="AE269" i="13"/>
  <c r="AD269" i="13"/>
  <c r="AC269" i="13"/>
  <c r="AB269" i="13"/>
  <c r="AA269" i="13"/>
  <c r="Z269" i="13"/>
  <c r="Y269" i="13"/>
  <c r="X269" i="13"/>
  <c r="W269" i="13"/>
  <c r="V269" i="13"/>
  <c r="U269" i="13"/>
  <c r="T269" i="13"/>
  <c r="S269" i="13"/>
  <c r="R269" i="13"/>
  <c r="AM268" i="13"/>
  <c r="AL268" i="13"/>
  <c r="AK268" i="13"/>
  <c r="AJ268" i="13"/>
  <c r="AI268" i="13"/>
  <c r="AH268" i="13"/>
  <c r="AG268" i="13"/>
  <c r="AF268" i="13"/>
  <c r="AE268" i="13"/>
  <c r="AD268" i="13"/>
  <c r="AC268" i="13"/>
  <c r="AB268" i="13"/>
  <c r="AA268" i="13"/>
  <c r="Z268" i="13"/>
  <c r="Y268" i="13"/>
  <c r="X268" i="13"/>
  <c r="W268" i="13"/>
  <c r="V268" i="13"/>
  <c r="U268" i="13"/>
  <c r="T268" i="13"/>
  <c r="S268" i="13"/>
  <c r="R268" i="13"/>
  <c r="AM267" i="13"/>
  <c r="AL267" i="13"/>
  <c r="AK267" i="13"/>
  <c r="AJ267" i="13"/>
  <c r="AI267" i="13"/>
  <c r="AH267" i="13"/>
  <c r="AG267" i="13"/>
  <c r="AF267" i="13"/>
  <c r="AE267" i="13"/>
  <c r="AD267" i="13"/>
  <c r="AC267" i="13"/>
  <c r="AB267" i="13"/>
  <c r="AA267" i="13"/>
  <c r="Z267" i="13"/>
  <c r="Y267" i="13"/>
  <c r="X267" i="13"/>
  <c r="W267" i="13"/>
  <c r="V267" i="13"/>
  <c r="U267" i="13"/>
  <c r="T267" i="13"/>
  <c r="S267" i="13"/>
  <c r="R267" i="13"/>
  <c r="AM262" i="13"/>
  <c r="AL262" i="13"/>
  <c r="AK262" i="13"/>
  <c r="AJ262" i="13"/>
  <c r="AI262" i="13"/>
  <c r="AH262" i="13"/>
  <c r="AG262" i="13"/>
  <c r="AF262" i="13"/>
  <c r="AE262" i="13"/>
  <c r="AD262" i="13"/>
  <c r="AC262" i="13"/>
  <c r="AB262" i="13"/>
  <c r="AA262" i="13"/>
  <c r="Z262" i="13"/>
  <c r="Y262" i="13"/>
  <c r="X262" i="13"/>
  <c r="W262" i="13"/>
  <c r="V262" i="13"/>
  <c r="U262" i="13"/>
  <c r="T262" i="13"/>
  <c r="S262" i="13"/>
  <c r="R262" i="13"/>
  <c r="AM261" i="13"/>
  <c r="AL261" i="13"/>
  <c r="AK261" i="13"/>
  <c r="AJ261" i="13"/>
  <c r="AI261" i="13"/>
  <c r="AH261" i="13"/>
  <c r="AG261" i="13"/>
  <c r="AF261" i="13"/>
  <c r="AE261" i="13"/>
  <c r="AD261" i="13"/>
  <c r="AC261" i="13"/>
  <c r="AB261" i="13"/>
  <c r="AA261" i="13"/>
  <c r="Z261" i="13"/>
  <c r="Y261" i="13"/>
  <c r="X261" i="13"/>
  <c r="W261" i="13"/>
  <c r="V261" i="13"/>
  <c r="U261" i="13"/>
  <c r="T261" i="13"/>
  <c r="S261" i="13"/>
  <c r="R261" i="13"/>
  <c r="AL260" i="13"/>
  <c r="AJ260" i="13"/>
  <c r="AH260" i="13"/>
  <c r="AF260" i="13"/>
  <c r="AD260" i="13"/>
  <c r="AB260" i="13"/>
  <c r="Z260" i="13"/>
  <c r="X260" i="13"/>
  <c r="V260" i="13"/>
  <c r="T260" i="13"/>
  <c r="R260" i="13"/>
  <c r="AM255" i="13"/>
  <c r="AL255" i="13"/>
  <c r="AK255" i="13"/>
  <c r="AJ255" i="13"/>
  <c r="AI255" i="13"/>
  <c r="AH255" i="13"/>
  <c r="AG255" i="13"/>
  <c r="AF255" i="13"/>
  <c r="AE255" i="13"/>
  <c r="AD255" i="13"/>
  <c r="AC255" i="13"/>
  <c r="AB255" i="13"/>
  <c r="AA255" i="13"/>
  <c r="Z255" i="13"/>
  <c r="Y255" i="13"/>
  <c r="X255" i="13"/>
  <c r="W255" i="13"/>
  <c r="V255" i="13"/>
  <c r="U255" i="13"/>
  <c r="T255" i="13"/>
  <c r="S255" i="13"/>
  <c r="R255" i="13"/>
  <c r="AM247" i="13"/>
  <c r="AL247" i="13"/>
  <c r="AK247" i="13"/>
  <c r="AJ247" i="13"/>
  <c r="AI247" i="13"/>
  <c r="AH247" i="13"/>
  <c r="AG247" i="13"/>
  <c r="AF247" i="13"/>
  <c r="AE247" i="13"/>
  <c r="AD247" i="13"/>
  <c r="AC247" i="13"/>
  <c r="AB247" i="13"/>
  <c r="AA247" i="13"/>
  <c r="Z247" i="13"/>
  <c r="Y247" i="13"/>
  <c r="X247" i="13"/>
  <c r="W247" i="13"/>
  <c r="V247" i="13"/>
  <c r="U247" i="13"/>
  <c r="T247" i="13"/>
  <c r="S247" i="13"/>
  <c r="R247" i="13"/>
  <c r="AL246" i="13"/>
  <c r="AJ246" i="13"/>
  <c r="AH246" i="13"/>
  <c r="AF246" i="13"/>
  <c r="AD246" i="13"/>
  <c r="AB246" i="13"/>
  <c r="Z246" i="13"/>
  <c r="X246" i="13"/>
  <c r="V246" i="13"/>
  <c r="T246" i="13"/>
  <c r="R246" i="13"/>
  <c r="AM244" i="13"/>
  <c r="AL244" i="13"/>
  <c r="AK244" i="13"/>
  <c r="AJ244" i="13"/>
  <c r="AI244" i="13"/>
  <c r="AH244" i="13"/>
  <c r="AG244" i="13"/>
  <c r="AF244" i="13"/>
  <c r="AE244" i="13"/>
  <c r="AD244" i="13"/>
  <c r="AC244" i="13"/>
  <c r="AB244" i="13"/>
  <c r="AA244" i="13"/>
  <c r="Z244" i="13"/>
  <c r="Y244" i="13"/>
  <c r="X244" i="13"/>
  <c r="W244" i="13"/>
  <c r="V244" i="13"/>
  <c r="U244" i="13"/>
  <c r="T244" i="13"/>
  <c r="S244" i="13"/>
  <c r="R244" i="13"/>
  <c r="AM242" i="13"/>
  <c r="AL242" i="13"/>
  <c r="AK242" i="13"/>
  <c r="AJ242" i="13"/>
  <c r="AI242" i="13"/>
  <c r="AH242" i="13"/>
  <c r="AG242" i="13"/>
  <c r="AF242" i="13"/>
  <c r="AE242" i="13"/>
  <c r="AD242" i="13"/>
  <c r="AC242" i="13"/>
  <c r="AB242" i="13"/>
  <c r="AA242" i="13"/>
  <c r="Z242" i="13"/>
  <c r="Y242" i="13"/>
  <c r="X242" i="13"/>
  <c r="W242" i="13"/>
  <c r="V242" i="13"/>
  <c r="U242" i="13"/>
  <c r="T242" i="13"/>
  <c r="S242" i="13"/>
  <c r="R242" i="13"/>
  <c r="AM241" i="13"/>
  <c r="AL241" i="13"/>
  <c r="AK241" i="13"/>
  <c r="AJ241" i="13"/>
  <c r="AI241" i="13"/>
  <c r="AH241" i="13"/>
  <c r="AG241" i="13"/>
  <c r="AF241" i="13"/>
  <c r="AE241" i="13"/>
  <c r="AD241" i="13"/>
  <c r="AC241" i="13"/>
  <c r="AB241" i="13"/>
  <c r="AA241" i="13"/>
  <c r="Z241" i="13"/>
  <c r="Y241" i="13"/>
  <c r="X241" i="13"/>
  <c r="W241" i="13"/>
  <c r="V241" i="13"/>
  <c r="U241" i="13"/>
  <c r="T241" i="13"/>
  <c r="S241" i="13"/>
  <c r="R241" i="13"/>
  <c r="AM232" i="13"/>
  <c r="AL232" i="13"/>
  <c r="AK232" i="13"/>
  <c r="AJ232" i="13"/>
  <c r="AI232" i="13"/>
  <c r="AH232" i="13"/>
  <c r="AG232" i="13"/>
  <c r="AF232" i="13"/>
  <c r="AE232" i="13"/>
  <c r="AD232" i="13"/>
  <c r="AC232" i="13"/>
  <c r="AB232" i="13"/>
  <c r="AA232" i="13"/>
  <c r="Z232" i="13"/>
  <c r="Y232" i="13"/>
  <c r="X232" i="13"/>
  <c r="W232" i="13"/>
  <c r="V232" i="13"/>
  <c r="U232" i="13"/>
  <c r="T232" i="13"/>
  <c r="S232" i="13"/>
  <c r="R232" i="13"/>
  <c r="AM230" i="13"/>
  <c r="AL230" i="13"/>
  <c r="AL253" i="13" s="1"/>
  <c r="AK230" i="13"/>
  <c r="AK253" i="13" s="1"/>
  <c r="AJ230" i="13"/>
  <c r="AJ253" i="13" s="1"/>
  <c r="AI230" i="13"/>
  <c r="AH230" i="13"/>
  <c r="AG230" i="13"/>
  <c r="AF230" i="13"/>
  <c r="AF253" i="13" s="1"/>
  <c r="AE230" i="13"/>
  <c r="AE253" i="13" s="1"/>
  <c r="AD230" i="13"/>
  <c r="AD253" i="13" s="1"/>
  <c r="AC230" i="13"/>
  <c r="AB230" i="13"/>
  <c r="AA230" i="13"/>
  <c r="Z230" i="13"/>
  <c r="Z253" i="13" s="1"/>
  <c r="Y230" i="13"/>
  <c r="Y253" i="13" s="1"/>
  <c r="X230" i="13"/>
  <c r="X253" i="13" s="1"/>
  <c r="W230" i="13"/>
  <c r="V230" i="13"/>
  <c r="U230" i="13"/>
  <c r="T230" i="13"/>
  <c r="T253" i="13" s="1"/>
  <c r="S230" i="13"/>
  <c r="S253" i="13" s="1"/>
  <c r="R230" i="13"/>
  <c r="R253" i="13" s="1"/>
  <c r="AL229" i="13"/>
  <c r="AJ229" i="13"/>
  <c r="AH229" i="13"/>
  <c r="AF229" i="13"/>
  <c r="AD229" i="13"/>
  <c r="AB229" i="13"/>
  <c r="Z229" i="13"/>
  <c r="X229" i="13"/>
  <c r="V229" i="13"/>
  <c r="T229" i="13"/>
  <c r="R229" i="13"/>
  <c r="AL228" i="13"/>
  <c r="AL240" i="13" s="1"/>
  <c r="AJ228" i="13"/>
  <c r="AJ252" i="13" s="1"/>
  <c r="AH228" i="13"/>
  <c r="AF228" i="13"/>
  <c r="AF240" i="13" s="1"/>
  <c r="AD228" i="13"/>
  <c r="AD252" i="13" s="1"/>
  <c r="AB228" i="13"/>
  <c r="Z228" i="13"/>
  <c r="Z240" i="13" s="1"/>
  <c r="X228" i="13"/>
  <c r="X252" i="13" s="1"/>
  <c r="V228" i="13"/>
  <c r="T228" i="13"/>
  <c r="T240" i="13" s="1"/>
  <c r="R228" i="13"/>
  <c r="R252" i="13" s="1"/>
  <c r="AM215" i="13"/>
  <c r="AL215" i="13"/>
  <c r="AK215" i="13"/>
  <c r="AJ215" i="13"/>
  <c r="AI215" i="13"/>
  <c r="AH215" i="13"/>
  <c r="AG215" i="13"/>
  <c r="AF215" i="13"/>
  <c r="AE215" i="13"/>
  <c r="AD215" i="13"/>
  <c r="AC215" i="13"/>
  <c r="AB215" i="13"/>
  <c r="AA215" i="13"/>
  <c r="Z215" i="13"/>
  <c r="Y215" i="13"/>
  <c r="X215" i="13"/>
  <c r="W215" i="13"/>
  <c r="V215" i="13"/>
  <c r="U215" i="13"/>
  <c r="T215" i="13"/>
  <c r="S215" i="13"/>
  <c r="R215" i="13"/>
  <c r="AM210" i="13"/>
  <c r="AL210" i="13"/>
  <c r="AK210" i="13"/>
  <c r="AJ210" i="13"/>
  <c r="AI210" i="13"/>
  <c r="AH210" i="13"/>
  <c r="AG210" i="13"/>
  <c r="AF210" i="13"/>
  <c r="AE210" i="13"/>
  <c r="AD210" i="13"/>
  <c r="AC210" i="13"/>
  <c r="AB210" i="13"/>
  <c r="AA210" i="13"/>
  <c r="Z210" i="13"/>
  <c r="Y210" i="13"/>
  <c r="X210" i="13"/>
  <c r="W210" i="13"/>
  <c r="V210" i="13"/>
  <c r="U210" i="13"/>
  <c r="T210" i="13"/>
  <c r="S210" i="13"/>
  <c r="R210" i="13"/>
  <c r="AM209" i="13"/>
  <c r="AL209" i="13"/>
  <c r="AK209" i="13"/>
  <c r="AJ209" i="13"/>
  <c r="AI209" i="13"/>
  <c r="AH209" i="13"/>
  <c r="AG209" i="13"/>
  <c r="AF209" i="13"/>
  <c r="AE209" i="13"/>
  <c r="AD209" i="13"/>
  <c r="AC209" i="13"/>
  <c r="AB209" i="13"/>
  <c r="AA209" i="13"/>
  <c r="Z209" i="13"/>
  <c r="Y209" i="13"/>
  <c r="X209" i="13"/>
  <c r="W209" i="13"/>
  <c r="V209" i="13"/>
  <c r="U209" i="13"/>
  <c r="T209" i="13"/>
  <c r="S209" i="13"/>
  <c r="R209" i="13"/>
  <c r="R208" i="13"/>
  <c r="AM207" i="13"/>
  <c r="AL207" i="13"/>
  <c r="AK207" i="13"/>
  <c r="AJ207" i="13"/>
  <c r="AI207" i="13"/>
  <c r="AH207" i="13"/>
  <c r="AG207" i="13"/>
  <c r="AF207" i="13"/>
  <c r="AE207" i="13"/>
  <c r="AD207" i="13"/>
  <c r="AC207" i="13"/>
  <c r="AB207" i="13"/>
  <c r="AA207" i="13"/>
  <c r="Z207" i="13"/>
  <c r="Y207" i="13"/>
  <c r="X207" i="13"/>
  <c r="W207" i="13"/>
  <c r="V207" i="13"/>
  <c r="U207" i="13"/>
  <c r="T207" i="13"/>
  <c r="S207" i="13"/>
  <c r="R207" i="13"/>
  <c r="AM206" i="13"/>
  <c r="AL206" i="13"/>
  <c r="AK206" i="13"/>
  <c r="AJ206" i="13"/>
  <c r="AI206" i="13"/>
  <c r="AH206" i="13"/>
  <c r="AG206" i="13"/>
  <c r="AF206" i="13"/>
  <c r="AE206" i="13"/>
  <c r="AD206" i="13"/>
  <c r="AC206" i="13"/>
  <c r="AB206" i="13"/>
  <c r="AA206" i="13"/>
  <c r="Z206" i="13"/>
  <c r="Y206" i="13"/>
  <c r="X206" i="13"/>
  <c r="W206" i="13"/>
  <c r="V206" i="13"/>
  <c r="U206" i="13"/>
  <c r="T206" i="13"/>
  <c r="S206" i="13"/>
  <c r="R206" i="13"/>
  <c r="AL205" i="13"/>
  <c r="AJ205" i="13"/>
  <c r="AH205" i="13"/>
  <c r="AF205" i="13"/>
  <c r="AD205" i="13"/>
  <c r="AB205" i="13"/>
  <c r="Z205" i="13"/>
  <c r="X205" i="13"/>
  <c r="V205" i="13"/>
  <c r="T205" i="13"/>
  <c r="R205" i="13"/>
  <c r="AL204" i="13"/>
  <c r="AJ204" i="13"/>
  <c r="AH204" i="13"/>
  <c r="AF204" i="13"/>
  <c r="AD204" i="13"/>
  <c r="AB204" i="13"/>
  <c r="Z204" i="13"/>
  <c r="X204" i="13"/>
  <c r="V204" i="13"/>
  <c r="T204" i="13"/>
  <c r="R204" i="13"/>
  <c r="AL203" i="13"/>
  <c r="AJ203" i="13"/>
  <c r="AH203" i="13"/>
  <c r="AF203" i="13"/>
  <c r="AD203" i="13"/>
  <c r="AB203" i="13"/>
  <c r="Z203" i="13"/>
  <c r="X203" i="13"/>
  <c r="V203" i="13"/>
  <c r="T203" i="13"/>
  <c r="R203" i="13"/>
  <c r="AL202" i="13"/>
  <c r="AJ202" i="13"/>
  <c r="AH202" i="13"/>
  <c r="AF202" i="13"/>
  <c r="AD202" i="13"/>
  <c r="AB202" i="13"/>
  <c r="Z202" i="13"/>
  <c r="X202" i="13"/>
  <c r="V202" i="13"/>
  <c r="T202" i="13"/>
  <c r="R202" i="13"/>
  <c r="AL201" i="13"/>
  <c r="AJ201" i="13"/>
  <c r="AH201" i="13"/>
  <c r="AF201" i="13"/>
  <c r="AD201" i="13"/>
  <c r="AB201" i="13"/>
  <c r="Z201" i="13"/>
  <c r="X201" i="13"/>
  <c r="V201" i="13"/>
  <c r="T201" i="13"/>
  <c r="R201" i="13"/>
  <c r="AL200" i="13"/>
  <c r="AJ200" i="13"/>
  <c r="AH200" i="13"/>
  <c r="AF200" i="13"/>
  <c r="AD200" i="13"/>
  <c r="AB200" i="13"/>
  <c r="Z200" i="13"/>
  <c r="X200" i="13"/>
  <c r="V200" i="13"/>
  <c r="T200" i="13"/>
  <c r="R200" i="13"/>
  <c r="AL193" i="13"/>
  <c r="AJ193" i="13"/>
  <c r="AH193" i="13"/>
  <c r="AF193" i="13"/>
  <c r="AD193" i="13"/>
  <c r="AB193" i="13"/>
  <c r="Z193" i="13"/>
  <c r="X193" i="13"/>
  <c r="V193" i="13"/>
  <c r="T193" i="13"/>
  <c r="R193" i="13"/>
  <c r="AL192" i="13"/>
  <c r="AJ192" i="13"/>
  <c r="AH192" i="13"/>
  <c r="AF192" i="13"/>
  <c r="AD192" i="13"/>
  <c r="AB192" i="13"/>
  <c r="Z192" i="13"/>
  <c r="X192" i="13"/>
  <c r="V192" i="13"/>
  <c r="T192" i="13"/>
  <c r="R192" i="13"/>
  <c r="AL191" i="13"/>
  <c r="AJ191" i="13"/>
  <c r="AH191" i="13"/>
  <c r="AF191" i="13"/>
  <c r="AD191" i="13"/>
  <c r="AB191" i="13"/>
  <c r="Z191" i="13"/>
  <c r="X191" i="13"/>
  <c r="V191" i="13"/>
  <c r="T191" i="13"/>
  <c r="R191" i="13"/>
  <c r="AL178" i="13"/>
  <c r="AJ178" i="13"/>
  <c r="AH178" i="13"/>
  <c r="AF178" i="13"/>
  <c r="AD178" i="13"/>
  <c r="AB178" i="13"/>
  <c r="Z178" i="13"/>
  <c r="X178" i="13"/>
  <c r="V178" i="13"/>
  <c r="T178" i="13"/>
  <c r="R178" i="13"/>
  <c r="AL177" i="13"/>
  <c r="AJ177" i="13"/>
  <c r="AH177" i="13"/>
  <c r="AF177" i="13"/>
  <c r="AD177" i="13"/>
  <c r="AB177" i="13"/>
  <c r="Z177" i="13"/>
  <c r="X177" i="13"/>
  <c r="V177" i="13"/>
  <c r="T177" i="13"/>
  <c r="R177" i="13"/>
  <c r="AL174" i="13"/>
  <c r="AJ174" i="13"/>
  <c r="AH174" i="13"/>
  <c r="AF174" i="13"/>
  <c r="AD174" i="13"/>
  <c r="AB174" i="13"/>
  <c r="Z174" i="13"/>
  <c r="X174" i="13"/>
  <c r="V174" i="13"/>
  <c r="T174" i="13"/>
  <c r="R174" i="13"/>
  <c r="AL173" i="13"/>
  <c r="AJ173" i="13"/>
  <c r="AH173" i="13"/>
  <c r="AH190" i="13" s="1"/>
  <c r="AF173" i="13"/>
  <c r="AD173" i="13"/>
  <c r="AB173" i="13"/>
  <c r="AB190" i="13" s="1"/>
  <c r="Z173" i="13"/>
  <c r="X173" i="13"/>
  <c r="V173" i="13"/>
  <c r="V190" i="13" s="1"/>
  <c r="T173" i="13"/>
  <c r="R173" i="13"/>
  <c r="P309" i="13"/>
  <c r="P307" i="13"/>
  <c r="P292" i="13"/>
  <c r="P291" i="13"/>
  <c r="P290" i="13"/>
  <c r="P289" i="13"/>
  <c r="P287" i="13"/>
  <c r="P269" i="13"/>
  <c r="P268" i="13"/>
  <c r="P267" i="13"/>
  <c r="P262" i="13"/>
  <c r="P261" i="13"/>
  <c r="P260" i="13"/>
  <c r="P255" i="13"/>
  <c r="P247" i="13"/>
  <c r="P246" i="13"/>
  <c r="P244" i="13"/>
  <c r="P242" i="13"/>
  <c r="P241" i="13"/>
  <c r="P232" i="13"/>
  <c r="P230" i="13"/>
  <c r="P229" i="13"/>
  <c r="P228" i="13"/>
  <c r="P215" i="13"/>
  <c r="P210" i="13"/>
  <c r="P209" i="13"/>
  <c r="P208" i="13"/>
  <c r="P207" i="13"/>
  <c r="P206" i="13"/>
  <c r="P205" i="13"/>
  <c r="P204" i="13"/>
  <c r="P203" i="13"/>
  <c r="P202" i="13"/>
  <c r="P201" i="13"/>
  <c r="P200" i="13"/>
  <c r="P193" i="13"/>
  <c r="P192" i="13"/>
  <c r="P191" i="13"/>
  <c r="P178" i="13"/>
  <c r="P177" i="13"/>
  <c r="P174" i="13"/>
  <c r="P173" i="13"/>
  <c r="N309" i="13"/>
  <c r="N307" i="13"/>
  <c r="N292" i="13"/>
  <c r="N291" i="13"/>
  <c r="N290" i="13"/>
  <c r="N289" i="13"/>
  <c r="N287" i="13"/>
  <c r="N269" i="13"/>
  <c r="N268" i="13"/>
  <c r="N267" i="13"/>
  <c r="N262" i="13"/>
  <c r="N261" i="13"/>
  <c r="N260" i="13"/>
  <c r="N258" i="13"/>
  <c r="N257" i="13"/>
  <c r="N255" i="13"/>
  <c r="N247" i="13"/>
  <c r="N246" i="13"/>
  <c r="N244" i="13"/>
  <c r="N242" i="13"/>
  <c r="N241" i="13"/>
  <c r="N232" i="13"/>
  <c r="N230" i="13"/>
  <c r="N229" i="13"/>
  <c r="N228" i="13"/>
  <c r="N215" i="13"/>
  <c r="N210" i="13"/>
  <c r="N209" i="13"/>
  <c r="N208" i="13"/>
  <c r="N207" i="13"/>
  <c r="N206" i="13"/>
  <c r="N205" i="13"/>
  <c r="N204" i="13"/>
  <c r="N203" i="13"/>
  <c r="N202" i="13"/>
  <c r="N201" i="13"/>
  <c r="N200" i="13"/>
  <c r="N193" i="13"/>
  <c r="N192" i="13"/>
  <c r="N191" i="13"/>
  <c r="N178" i="13"/>
  <c r="N177" i="13"/>
  <c r="N174" i="13"/>
  <c r="N173" i="13"/>
  <c r="L309" i="13"/>
  <c r="L307" i="13"/>
  <c r="L292" i="13"/>
  <c r="L291" i="13"/>
  <c r="L290" i="13"/>
  <c r="L289" i="13"/>
  <c r="L287" i="13"/>
  <c r="L269" i="13"/>
  <c r="L268" i="13"/>
  <c r="L267" i="13"/>
  <c r="L262" i="13"/>
  <c r="L261" i="13"/>
  <c r="L260" i="13"/>
  <c r="L258" i="13"/>
  <c r="L257" i="13"/>
  <c r="L255" i="13"/>
  <c r="L247" i="13"/>
  <c r="L246" i="13"/>
  <c r="L244" i="13"/>
  <c r="L242" i="13"/>
  <c r="L253" i="13" s="1"/>
  <c r="L241" i="13"/>
  <c r="L232" i="13"/>
  <c r="L230" i="13"/>
  <c r="L229" i="13"/>
  <c r="L228" i="13"/>
  <c r="L215" i="13"/>
  <c r="L210" i="13"/>
  <c r="L209" i="13"/>
  <c r="L208" i="13"/>
  <c r="L207" i="13"/>
  <c r="L206" i="13"/>
  <c r="L205" i="13"/>
  <c r="L204" i="13"/>
  <c r="L203" i="13"/>
  <c r="L202" i="13"/>
  <c r="L201" i="13"/>
  <c r="L200" i="13"/>
  <c r="L193" i="13"/>
  <c r="L192" i="13"/>
  <c r="L191" i="13"/>
  <c r="L178" i="13"/>
  <c r="L177" i="13"/>
  <c r="L174" i="13"/>
  <c r="L173" i="13"/>
  <c r="J309" i="13"/>
  <c r="J307" i="13"/>
  <c r="J292" i="13"/>
  <c r="J291" i="13"/>
  <c r="J290" i="13"/>
  <c r="J289" i="13"/>
  <c r="J287" i="13"/>
  <c r="J269" i="13"/>
  <c r="J268" i="13"/>
  <c r="J267" i="13"/>
  <c r="J262" i="13"/>
  <c r="J261" i="13"/>
  <c r="J260" i="13"/>
  <c r="J258" i="13"/>
  <c r="J257" i="13"/>
  <c r="J255" i="13"/>
  <c r="J247" i="13"/>
  <c r="J246" i="13"/>
  <c r="J244" i="13"/>
  <c r="J242" i="13"/>
  <c r="J241" i="13"/>
  <c r="J232" i="13"/>
  <c r="J230" i="13"/>
  <c r="J229" i="13"/>
  <c r="J228" i="13"/>
  <c r="J215" i="13"/>
  <c r="J210" i="13"/>
  <c r="J209" i="13"/>
  <c r="J208" i="13"/>
  <c r="J207" i="13"/>
  <c r="J206" i="13"/>
  <c r="J205" i="13"/>
  <c r="J204" i="13"/>
  <c r="J203" i="13"/>
  <c r="J202" i="13"/>
  <c r="J201" i="13"/>
  <c r="J200" i="13"/>
  <c r="J193" i="13"/>
  <c r="J192" i="13"/>
  <c r="J191" i="13"/>
  <c r="J178" i="13"/>
  <c r="J177" i="13"/>
  <c r="J174" i="13"/>
  <c r="J173" i="13"/>
  <c r="H309" i="13"/>
  <c r="H307" i="13"/>
  <c r="H292" i="13"/>
  <c r="H291" i="13"/>
  <c r="H290" i="13"/>
  <c r="H289" i="13"/>
  <c r="H287" i="13"/>
  <c r="H269" i="13"/>
  <c r="H268" i="13"/>
  <c r="H267" i="13"/>
  <c r="H262" i="13"/>
  <c r="H261" i="13"/>
  <c r="H260" i="13"/>
  <c r="H258" i="13"/>
  <c r="H257" i="13"/>
  <c r="H255" i="13"/>
  <c r="H247" i="13"/>
  <c r="H246" i="13"/>
  <c r="H244" i="13"/>
  <c r="H242" i="13"/>
  <c r="H241" i="13"/>
  <c r="H232" i="13"/>
  <c r="H230" i="13"/>
  <c r="H253" i="13" s="1"/>
  <c r="H229" i="13"/>
  <c r="H228" i="13"/>
  <c r="H215" i="13"/>
  <c r="H210" i="13"/>
  <c r="H209" i="13"/>
  <c r="H208" i="13"/>
  <c r="H207" i="13"/>
  <c r="H206" i="13"/>
  <c r="H205" i="13"/>
  <c r="H204" i="13"/>
  <c r="H203" i="13"/>
  <c r="H202" i="13"/>
  <c r="H201" i="13"/>
  <c r="H200" i="13"/>
  <c r="H193" i="13"/>
  <c r="H192" i="13"/>
  <c r="H191" i="13"/>
  <c r="H178" i="13"/>
  <c r="H177" i="13"/>
  <c r="H174" i="13"/>
  <c r="H173" i="13"/>
  <c r="F309" i="13"/>
  <c r="F307" i="13"/>
  <c r="F292" i="13"/>
  <c r="F291" i="13"/>
  <c r="F290" i="13"/>
  <c r="F289" i="13"/>
  <c r="F287" i="13"/>
  <c r="F269" i="13"/>
  <c r="F268" i="13"/>
  <c r="F267" i="13"/>
  <c r="F262" i="13"/>
  <c r="F261" i="13"/>
  <c r="F260" i="13"/>
  <c r="F258" i="13"/>
  <c r="F257" i="13"/>
  <c r="F255" i="13"/>
  <c r="F247" i="13"/>
  <c r="F246" i="13"/>
  <c r="F244" i="13"/>
  <c r="F242" i="13"/>
  <c r="F241" i="13"/>
  <c r="F232" i="13"/>
  <c r="F230" i="13"/>
  <c r="F229" i="13"/>
  <c r="F228" i="13"/>
  <c r="F252" i="13" s="1"/>
  <c r="F218" i="13"/>
  <c r="F217" i="13"/>
  <c r="F216" i="13"/>
  <c r="F215" i="13"/>
  <c r="F250" i="13" s="1"/>
  <c r="F208" i="13"/>
  <c r="F193" i="13"/>
  <c r="F201" i="13"/>
  <c r="F202" i="13"/>
  <c r="F203" i="13"/>
  <c r="F204" i="13"/>
  <c r="F200" i="13"/>
  <c r="F210" i="13"/>
  <c r="F209" i="13"/>
  <c r="F207" i="13"/>
  <c r="F206" i="13"/>
  <c r="F205" i="13"/>
  <c r="F192" i="13"/>
  <c r="F191" i="13"/>
  <c r="F178" i="13"/>
  <c r="F177" i="13"/>
  <c r="F174" i="13"/>
  <c r="F173" i="13"/>
  <c r="T150" i="13"/>
  <c r="R150" i="13"/>
  <c r="R149" i="13"/>
  <c r="V146" i="13"/>
  <c r="V116" i="13" s="1"/>
  <c r="V119" i="13" s="1"/>
  <c r="T146" i="13"/>
  <c r="T116" i="13" s="1"/>
  <c r="T119" i="13" s="1"/>
  <c r="R146" i="13"/>
  <c r="R116" i="13" s="1"/>
  <c r="R119" i="13" s="1"/>
  <c r="AL135" i="13"/>
  <c r="AK135" i="13"/>
  <c r="AJ135" i="13"/>
  <c r="AI135" i="13"/>
  <c r="AH135" i="13"/>
  <c r="AG135" i="13"/>
  <c r="AF135" i="13"/>
  <c r="AE135" i="13"/>
  <c r="AD135" i="13"/>
  <c r="AC135" i="13"/>
  <c r="AB135" i="13"/>
  <c r="AA135" i="13"/>
  <c r="Z135" i="13"/>
  <c r="Y135" i="13"/>
  <c r="X135" i="13"/>
  <c r="W135" i="13"/>
  <c r="V135" i="13"/>
  <c r="U135" i="13"/>
  <c r="T135" i="13"/>
  <c r="R135" i="13"/>
  <c r="AL134" i="13"/>
  <c r="AK134" i="13"/>
  <c r="AJ134" i="13"/>
  <c r="AI134" i="13"/>
  <c r="AH134" i="13"/>
  <c r="AG134" i="13"/>
  <c r="AF134" i="13"/>
  <c r="AE134" i="13"/>
  <c r="AD134" i="13"/>
  <c r="AC134" i="13"/>
  <c r="AB134" i="13"/>
  <c r="AA134" i="13"/>
  <c r="Z134" i="13"/>
  <c r="Y134" i="13"/>
  <c r="X134" i="13"/>
  <c r="W134" i="13"/>
  <c r="V134" i="13"/>
  <c r="U134" i="13"/>
  <c r="T134" i="13"/>
  <c r="R134" i="13"/>
  <c r="AL131" i="13"/>
  <c r="AK131" i="13"/>
  <c r="AJ131" i="13"/>
  <c r="AI131" i="13"/>
  <c r="AH131" i="13"/>
  <c r="AG131" i="13"/>
  <c r="AF131" i="13"/>
  <c r="AE131" i="13"/>
  <c r="AD131" i="13"/>
  <c r="AC131" i="13"/>
  <c r="AB131" i="13"/>
  <c r="AB144" i="13" s="1"/>
  <c r="AA131" i="13"/>
  <c r="Z131" i="13"/>
  <c r="Y131" i="13"/>
  <c r="X131" i="13"/>
  <c r="W131" i="13"/>
  <c r="V131" i="13"/>
  <c r="U131" i="13"/>
  <c r="T131" i="13"/>
  <c r="R131" i="13"/>
  <c r="AL130" i="13"/>
  <c r="AJ130" i="13"/>
  <c r="AH130" i="13"/>
  <c r="AF130" i="13"/>
  <c r="AD130" i="13"/>
  <c r="AB130" i="13"/>
  <c r="Z130" i="13"/>
  <c r="X130" i="13"/>
  <c r="V130" i="13"/>
  <c r="T130" i="13"/>
  <c r="R130" i="13"/>
  <c r="AM110" i="13"/>
  <c r="AL110" i="13"/>
  <c r="AK110" i="13"/>
  <c r="AJ110" i="13"/>
  <c r="AI110" i="13"/>
  <c r="AH110" i="13"/>
  <c r="AG110" i="13"/>
  <c r="AF110" i="13"/>
  <c r="AE110" i="13"/>
  <c r="AD110" i="13"/>
  <c r="AC110" i="13"/>
  <c r="AB110" i="13"/>
  <c r="AA110" i="13"/>
  <c r="Z110" i="13"/>
  <c r="Y110" i="13"/>
  <c r="X110" i="13"/>
  <c r="W110" i="13"/>
  <c r="V110" i="13"/>
  <c r="U110" i="13"/>
  <c r="T110" i="13"/>
  <c r="R110" i="13"/>
  <c r="AL109" i="13"/>
  <c r="AK109" i="13"/>
  <c r="AJ109" i="13"/>
  <c r="AI109" i="13"/>
  <c r="AH109" i="13"/>
  <c r="AG109" i="13"/>
  <c r="AF109" i="13"/>
  <c r="AE109" i="13"/>
  <c r="AD109" i="13"/>
  <c r="AC109" i="13"/>
  <c r="AB109" i="13"/>
  <c r="AA109" i="13"/>
  <c r="Z109" i="13"/>
  <c r="Y109" i="13"/>
  <c r="X109" i="13"/>
  <c r="W109" i="13"/>
  <c r="V109" i="13"/>
  <c r="U109" i="13"/>
  <c r="T109" i="13"/>
  <c r="R109" i="13"/>
  <c r="AM107" i="13"/>
  <c r="AL107" i="13"/>
  <c r="AK107" i="13"/>
  <c r="AJ107" i="13"/>
  <c r="AI107" i="13"/>
  <c r="AH107" i="13"/>
  <c r="AG107" i="13"/>
  <c r="AF107" i="13"/>
  <c r="AE107" i="13"/>
  <c r="AD107" i="13"/>
  <c r="AC107" i="13"/>
  <c r="AB107" i="13"/>
  <c r="AA107" i="13"/>
  <c r="Z107" i="13"/>
  <c r="Y107" i="13"/>
  <c r="X107" i="13"/>
  <c r="W107" i="13"/>
  <c r="V107" i="13"/>
  <c r="U107" i="13"/>
  <c r="T107" i="13"/>
  <c r="R107" i="13"/>
  <c r="AL105" i="13"/>
  <c r="AJ105" i="13"/>
  <c r="AH105" i="13"/>
  <c r="AF105" i="13"/>
  <c r="AD105" i="13"/>
  <c r="AB105" i="13"/>
  <c r="Z105" i="13"/>
  <c r="X105" i="13"/>
  <c r="V105" i="13"/>
  <c r="T105" i="13"/>
  <c r="R105" i="13"/>
  <c r="AM101" i="13"/>
  <c r="AL101" i="13"/>
  <c r="AK101" i="13"/>
  <c r="AJ101" i="13"/>
  <c r="AI101" i="13"/>
  <c r="AH101" i="13"/>
  <c r="AG101" i="13"/>
  <c r="AF101" i="13"/>
  <c r="AE101" i="13"/>
  <c r="AD101" i="13"/>
  <c r="AC101" i="13"/>
  <c r="AB101" i="13"/>
  <c r="AA101" i="13"/>
  <c r="Z101" i="13"/>
  <c r="Y101" i="13"/>
  <c r="X101" i="13"/>
  <c r="W101" i="13"/>
  <c r="V101" i="13"/>
  <c r="U101" i="13"/>
  <c r="T101" i="13"/>
  <c r="R101" i="13"/>
  <c r="AM100" i="13"/>
  <c r="AL100" i="13"/>
  <c r="AK100" i="13"/>
  <c r="AJ100" i="13"/>
  <c r="AI100" i="13"/>
  <c r="AH100" i="13"/>
  <c r="AG100" i="13"/>
  <c r="AF100" i="13"/>
  <c r="AE100" i="13"/>
  <c r="AD100" i="13"/>
  <c r="AC100" i="13"/>
  <c r="AB100" i="13"/>
  <c r="AA100" i="13"/>
  <c r="Z100" i="13"/>
  <c r="Y100" i="13"/>
  <c r="X100" i="13"/>
  <c r="W100" i="13"/>
  <c r="V100" i="13"/>
  <c r="U100" i="13"/>
  <c r="T100" i="13"/>
  <c r="R100" i="13"/>
  <c r="AL99" i="13"/>
  <c r="AJ99" i="13"/>
  <c r="AH99" i="13"/>
  <c r="AF99" i="13"/>
  <c r="AD99" i="13"/>
  <c r="AB99" i="13"/>
  <c r="Z99" i="13"/>
  <c r="X99" i="13"/>
  <c r="V99" i="13"/>
  <c r="T99" i="13"/>
  <c r="R99" i="13"/>
  <c r="AL97" i="13"/>
  <c r="AJ97" i="13"/>
  <c r="AH97" i="13"/>
  <c r="AF97" i="13"/>
  <c r="AD97" i="13"/>
  <c r="AD96" i="13" s="1"/>
  <c r="AB97" i="13"/>
  <c r="Z97" i="13"/>
  <c r="X97" i="13"/>
  <c r="V97" i="13"/>
  <c r="T97" i="13"/>
  <c r="R97" i="13"/>
  <c r="R96" i="13" s="1"/>
  <c r="AL80" i="13"/>
  <c r="AJ80" i="13"/>
  <c r="AH80" i="13"/>
  <c r="AF80" i="13"/>
  <c r="AD80" i="13"/>
  <c r="AB80" i="13"/>
  <c r="Z80" i="13"/>
  <c r="X80" i="13"/>
  <c r="V80" i="13"/>
  <c r="T80" i="13"/>
  <c r="R80" i="13"/>
  <c r="AM79" i="13"/>
  <c r="AL79" i="13"/>
  <c r="AK79" i="13"/>
  <c r="AJ79" i="13"/>
  <c r="AI79" i="13"/>
  <c r="AH79" i="13"/>
  <c r="AG79" i="13"/>
  <c r="AF79" i="13"/>
  <c r="AE79" i="13"/>
  <c r="AD79" i="13"/>
  <c r="AC79" i="13"/>
  <c r="AB79" i="13"/>
  <c r="AA79" i="13"/>
  <c r="Z79" i="13"/>
  <c r="Y79" i="13"/>
  <c r="X79" i="13"/>
  <c r="W79" i="13"/>
  <c r="V79" i="13"/>
  <c r="U79" i="13"/>
  <c r="T79" i="13"/>
  <c r="S79" i="13"/>
  <c r="R79" i="13"/>
  <c r="AL78" i="13"/>
  <c r="AJ78" i="13"/>
  <c r="AH78" i="13"/>
  <c r="AF78" i="13"/>
  <c r="AD78" i="13"/>
  <c r="AB78" i="13"/>
  <c r="Z78" i="13"/>
  <c r="X78" i="13"/>
  <c r="V78" i="13"/>
  <c r="T78" i="13"/>
  <c r="R78" i="13"/>
  <c r="R72" i="13"/>
  <c r="R71" i="13"/>
  <c r="R70" i="13"/>
  <c r="AL64" i="13"/>
  <c r="AJ64" i="13"/>
  <c r="AH64" i="13"/>
  <c r="AF64" i="13"/>
  <c r="AD64" i="13"/>
  <c r="AB64" i="13"/>
  <c r="Z64" i="13"/>
  <c r="X64" i="13"/>
  <c r="V64" i="13"/>
  <c r="T64" i="13"/>
  <c r="R64" i="13"/>
  <c r="R63" i="13"/>
  <c r="R57" i="13"/>
  <c r="R62" i="13" s="1"/>
  <c r="AM56" i="13"/>
  <c r="AL56" i="13"/>
  <c r="AK56" i="13"/>
  <c r="AJ56" i="13"/>
  <c r="AI56" i="13"/>
  <c r="AH56" i="13"/>
  <c r="AG56" i="13"/>
  <c r="AF56" i="13"/>
  <c r="AE56" i="13"/>
  <c r="AD56" i="13"/>
  <c r="AC56" i="13"/>
  <c r="AB56" i="13"/>
  <c r="AA56" i="13"/>
  <c r="Z56" i="13"/>
  <c r="Y56" i="13"/>
  <c r="X56" i="13"/>
  <c r="W56" i="13"/>
  <c r="V56" i="13"/>
  <c r="U56" i="13"/>
  <c r="T56" i="13"/>
  <c r="S56" i="13"/>
  <c r="R56" i="13"/>
  <c r="AL55" i="13"/>
  <c r="AJ55" i="13"/>
  <c r="AH55" i="13"/>
  <c r="AF55" i="13"/>
  <c r="AD55" i="13"/>
  <c r="AB55" i="13"/>
  <c r="Z55" i="13"/>
  <c r="X55" i="13"/>
  <c r="V55" i="13"/>
  <c r="T55" i="13"/>
  <c r="R55" i="13"/>
  <c r="R51" i="13"/>
  <c r="R50" i="13"/>
  <c r="R49" i="13"/>
  <c r="T48" i="13"/>
  <c r="R48" i="13"/>
  <c r="R38" i="13"/>
  <c r="AL34" i="13"/>
  <c r="AL37" i="13" s="1"/>
  <c r="AJ34" i="13"/>
  <c r="AJ37" i="13" s="1"/>
  <c r="AH34" i="13"/>
  <c r="AH37" i="13" s="1"/>
  <c r="AF34" i="13"/>
  <c r="AF37" i="13" s="1"/>
  <c r="AD34" i="13"/>
  <c r="AB34" i="13"/>
  <c r="AB37" i="13" s="1"/>
  <c r="Z34" i="13"/>
  <c r="Z37" i="13" s="1"/>
  <c r="X34" i="13"/>
  <c r="V34" i="13"/>
  <c r="V37" i="13" s="1"/>
  <c r="T34" i="13"/>
  <c r="T37" i="13" s="1"/>
  <c r="R34" i="13"/>
  <c r="AL33" i="13"/>
  <c r="AJ33" i="13"/>
  <c r="AH33" i="13"/>
  <c r="AF33" i="13"/>
  <c r="AD33" i="13"/>
  <c r="AB33" i="13"/>
  <c r="Z33" i="13"/>
  <c r="X33" i="13"/>
  <c r="V33" i="13"/>
  <c r="T33" i="13"/>
  <c r="R33" i="13"/>
  <c r="AL23" i="13"/>
  <c r="AJ23" i="13"/>
  <c r="AH23" i="13"/>
  <c r="AF23" i="13"/>
  <c r="AD23" i="13"/>
  <c r="AB23" i="13"/>
  <c r="Z23" i="13"/>
  <c r="X23" i="13"/>
  <c r="V23" i="13"/>
  <c r="T23" i="13"/>
  <c r="R23" i="13"/>
  <c r="AL19" i="13"/>
  <c r="AJ19" i="13"/>
  <c r="AH19" i="13"/>
  <c r="AH22" i="13" s="1"/>
  <c r="AF19" i="13"/>
  <c r="AF82" i="13" s="1"/>
  <c r="AF85" i="13" s="1"/>
  <c r="AD19" i="13"/>
  <c r="AD82" i="13" s="1"/>
  <c r="AD85" i="13" s="1"/>
  <c r="AB19" i="13"/>
  <c r="AB22" i="13" s="1"/>
  <c r="Z19" i="13"/>
  <c r="X19" i="13"/>
  <c r="V19" i="13"/>
  <c r="V82" i="13" s="1"/>
  <c r="V85" i="13" s="1"/>
  <c r="T19" i="13"/>
  <c r="R19" i="13"/>
  <c r="R82" i="13" s="1"/>
  <c r="R85" i="13" s="1"/>
  <c r="AL18" i="13"/>
  <c r="AL32" i="13" s="1"/>
  <c r="AJ18" i="13"/>
  <c r="AJ32" i="13" s="1"/>
  <c r="AH18" i="13"/>
  <c r="AF18" i="13"/>
  <c r="AD18" i="13"/>
  <c r="AB18" i="13"/>
  <c r="Z18" i="13"/>
  <c r="X18" i="13"/>
  <c r="V18" i="13"/>
  <c r="T18" i="13"/>
  <c r="R18" i="13"/>
  <c r="P150" i="13"/>
  <c r="P120" i="13" s="1"/>
  <c r="P149" i="13"/>
  <c r="P146" i="13"/>
  <c r="P116" i="13" s="1"/>
  <c r="P119" i="13" s="1"/>
  <c r="P135" i="13"/>
  <c r="P134" i="13"/>
  <c r="P131" i="13"/>
  <c r="P130" i="13"/>
  <c r="P110" i="13"/>
  <c r="P109" i="13"/>
  <c r="P107" i="13"/>
  <c r="P105" i="13"/>
  <c r="P101" i="13"/>
  <c r="P100" i="13"/>
  <c r="P99" i="13"/>
  <c r="P97" i="13"/>
  <c r="P80" i="13"/>
  <c r="P79" i="13"/>
  <c r="P78" i="13"/>
  <c r="P73" i="13"/>
  <c r="P76" i="13" s="1"/>
  <c r="P72" i="13"/>
  <c r="P71" i="13"/>
  <c r="P70" i="13"/>
  <c r="P64" i="13"/>
  <c r="P63" i="13"/>
  <c r="P62" i="13"/>
  <c r="P57" i="13"/>
  <c r="P56" i="13"/>
  <c r="P55" i="13"/>
  <c r="P51" i="13"/>
  <c r="P50" i="13"/>
  <c r="P49" i="13"/>
  <c r="P48" i="13"/>
  <c r="P38" i="13"/>
  <c r="P34" i="13"/>
  <c r="P37" i="13" s="1"/>
  <c r="P33" i="13"/>
  <c r="P23" i="13"/>
  <c r="P86" i="13" s="1"/>
  <c r="P22" i="13"/>
  <c r="P19" i="13"/>
  <c r="P18" i="13"/>
  <c r="N150" i="13"/>
  <c r="N149" i="13"/>
  <c r="N146" i="13"/>
  <c r="N116" i="13" s="1"/>
  <c r="N119" i="13" s="1"/>
  <c r="N135" i="13"/>
  <c r="N134" i="13"/>
  <c r="N131" i="13"/>
  <c r="N130" i="13"/>
  <c r="N110" i="13"/>
  <c r="N109" i="13"/>
  <c r="N107" i="13"/>
  <c r="N105" i="13"/>
  <c r="N101" i="13"/>
  <c r="N100" i="13"/>
  <c r="N99" i="13"/>
  <c r="N97" i="13"/>
  <c r="N80" i="13"/>
  <c r="N79" i="13"/>
  <c r="N78" i="13"/>
  <c r="N73" i="13"/>
  <c r="N76" i="13" s="1"/>
  <c r="N72" i="13"/>
  <c r="N71" i="13"/>
  <c r="N70" i="13"/>
  <c r="N64" i="13"/>
  <c r="N63" i="13"/>
  <c r="N57" i="13"/>
  <c r="N62" i="13" s="1"/>
  <c r="N56" i="13"/>
  <c r="N55" i="13"/>
  <c r="N51" i="13"/>
  <c r="N50" i="13"/>
  <c r="N49" i="13"/>
  <c r="N48" i="13"/>
  <c r="N38" i="13"/>
  <c r="N34" i="13"/>
  <c r="N37" i="13" s="1"/>
  <c r="N33" i="13"/>
  <c r="N23" i="13"/>
  <c r="N19" i="13"/>
  <c r="N22" i="13" s="1"/>
  <c r="N18" i="13"/>
  <c r="N32" i="13" s="1"/>
  <c r="L150" i="13"/>
  <c r="L120" i="13" s="1"/>
  <c r="L149" i="13"/>
  <c r="L146" i="13"/>
  <c r="L116" i="13" s="1"/>
  <c r="L119" i="13" s="1"/>
  <c r="L135" i="13"/>
  <c r="L134" i="13"/>
  <c r="L131" i="13"/>
  <c r="L130" i="13"/>
  <c r="L144" i="13" s="1"/>
  <c r="L110" i="13"/>
  <c r="L109" i="13"/>
  <c r="L107" i="13"/>
  <c r="L105" i="13"/>
  <c r="L101" i="13"/>
  <c r="L100" i="13"/>
  <c r="L99" i="13"/>
  <c r="L97" i="13"/>
  <c r="L80" i="13"/>
  <c r="L79" i="13"/>
  <c r="L78" i="13"/>
  <c r="L73" i="13"/>
  <c r="L76" i="13" s="1"/>
  <c r="L72" i="13"/>
  <c r="L71" i="13"/>
  <c r="L70" i="13"/>
  <c r="L64" i="13"/>
  <c r="L63" i="13"/>
  <c r="L57" i="13"/>
  <c r="L62" i="13" s="1"/>
  <c r="L56" i="13"/>
  <c r="L55" i="13"/>
  <c r="L51" i="13"/>
  <c r="L50" i="13"/>
  <c r="L49" i="13"/>
  <c r="L48" i="13"/>
  <c r="L38" i="13"/>
  <c r="L34" i="13"/>
  <c r="L37" i="13" s="1"/>
  <c r="L33" i="13"/>
  <c r="L23" i="13"/>
  <c r="L19" i="13"/>
  <c r="L18" i="13"/>
  <c r="L32" i="13" s="1"/>
  <c r="J150" i="13"/>
  <c r="J149" i="13"/>
  <c r="J146" i="13"/>
  <c r="J116" i="13" s="1"/>
  <c r="J119" i="13" s="1"/>
  <c r="J135" i="13"/>
  <c r="J134" i="13"/>
  <c r="J131" i="13"/>
  <c r="J130" i="13"/>
  <c r="J110" i="13"/>
  <c r="J109" i="13"/>
  <c r="J107" i="13"/>
  <c r="J105" i="13"/>
  <c r="J101" i="13"/>
  <c r="J100" i="13"/>
  <c r="J99" i="13"/>
  <c r="J97" i="13"/>
  <c r="J80" i="13"/>
  <c r="J79" i="13"/>
  <c r="J78" i="13"/>
  <c r="J73" i="13"/>
  <c r="J76" i="13" s="1"/>
  <c r="J72" i="13"/>
  <c r="J71" i="13"/>
  <c r="J70" i="13"/>
  <c r="J64" i="13"/>
  <c r="J63" i="13"/>
  <c r="J57" i="13"/>
  <c r="J62" i="13" s="1"/>
  <c r="J56" i="13"/>
  <c r="J55" i="13"/>
  <c r="J51" i="13"/>
  <c r="J50" i="13"/>
  <c r="J49" i="13"/>
  <c r="J48" i="13"/>
  <c r="J38" i="13"/>
  <c r="J34" i="13"/>
  <c r="J37" i="13" s="1"/>
  <c r="J33" i="13"/>
  <c r="J23" i="13"/>
  <c r="J19" i="13"/>
  <c r="J22" i="13" s="1"/>
  <c r="J18" i="13"/>
  <c r="H150" i="13"/>
  <c r="H120" i="13" s="1"/>
  <c r="H149" i="13"/>
  <c r="H146" i="13"/>
  <c r="H116" i="13" s="1"/>
  <c r="H135" i="13"/>
  <c r="H134" i="13"/>
  <c r="H131" i="13"/>
  <c r="H130" i="13"/>
  <c r="H110" i="13"/>
  <c r="H109" i="13"/>
  <c r="H107" i="13"/>
  <c r="H105" i="13"/>
  <c r="H101" i="13"/>
  <c r="H100" i="13"/>
  <c r="H99" i="13"/>
  <c r="H97" i="13"/>
  <c r="H80" i="13"/>
  <c r="H79" i="13"/>
  <c r="H78" i="13"/>
  <c r="H73" i="13"/>
  <c r="H76" i="13" s="1"/>
  <c r="H72" i="13"/>
  <c r="H71" i="13"/>
  <c r="H70" i="13"/>
  <c r="H64" i="13"/>
  <c r="H63" i="13"/>
  <c r="H57" i="13"/>
  <c r="H62" i="13" s="1"/>
  <c r="H56" i="13"/>
  <c r="H55" i="13"/>
  <c r="H51" i="13"/>
  <c r="H50" i="13"/>
  <c r="H49" i="13"/>
  <c r="H48" i="13"/>
  <c r="H38" i="13"/>
  <c r="H34" i="13"/>
  <c r="H37" i="13" s="1"/>
  <c r="H33" i="13"/>
  <c r="H23" i="13"/>
  <c r="H86" i="13" s="1"/>
  <c r="H19" i="13"/>
  <c r="H18" i="13"/>
  <c r="H32" i="13" s="1"/>
  <c r="F150" i="13"/>
  <c r="F149" i="13"/>
  <c r="F146" i="13"/>
  <c r="F116" i="13" s="1"/>
  <c r="F119" i="13" s="1"/>
  <c r="F135" i="13"/>
  <c r="F134" i="13"/>
  <c r="F131" i="13"/>
  <c r="F144" i="13" s="1"/>
  <c r="F130" i="13"/>
  <c r="F110" i="13"/>
  <c r="F109" i="13"/>
  <c r="F107" i="13"/>
  <c r="F105" i="13"/>
  <c r="F101" i="13"/>
  <c r="F100" i="13"/>
  <c r="F99" i="13"/>
  <c r="F97" i="13"/>
  <c r="F80" i="13"/>
  <c r="F79" i="13"/>
  <c r="F78" i="13"/>
  <c r="F73" i="13"/>
  <c r="F71" i="13"/>
  <c r="F72" i="13"/>
  <c r="F70" i="13"/>
  <c r="F64" i="13"/>
  <c r="F63" i="13"/>
  <c r="F57" i="13"/>
  <c r="F62" i="13" s="1"/>
  <c r="F56" i="13"/>
  <c r="F55" i="13"/>
  <c r="F49" i="13"/>
  <c r="F50" i="13"/>
  <c r="F51" i="13"/>
  <c r="F48" i="13"/>
  <c r="F38" i="13"/>
  <c r="F34" i="13"/>
  <c r="F33" i="13"/>
  <c r="F23" i="13"/>
  <c r="F19" i="13"/>
  <c r="F22" i="13" s="1"/>
  <c r="F18" i="13"/>
  <c r="F37" i="13"/>
  <c r="AO441" i="13"/>
  <c r="AN441" i="13"/>
  <c r="AO440" i="13"/>
  <c r="AN440" i="13"/>
  <c r="AO438" i="13"/>
  <c r="AN438" i="13"/>
  <c r="AO435" i="13"/>
  <c r="AN435" i="13"/>
  <c r="AO434" i="13"/>
  <c r="AN434" i="13"/>
  <c r="AO412" i="13"/>
  <c r="AN412" i="13"/>
  <c r="AO411" i="13"/>
  <c r="AN411" i="13"/>
  <c r="AO408" i="13"/>
  <c r="AN408" i="13"/>
  <c r="AO407" i="13"/>
  <c r="AN407" i="13"/>
  <c r="AO406" i="13"/>
  <c r="AN406" i="13"/>
  <c r="AO405" i="13"/>
  <c r="AN405" i="13"/>
  <c r="AO401" i="13"/>
  <c r="AN401" i="13"/>
  <c r="AO388" i="13"/>
  <c r="AN388" i="13"/>
  <c r="AO387" i="13"/>
  <c r="AN387" i="13"/>
  <c r="AO380" i="13"/>
  <c r="V144" i="13" l="1"/>
  <c r="R120" i="13"/>
  <c r="T32" i="13"/>
  <c r="AF32" i="13"/>
  <c r="X96" i="13"/>
  <c r="AJ96" i="13"/>
  <c r="AH144" i="13"/>
  <c r="X82" i="13"/>
  <c r="X85" i="13" s="1"/>
  <c r="AJ82" i="13"/>
  <c r="AJ85" i="13" s="1"/>
  <c r="AL96" i="13"/>
  <c r="F253" i="13"/>
  <c r="P32" i="13"/>
  <c r="F190" i="13"/>
  <c r="F120" i="13"/>
  <c r="J102" i="13"/>
  <c r="J111" i="13"/>
  <c r="L47" i="13"/>
  <c r="AF313" i="13"/>
  <c r="AF316" i="13" s="1"/>
  <c r="H119" i="13"/>
  <c r="N120" i="13"/>
  <c r="V81" i="13"/>
  <c r="V32" i="13"/>
  <c r="AH81" i="13"/>
  <c r="AH32" i="13"/>
  <c r="R312" i="13"/>
  <c r="X312" i="13"/>
  <c r="AD312" i="13"/>
  <c r="AJ312" i="13"/>
  <c r="T313" i="13"/>
  <c r="T316" i="13" s="1"/>
  <c r="Z313" i="13"/>
  <c r="Z316" i="13" s="1"/>
  <c r="F81" i="13"/>
  <c r="F32" i="13"/>
  <c r="X81" i="13"/>
  <c r="X32" i="13"/>
  <c r="P240" i="13"/>
  <c r="Z81" i="13"/>
  <c r="Z32" i="13"/>
  <c r="V22" i="13"/>
  <c r="F249" i="13"/>
  <c r="F251" i="13" s="1"/>
  <c r="H252" i="13"/>
  <c r="J81" i="13"/>
  <c r="J32" i="13"/>
  <c r="J120" i="13"/>
  <c r="N82" i="13"/>
  <c r="N85" i="13" s="1"/>
  <c r="AB81" i="13"/>
  <c r="AB32" i="13"/>
  <c r="AE111" i="13"/>
  <c r="F254" i="13"/>
  <c r="J190" i="13"/>
  <c r="J253" i="13"/>
  <c r="AL313" i="13"/>
  <c r="AL316" i="13" s="1"/>
  <c r="R81" i="13"/>
  <c r="R32" i="13"/>
  <c r="AD81" i="13"/>
  <c r="AD115" i="13" s="1"/>
  <c r="AD32" i="13"/>
  <c r="T120" i="13"/>
  <c r="R317" i="13"/>
  <c r="X317" i="13"/>
  <c r="AD317" i="13"/>
  <c r="AJ317" i="13"/>
  <c r="L313" i="13"/>
  <c r="L316" i="13" s="1"/>
  <c r="F82" i="13"/>
  <c r="F85" i="13" s="1"/>
  <c r="F317" i="13"/>
  <c r="H248" i="13"/>
  <c r="L190" i="13"/>
  <c r="N312" i="13"/>
  <c r="N240" i="13"/>
  <c r="P253" i="13"/>
  <c r="F102" i="13"/>
  <c r="J313" i="13"/>
  <c r="J316" i="13" s="1"/>
  <c r="F248" i="13"/>
  <c r="F256" i="13" s="1"/>
  <c r="L317" i="13"/>
  <c r="F240" i="13"/>
  <c r="P317" i="13"/>
  <c r="N252" i="13"/>
  <c r="P312" i="13"/>
  <c r="F313" i="13"/>
  <c r="F316" i="13" s="1"/>
  <c r="F112" i="13"/>
  <c r="H47" i="13"/>
  <c r="H112" i="13"/>
  <c r="P102" i="13"/>
  <c r="V102" i="13"/>
  <c r="T112" i="13"/>
  <c r="AF112" i="13"/>
  <c r="H313" i="13"/>
  <c r="H316" i="13" s="1"/>
  <c r="J248" i="13"/>
  <c r="J240" i="13"/>
  <c r="P248" i="13"/>
  <c r="W253" i="13"/>
  <c r="AC253" i="13"/>
  <c r="AI253" i="13"/>
  <c r="N96" i="13"/>
  <c r="N111" i="13"/>
  <c r="R111" i="13"/>
  <c r="X111" i="13"/>
  <c r="AD111" i="13"/>
  <c r="AJ111" i="13"/>
  <c r="F312" i="13"/>
  <c r="H317" i="13"/>
  <c r="H240" i="13"/>
  <c r="J312" i="13"/>
  <c r="N313" i="13"/>
  <c r="N316" i="13" s="1"/>
  <c r="N248" i="13"/>
  <c r="P252" i="13"/>
  <c r="J96" i="13"/>
  <c r="L86" i="13"/>
  <c r="P47" i="13"/>
  <c r="R86" i="13"/>
  <c r="R95" i="13" s="1"/>
  <c r="AB102" i="13"/>
  <c r="Z112" i="13"/>
  <c r="Y111" i="13"/>
  <c r="AK111" i="13"/>
  <c r="H190" i="13"/>
  <c r="L240" i="13"/>
  <c r="T312" i="13"/>
  <c r="Z312" i="13"/>
  <c r="AF312" i="13"/>
  <c r="AL312" i="13"/>
  <c r="V313" i="13"/>
  <c r="V316" i="13" s="1"/>
  <c r="AB313" i="13"/>
  <c r="AB316" i="13" s="1"/>
  <c r="AH313" i="13"/>
  <c r="AH316" i="13" s="1"/>
  <c r="T317" i="13"/>
  <c r="Z317" i="13"/>
  <c r="AF317" i="13"/>
  <c r="AL317" i="13"/>
  <c r="V252" i="13"/>
  <c r="AB252" i="13"/>
  <c r="AH252" i="13"/>
  <c r="R240" i="13"/>
  <c r="X240" i="13"/>
  <c r="AD240" i="13"/>
  <c r="AJ240" i="13"/>
  <c r="T111" i="13"/>
  <c r="Z111" i="13"/>
  <c r="AF111" i="13"/>
  <c r="AL111" i="13"/>
  <c r="H254" i="13"/>
  <c r="J317" i="13"/>
  <c r="L312" i="13"/>
  <c r="N317" i="13"/>
  <c r="N253" i="13"/>
  <c r="N254" i="13" s="1"/>
  <c r="P190" i="13"/>
  <c r="U253" i="13"/>
  <c r="AA253" i="13"/>
  <c r="AG253" i="13"/>
  <c r="AM253" i="13"/>
  <c r="L96" i="13"/>
  <c r="L111" i="13"/>
  <c r="H312" i="13"/>
  <c r="P313" i="13"/>
  <c r="P316" i="13" s="1"/>
  <c r="R313" i="13"/>
  <c r="R316" i="13" s="1"/>
  <c r="X313" i="13"/>
  <c r="X316" i="13" s="1"/>
  <c r="AD313" i="13"/>
  <c r="AD316" i="13" s="1"/>
  <c r="AJ313" i="13"/>
  <c r="AJ316" i="13" s="1"/>
  <c r="V317" i="13"/>
  <c r="AB317" i="13"/>
  <c r="AH317" i="13"/>
  <c r="T252" i="13"/>
  <c r="Z252" i="13"/>
  <c r="Z254" i="13" s="1"/>
  <c r="AF252" i="13"/>
  <c r="AL252" i="13"/>
  <c r="AL254" i="13" s="1"/>
  <c r="V253" i="13"/>
  <c r="AB253" i="13"/>
  <c r="AH253" i="13"/>
  <c r="R254" i="13"/>
  <c r="X254" i="13"/>
  <c r="AJ254" i="13"/>
  <c r="AF254" i="13"/>
  <c r="AD254" i="13"/>
  <c r="T254" i="13"/>
  <c r="R190" i="13"/>
  <c r="X190" i="13"/>
  <c r="AD190" i="13"/>
  <c r="AJ190" i="13"/>
  <c r="V240" i="13"/>
  <c r="AB240" i="13"/>
  <c r="AH240" i="13"/>
  <c r="V248" i="13"/>
  <c r="AB248" i="13"/>
  <c r="AH248" i="13"/>
  <c r="V312" i="13"/>
  <c r="AB312" i="13"/>
  <c r="AH312" i="13"/>
  <c r="T190" i="13"/>
  <c r="Z190" i="13"/>
  <c r="AF190" i="13"/>
  <c r="AL190" i="13"/>
  <c r="R248" i="13"/>
  <c r="X248" i="13"/>
  <c r="AD248" i="13"/>
  <c r="AJ248" i="13"/>
  <c r="T248" i="13"/>
  <c r="Z248" i="13"/>
  <c r="AF248" i="13"/>
  <c r="AL248" i="13"/>
  <c r="N190" i="13"/>
  <c r="L252" i="13"/>
  <c r="L254" i="13" s="1"/>
  <c r="L248" i="13"/>
  <c r="J252" i="13"/>
  <c r="J254" i="13" s="1"/>
  <c r="N86" i="13"/>
  <c r="AB82" i="13"/>
  <c r="AB85" i="13" s="1"/>
  <c r="F111" i="13"/>
  <c r="N144" i="13"/>
  <c r="P82" i="13"/>
  <c r="P85" i="13" s="1"/>
  <c r="AF81" i="13"/>
  <c r="F86" i="13"/>
  <c r="F95" i="13" s="1"/>
  <c r="H22" i="13"/>
  <c r="H82" i="13"/>
  <c r="H85" i="13" s="1"/>
  <c r="H144" i="13"/>
  <c r="J82" i="13"/>
  <c r="J85" i="13" s="1"/>
  <c r="J112" i="13"/>
  <c r="L22" i="13"/>
  <c r="L82" i="13"/>
  <c r="L85" i="13" s="1"/>
  <c r="P96" i="13"/>
  <c r="AJ81" i="13"/>
  <c r="Z144" i="13"/>
  <c r="N102" i="13"/>
  <c r="P144" i="13"/>
  <c r="T144" i="13"/>
  <c r="L81" i="13"/>
  <c r="N47" i="13"/>
  <c r="P81" i="13"/>
  <c r="P95" i="13" s="1"/>
  <c r="H81" i="13"/>
  <c r="H102" i="13"/>
  <c r="H111" i="13"/>
  <c r="J47" i="13"/>
  <c r="J144" i="13"/>
  <c r="L112" i="13"/>
  <c r="P112" i="13"/>
  <c r="T96" i="13"/>
  <c r="AH102" i="13"/>
  <c r="AL112" i="13"/>
  <c r="AF144" i="13"/>
  <c r="AF96" i="13"/>
  <c r="F47" i="13"/>
  <c r="J86" i="13"/>
  <c r="N81" i="13"/>
  <c r="N115" i="13" s="1"/>
  <c r="T81" i="13"/>
  <c r="AL81" i="13"/>
  <c r="AL115" i="13" s="1"/>
  <c r="AL166" i="13" s="1"/>
  <c r="AH82" i="13"/>
  <c r="AH85" i="13" s="1"/>
  <c r="R47" i="13"/>
  <c r="Z96" i="13"/>
  <c r="AL144" i="13"/>
  <c r="V96" i="13"/>
  <c r="AB96" i="13"/>
  <c r="AH96" i="13"/>
  <c r="R102" i="13"/>
  <c r="X102" i="13"/>
  <c r="AD102" i="13"/>
  <c r="AJ102" i="13"/>
  <c r="R112" i="13"/>
  <c r="X112" i="13"/>
  <c r="AD112" i="13"/>
  <c r="AJ112" i="13"/>
  <c r="V111" i="13"/>
  <c r="AB111" i="13"/>
  <c r="AH111" i="13"/>
  <c r="U111" i="13"/>
  <c r="AA111" i="13"/>
  <c r="AG111" i="13"/>
  <c r="W111" i="13"/>
  <c r="AC111" i="13"/>
  <c r="AI111" i="13"/>
  <c r="R144" i="13"/>
  <c r="X144" i="13"/>
  <c r="AD144" i="13"/>
  <c r="AJ144" i="13"/>
  <c r="V115" i="13"/>
  <c r="AB115" i="13"/>
  <c r="AH115" i="13"/>
  <c r="AL145" i="13"/>
  <c r="R115" i="13"/>
  <c r="X115" i="13"/>
  <c r="T22" i="13"/>
  <c r="Z22" i="13"/>
  <c r="AF22" i="13"/>
  <c r="AL22" i="13"/>
  <c r="R37" i="13"/>
  <c r="X37" i="13"/>
  <c r="AD37" i="13"/>
  <c r="T82" i="13"/>
  <c r="T85" i="13" s="1"/>
  <c r="Z82" i="13"/>
  <c r="Z85" i="13" s="1"/>
  <c r="AL82" i="13"/>
  <c r="AL85" i="13" s="1"/>
  <c r="T102" i="13"/>
  <c r="Z102" i="13"/>
  <c r="AF102" i="13"/>
  <c r="AL102" i="13"/>
  <c r="V112" i="13"/>
  <c r="AB112" i="13"/>
  <c r="AH112" i="13"/>
  <c r="R22" i="13"/>
  <c r="X22" i="13"/>
  <c r="AD22" i="13"/>
  <c r="AJ22" i="13"/>
  <c r="P111" i="13"/>
  <c r="N112" i="13"/>
  <c r="L115" i="13"/>
  <c r="L102" i="13"/>
  <c r="J115" i="13"/>
  <c r="H96" i="13"/>
  <c r="F96" i="13"/>
  <c r="F115" i="13" s="1"/>
  <c r="AM441" i="13"/>
  <c r="AL441" i="13"/>
  <c r="AK441" i="13"/>
  <c r="AK440" i="13" s="1"/>
  <c r="AJ441" i="13"/>
  <c r="AJ440" i="13" s="1"/>
  <c r="AI441" i="13"/>
  <c r="AI440" i="13" s="1"/>
  <c r="AH441" i="13"/>
  <c r="AG441" i="13"/>
  <c r="AF441" i="13"/>
  <c r="AE441" i="13"/>
  <c r="AE440" i="13" s="1"/>
  <c r="AD441" i="13"/>
  <c r="AD440" i="13" s="1"/>
  <c r="AC441" i="13"/>
  <c r="AC440" i="13" s="1"/>
  <c r="AB441" i="13"/>
  <c r="AA441" i="13"/>
  <c r="Z441" i="13"/>
  <c r="Z440" i="13" s="1"/>
  <c r="Y441" i="13"/>
  <c r="Y440" i="13" s="1"/>
  <c r="X441" i="13"/>
  <c r="X440" i="13" s="1"/>
  <c r="W441" i="13"/>
  <c r="W440" i="13" s="1"/>
  <c r="V441" i="13"/>
  <c r="U441" i="13"/>
  <c r="T441" i="13"/>
  <c r="S441" i="13"/>
  <c r="S440" i="13" s="1"/>
  <c r="R441" i="13"/>
  <c r="R440" i="13" s="1"/>
  <c r="Q441" i="13"/>
  <c r="Q440" i="13" s="1"/>
  <c r="P441" i="13"/>
  <c r="O441" i="13"/>
  <c r="N441" i="13"/>
  <c r="M441" i="13"/>
  <c r="M440" i="13" s="1"/>
  <c r="L441" i="13"/>
  <c r="L440" i="13" s="1"/>
  <c r="K441" i="13"/>
  <c r="K440" i="13" s="1"/>
  <c r="J441" i="13"/>
  <c r="I441" i="13"/>
  <c r="H441" i="13"/>
  <c r="H440" i="13" s="1"/>
  <c r="G441" i="13"/>
  <c r="G440" i="13" s="1"/>
  <c r="AM440" i="13"/>
  <c r="AL440" i="13"/>
  <c r="AH440" i="13"/>
  <c r="AG440" i="13"/>
  <c r="AF440" i="13"/>
  <c r="AB440" i="13"/>
  <c r="AA440" i="13"/>
  <c r="V440" i="13"/>
  <c r="U440" i="13"/>
  <c r="T440" i="13"/>
  <c r="P440" i="13"/>
  <c r="O440" i="13"/>
  <c r="N440" i="13"/>
  <c r="J440" i="13"/>
  <c r="I440" i="13"/>
  <c r="AM438" i="13"/>
  <c r="AL438" i="13"/>
  <c r="AL435" i="13" s="1"/>
  <c r="AK438" i="13"/>
  <c r="AK435" i="13" s="1"/>
  <c r="AJ438" i="13"/>
  <c r="AJ435" i="13" s="1"/>
  <c r="AI438" i="13"/>
  <c r="AH438" i="13"/>
  <c r="AG438" i="13"/>
  <c r="AF438" i="13"/>
  <c r="AE438" i="13"/>
  <c r="AE435" i="13" s="1"/>
  <c r="AD438" i="13"/>
  <c r="AD435" i="13" s="1"/>
  <c r="AC438" i="13"/>
  <c r="AB438" i="13"/>
  <c r="AA438" i="13"/>
  <c r="Z438" i="13"/>
  <c r="Z435" i="13" s="1"/>
  <c r="Y438" i="13"/>
  <c r="Y435" i="13" s="1"/>
  <c r="X438" i="13"/>
  <c r="X435" i="13" s="1"/>
  <c r="W438" i="13"/>
  <c r="V438" i="13"/>
  <c r="U438" i="13"/>
  <c r="T438" i="13"/>
  <c r="T435" i="13" s="1"/>
  <c r="S438" i="13"/>
  <c r="S435" i="13" s="1"/>
  <c r="R438" i="13"/>
  <c r="R435" i="13" s="1"/>
  <c r="Q438" i="13"/>
  <c r="P438" i="13"/>
  <c r="O438" i="13"/>
  <c r="N438" i="13"/>
  <c r="M438" i="13"/>
  <c r="M435" i="13" s="1"/>
  <c r="L438" i="13"/>
  <c r="L435" i="13" s="1"/>
  <c r="K438" i="13"/>
  <c r="J438" i="13"/>
  <c r="I438" i="13"/>
  <c r="H438" i="13"/>
  <c r="H435" i="13" s="1"/>
  <c r="G438" i="13"/>
  <c r="G435" i="13" s="1"/>
  <c r="AM435" i="13"/>
  <c r="AI435" i="13"/>
  <c r="AH435" i="13"/>
  <c r="AG435" i="13"/>
  <c r="AF435" i="13"/>
  <c r="AC435" i="13"/>
  <c r="AB435" i="13"/>
  <c r="AA435" i="13"/>
  <c r="W435" i="13"/>
  <c r="V435" i="13"/>
  <c r="U435" i="13"/>
  <c r="Q435" i="13"/>
  <c r="P435" i="13"/>
  <c r="O435" i="13"/>
  <c r="N435" i="13"/>
  <c r="K435" i="13"/>
  <c r="J435" i="13"/>
  <c r="I435" i="13"/>
  <c r="AM434" i="13"/>
  <c r="AL434" i="13"/>
  <c r="AK434" i="13"/>
  <c r="AJ434" i="13"/>
  <c r="AI434" i="13"/>
  <c r="AH434" i="13"/>
  <c r="AG434" i="13"/>
  <c r="AF434" i="13"/>
  <c r="AE434" i="13"/>
  <c r="AD434" i="13"/>
  <c r="AC434" i="13"/>
  <c r="AB434" i="13"/>
  <c r="AA434" i="13"/>
  <c r="Z434" i="13"/>
  <c r="Y434" i="13"/>
  <c r="X434" i="13"/>
  <c r="W434" i="13"/>
  <c r="V434" i="13"/>
  <c r="U434" i="13"/>
  <c r="T434" i="13"/>
  <c r="S434" i="13"/>
  <c r="R434" i="13"/>
  <c r="Q434" i="13"/>
  <c r="P434" i="13"/>
  <c r="O434" i="13"/>
  <c r="N434" i="13"/>
  <c r="M434" i="13"/>
  <c r="L434" i="13"/>
  <c r="K434" i="13"/>
  <c r="J434" i="13"/>
  <c r="I434" i="13"/>
  <c r="H434" i="13"/>
  <c r="G434" i="13"/>
  <c r="AM412" i="13"/>
  <c r="AL412" i="13"/>
  <c r="AK412" i="13"/>
  <c r="AJ412" i="13"/>
  <c r="AI412" i="13"/>
  <c r="AH412" i="13"/>
  <c r="AG412" i="13"/>
  <c r="AF412" i="13"/>
  <c r="AE412" i="13"/>
  <c r="AD412" i="13"/>
  <c r="AC412" i="13"/>
  <c r="AB412" i="13"/>
  <c r="AA412" i="13"/>
  <c r="Z412" i="13"/>
  <c r="Y412" i="13"/>
  <c r="X412" i="13"/>
  <c r="W412" i="13"/>
  <c r="V412" i="13"/>
  <c r="U412" i="13"/>
  <c r="T412" i="13"/>
  <c r="S412" i="13"/>
  <c r="R412" i="13"/>
  <c r="Q412" i="13"/>
  <c r="P412" i="13"/>
  <c r="O412" i="13"/>
  <c r="N412" i="13"/>
  <c r="M412" i="13"/>
  <c r="L412" i="13"/>
  <c r="K412" i="13"/>
  <c r="J412" i="13"/>
  <c r="I412" i="13"/>
  <c r="H412" i="13"/>
  <c r="G412" i="13"/>
  <c r="AL411" i="13"/>
  <c r="AK411" i="13"/>
  <c r="AJ411" i="13"/>
  <c r="AE411" i="13"/>
  <c r="AD411" i="13"/>
  <c r="Z411" i="13"/>
  <c r="Y411" i="13"/>
  <c r="X411" i="13"/>
  <c r="T411" i="13"/>
  <c r="S411" i="13"/>
  <c r="R411" i="13"/>
  <c r="M411" i="13"/>
  <c r="L411" i="13"/>
  <c r="H411" i="13"/>
  <c r="G411" i="13"/>
  <c r="AM408" i="13"/>
  <c r="AL408" i="13"/>
  <c r="AK408" i="13"/>
  <c r="AJ408" i="13"/>
  <c r="AI408" i="13"/>
  <c r="AI411" i="13" s="1"/>
  <c r="AH408" i="13"/>
  <c r="AG408" i="13"/>
  <c r="AF408" i="13"/>
  <c r="AF411" i="13" s="1"/>
  <c r="AE408" i="13"/>
  <c r="AD408" i="13"/>
  <c r="AC408" i="13"/>
  <c r="AC411" i="13" s="1"/>
  <c r="AB408" i="13"/>
  <c r="AA408" i="13"/>
  <c r="Z408" i="13"/>
  <c r="Z407" i="13" s="1"/>
  <c r="Z406" i="13" s="1"/>
  <c r="Y408" i="13"/>
  <c r="X408" i="13"/>
  <c r="W408" i="13"/>
  <c r="W411" i="13" s="1"/>
  <c r="V408" i="13"/>
  <c r="U408" i="13"/>
  <c r="T408" i="13"/>
  <c r="S408" i="13"/>
  <c r="R408" i="13"/>
  <c r="Q408" i="13"/>
  <c r="Q411" i="13" s="1"/>
  <c r="P408" i="13"/>
  <c r="O408" i="13"/>
  <c r="N408" i="13"/>
  <c r="N411" i="13" s="1"/>
  <c r="M408" i="13"/>
  <c r="L408" i="13"/>
  <c r="K408" i="13"/>
  <c r="K411" i="13" s="1"/>
  <c r="J408" i="13"/>
  <c r="I408" i="13"/>
  <c r="H408" i="13"/>
  <c r="H407" i="13" s="1"/>
  <c r="H406" i="13" s="1"/>
  <c r="G408" i="13"/>
  <c r="AL407" i="13"/>
  <c r="AL406" i="13" s="1"/>
  <c r="AK407" i="13"/>
  <c r="AK406" i="13" s="1"/>
  <c r="AJ407" i="13"/>
  <c r="AJ406" i="13" s="1"/>
  <c r="AF407" i="13"/>
  <c r="AF406" i="13" s="1"/>
  <c r="AE407" i="13"/>
  <c r="AE406" i="13" s="1"/>
  <c r="AD407" i="13"/>
  <c r="AD406" i="13" s="1"/>
  <c r="AC407" i="13"/>
  <c r="AC406" i="13" s="1"/>
  <c r="Y407" i="13"/>
  <c r="Y406" i="13" s="1"/>
  <c r="X407" i="13"/>
  <c r="X406" i="13" s="1"/>
  <c r="T407" i="13"/>
  <c r="T406" i="13" s="1"/>
  <c r="S407" i="13"/>
  <c r="S406" i="13" s="1"/>
  <c r="R407" i="13"/>
  <c r="R406" i="13" s="1"/>
  <c r="N407" i="13"/>
  <c r="N406" i="13" s="1"/>
  <c r="M407" i="13"/>
  <c r="M406" i="13" s="1"/>
  <c r="L407" i="13"/>
  <c r="L406" i="13" s="1"/>
  <c r="K407" i="13"/>
  <c r="K406" i="13" s="1"/>
  <c r="G407" i="13"/>
  <c r="G406" i="13" s="1"/>
  <c r="AM388" i="13"/>
  <c r="AL388" i="13"/>
  <c r="AK388" i="13"/>
  <c r="AJ388" i="13"/>
  <c r="AI388" i="13"/>
  <c r="AH388" i="13"/>
  <c r="AG388" i="13"/>
  <c r="AF388" i="13"/>
  <c r="AE388" i="13"/>
  <c r="AD388" i="13"/>
  <c r="AC388" i="13"/>
  <c r="AB388" i="13"/>
  <c r="AA388" i="13"/>
  <c r="Z388" i="13"/>
  <c r="Y388" i="13"/>
  <c r="X388" i="13"/>
  <c r="W388" i="13"/>
  <c r="V388" i="13"/>
  <c r="U388" i="13"/>
  <c r="T388" i="13"/>
  <c r="S388" i="13"/>
  <c r="R388" i="13"/>
  <c r="Q388" i="13"/>
  <c r="P388" i="13"/>
  <c r="O388" i="13"/>
  <c r="N388" i="13"/>
  <c r="M388" i="13"/>
  <c r="L388" i="13"/>
  <c r="K388" i="13"/>
  <c r="J388" i="13"/>
  <c r="I388" i="13"/>
  <c r="H388" i="13"/>
  <c r="G388" i="13"/>
  <c r="AM387" i="13"/>
  <c r="AL387" i="13"/>
  <c r="AH387" i="13"/>
  <c r="AG387" i="13"/>
  <c r="AB387" i="13"/>
  <c r="AA387" i="13"/>
  <c r="V387" i="13"/>
  <c r="U387" i="13"/>
  <c r="T387" i="13"/>
  <c r="P387" i="13"/>
  <c r="O387" i="13"/>
  <c r="J387" i="13"/>
  <c r="I387" i="13"/>
  <c r="AM384" i="13"/>
  <c r="AL384" i="13"/>
  <c r="AK384" i="13"/>
  <c r="AJ384" i="13"/>
  <c r="AI384" i="13"/>
  <c r="AI387" i="13" s="1"/>
  <c r="AH384" i="13"/>
  <c r="AG384" i="13"/>
  <c r="AF384" i="13"/>
  <c r="AF387" i="13" s="1"/>
  <c r="AE384" i="13"/>
  <c r="AD384" i="13"/>
  <c r="AC384" i="13"/>
  <c r="AC383" i="13" s="1"/>
  <c r="AC382" i="13" s="1"/>
  <c r="AC381" i="13" s="1"/>
  <c r="AC380" i="13" s="1"/>
  <c r="AB384" i="13"/>
  <c r="AA384" i="13"/>
  <c r="Z384" i="13"/>
  <c r="Z387" i="13" s="1"/>
  <c r="Y384" i="13"/>
  <c r="X384" i="13"/>
  <c r="W384" i="13"/>
  <c r="W387" i="13" s="1"/>
  <c r="V384" i="13"/>
  <c r="U384" i="13"/>
  <c r="T384" i="13"/>
  <c r="S384" i="13"/>
  <c r="R384" i="13"/>
  <c r="Q384" i="13"/>
  <c r="Q383" i="13" s="1"/>
  <c r="Q382" i="13" s="1"/>
  <c r="P384" i="13"/>
  <c r="O384" i="13"/>
  <c r="N384" i="13"/>
  <c r="N387" i="13" s="1"/>
  <c r="M384" i="13"/>
  <c r="L384" i="13"/>
  <c r="K384" i="13"/>
  <c r="K387" i="13" s="1"/>
  <c r="J384" i="13"/>
  <c r="I384" i="13"/>
  <c r="H384" i="13"/>
  <c r="H387" i="13" s="1"/>
  <c r="G384" i="13"/>
  <c r="AM383" i="13"/>
  <c r="AM382" i="13" s="1"/>
  <c r="AL383" i="13"/>
  <c r="AL382" i="13" s="1"/>
  <c r="AL381" i="13" s="1"/>
  <c r="AL380" i="13" s="1"/>
  <c r="AH383" i="13"/>
  <c r="AH382" i="13" s="1"/>
  <c r="AG383" i="13"/>
  <c r="AG382" i="13" s="1"/>
  <c r="AF383" i="13"/>
  <c r="AF382" i="13" s="1"/>
  <c r="AF381" i="13" s="1"/>
  <c r="AF380" i="13" s="1"/>
  <c r="AB383" i="13"/>
  <c r="AB382" i="13" s="1"/>
  <c r="AA383" i="13"/>
  <c r="AA382" i="13" s="1"/>
  <c r="V383" i="13"/>
  <c r="V382" i="13" s="1"/>
  <c r="U383" i="13"/>
  <c r="U382" i="13" s="1"/>
  <c r="T383" i="13"/>
  <c r="T382" i="13" s="1"/>
  <c r="P383" i="13"/>
  <c r="P382" i="13" s="1"/>
  <c r="O383" i="13"/>
  <c r="O382" i="13" s="1"/>
  <c r="N383" i="13"/>
  <c r="N382" i="13" s="1"/>
  <c r="N381" i="13" s="1"/>
  <c r="N380" i="13" s="1"/>
  <c r="J383" i="13"/>
  <c r="J382" i="13" s="1"/>
  <c r="I383" i="13"/>
  <c r="I382" i="13" s="1"/>
  <c r="F441" i="13"/>
  <c r="F438" i="13"/>
  <c r="F434" i="13"/>
  <c r="F412" i="13"/>
  <c r="F408" i="13"/>
  <c r="F407" i="13" s="1"/>
  <c r="F406" i="13" s="1"/>
  <c r="F388" i="13"/>
  <c r="F384" i="13"/>
  <c r="F435" i="13"/>
  <c r="F440" i="13"/>
  <c r="F383" i="13"/>
  <c r="F382" i="13" s="1"/>
  <c r="F387" i="13"/>
  <c r="E441" i="13"/>
  <c r="E438" i="13"/>
  <c r="E435" i="13" s="1"/>
  <c r="E434" i="13"/>
  <c r="E412" i="13"/>
  <c r="E408" i="13"/>
  <c r="E411" i="13" s="1"/>
  <c r="E388" i="13"/>
  <c r="E384" i="13"/>
  <c r="E440" i="13"/>
  <c r="E407" i="13"/>
  <c r="E406" i="13" s="1"/>
  <c r="E387" i="13"/>
  <c r="E383" i="13"/>
  <c r="E382" i="13"/>
  <c r="D441" i="13"/>
  <c r="D440" i="13" s="1"/>
  <c r="D438" i="13"/>
  <c r="D435" i="13" s="1"/>
  <c r="D434" i="13"/>
  <c r="D412" i="13"/>
  <c r="D411" i="13"/>
  <c r="D408" i="13"/>
  <c r="D388" i="13"/>
  <c r="D383" i="13" s="1"/>
  <c r="D382" i="13" s="1"/>
  <c r="D387" i="13"/>
  <c r="D384" i="13"/>
  <c r="AN211" i="13"/>
  <c r="AO211" i="13"/>
  <c r="Z115" i="13" l="1"/>
  <c r="J95" i="13"/>
  <c r="P115" i="13"/>
  <c r="V254" i="13"/>
  <c r="P254" i="13"/>
  <c r="L95" i="13"/>
  <c r="T115" i="13"/>
  <c r="AB254" i="13"/>
  <c r="H95" i="13"/>
  <c r="N95" i="13"/>
  <c r="AF115" i="13"/>
  <c r="AF145" i="13" s="1"/>
  <c r="AH254" i="13"/>
  <c r="Z145" i="13"/>
  <c r="Z166" i="13"/>
  <c r="H115" i="13"/>
  <c r="H166" i="13" s="1"/>
  <c r="AJ115" i="13"/>
  <c r="AJ166" i="13" s="1"/>
  <c r="F166" i="13"/>
  <c r="F145" i="13"/>
  <c r="Z160" i="13"/>
  <c r="AD166" i="13"/>
  <c r="AD145" i="13"/>
  <c r="V166" i="13"/>
  <c r="V145" i="13"/>
  <c r="X166" i="13"/>
  <c r="X145" i="13"/>
  <c r="AL160" i="13"/>
  <c r="AH166" i="13"/>
  <c r="AH145" i="13"/>
  <c r="R166" i="13"/>
  <c r="R145" i="13"/>
  <c r="AB166" i="13"/>
  <c r="AB145" i="13"/>
  <c r="P166" i="13"/>
  <c r="P145" i="13"/>
  <c r="N166" i="13"/>
  <c r="N145" i="13"/>
  <c r="L166" i="13"/>
  <c r="L145" i="13"/>
  <c r="J166" i="13"/>
  <c r="J145" i="13"/>
  <c r="T381" i="13"/>
  <c r="T380" i="13" s="1"/>
  <c r="Q387" i="13"/>
  <c r="X387" i="13"/>
  <c r="X383" i="13"/>
  <c r="X382" i="13" s="1"/>
  <c r="X381" i="13" s="1"/>
  <c r="X380" i="13" s="1"/>
  <c r="AJ387" i="13"/>
  <c r="AJ383" i="13"/>
  <c r="AJ382" i="13" s="1"/>
  <c r="AJ381" i="13" s="1"/>
  <c r="AJ380" i="13" s="1"/>
  <c r="M387" i="13"/>
  <c r="M383" i="13"/>
  <c r="M382" i="13" s="1"/>
  <c r="M381" i="13" s="1"/>
  <c r="M380" i="13" s="1"/>
  <c r="S387" i="13"/>
  <c r="S383" i="13"/>
  <c r="S382" i="13" s="1"/>
  <c r="S381" i="13" s="1"/>
  <c r="S380" i="13" s="1"/>
  <c r="AE387" i="13"/>
  <c r="AE383" i="13"/>
  <c r="AE382" i="13" s="1"/>
  <c r="AE381" i="13" s="1"/>
  <c r="AE380" i="13" s="1"/>
  <c r="AK387" i="13"/>
  <c r="AK383" i="13"/>
  <c r="AK382" i="13" s="1"/>
  <c r="AK381" i="13" s="1"/>
  <c r="AK380" i="13" s="1"/>
  <c r="AC387" i="13"/>
  <c r="W407" i="13"/>
  <c r="W406" i="13" s="1"/>
  <c r="W383" i="13"/>
  <c r="W382" i="13" s="1"/>
  <c r="W381" i="13" s="1"/>
  <c r="W380" i="13" s="1"/>
  <c r="H383" i="13"/>
  <c r="H382" i="13" s="1"/>
  <c r="H381" i="13" s="1"/>
  <c r="H380" i="13" s="1"/>
  <c r="Z383" i="13"/>
  <c r="Z382" i="13" s="1"/>
  <c r="Z381" i="13" s="1"/>
  <c r="Z380" i="13" s="1"/>
  <c r="Q407" i="13"/>
  <c r="Q406" i="13" s="1"/>
  <c r="Q381" i="13" s="1"/>
  <c r="Q380" i="13" s="1"/>
  <c r="AI407" i="13"/>
  <c r="AI406" i="13" s="1"/>
  <c r="I411" i="13"/>
  <c r="I407" i="13"/>
  <c r="I406" i="13" s="1"/>
  <c r="I381" i="13" s="1"/>
  <c r="I380" i="13" s="1"/>
  <c r="O411" i="13"/>
  <c r="O407" i="13"/>
  <c r="O406" i="13" s="1"/>
  <c r="O381" i="13" s="1"/>
  <c r="O380" i="13" s="1"/>
  <c r="U411" i="13"/>
  <c r="U407" i="13"/>
  <c r="U406" i="13" s="1"/>
  <c r="U381" i="13" s="1"/>
  <c r="U380" i="13" s="1"/>
  <c r="AA411" i="13"/>
  <c r="AA407" i="13"/>
  <c r="AA406" i="13" s="1"/>
  <c r="AA381" i="13" s="1"/>
  <c r="AA380" i="13" s="1"/>
  <c r="AG411" i="13"/>
  <c r="AG407" i="13"/>
  <c r="AG406" i="13" s="1"/>
  <c r="AG381" i="13" s="1"/>
  <c r="AG380" i="13" s="1"/>
  <c r="AM407" i="13"/>
  <c r="AM406" i="13" s="1"/>
  <c r="AM381" i="13" s="1"/>
  <c r="AM380" i="13" s="1"/>
  <c r="AM411" i="13"/>
  <c r="AI383" i="13"/>
  <c r="AI382" i="13" s="1"/>
  <c r="J411" i="13"/>
  <c r="J407" i="13"/>
  <c r="J406" i="13" s="1"/>
  <c r="J381" i="13" s="1"/>
  <c r="J380" i="13" s="1"/>
  <c r="P411" i="13"/>
  <c r="P407" i="13"/>
  <c r="P406" i="13" s="1"/>
  <c r="P381" i="13" s="1"/>
  <c r="P380" i="13" s="1"/>
  <c r="V411" i="13"/>
  <c r="V407" i="13"/>
  <c r="V406" i="13" s="1"/>
  <c r="V381" i="13" s="1"/>
  <c r="V380" i="13" s="1"/>
  <c r="AB411" i="13"/>
  <c r="AB407" i="13"/>
  <c r="AB406" i="13" s="1"/>
  <c r="AB381" i="13" s="1"/>
  <c r="AB380" i="13" s="1"/>
  <c r="AH411" i="13"/>
  <c r="AH407" i="13"/>
  <c r="AH406" i="13" s="1"/>
  <c r="AH381" i="13" s="1"/>
  <c r="AH380" i="13" s="1"/>
  <c r="R387" i="13"/>
  <c r="R383" i="13"/>
  <c r="R382" i="13" s="1"/>
  <c r="R381" i="13" s="1"/>
  <c r="R380" i="13" s="1"/>
  <c r="K383" i="13"/>
  <c r="K382" i="13" s="1"/>
  <c r="K381" i="13" s="1"/>
  <c r="K380" i="13" s="1"/>
  <c r="L387" i="13"/>
  <c r="L383" i="13"/>
  <c r="L382" i="13" s="1"/>
  <c r="L381" i="13" s="1"/>
  <c r="L380" i="13" s="1"/>
  <c r="AD383" i="13"/>
  <c r="AD382" i="13" s="1"/>
  <c r="AD381" i="13" s="1"/>
  <c r="AD380" i="13" s="1"/>
  <c r="AD387" i="13"/>
  <c r="G387" i="13"/>
  <c r="G383" i="13"/>
  <c r="G382" i="13" s="1"/>
  <c r="G381" i="13" s="1"/>
  <c r="G380" i="13" s="1"/>
  <c r="Y387" i="13"/>
  <c r="Y383" i="13"/>
  <c r="Y382" i="13" s="1"/>
  <c r="Y381" i="13" s="1"/>
  <c r="Y380" i="13" s="1"/>
  <c r="F411" i="13"/>
  <c r="F381" i="13"/>
  <c r="F380" i="13" s="1"/>
  <c r="E381" i="13"/>
  <c r="E380" i="13" s="1"/>
  <c r="D407" i="13"/>
  <c r="D406" i="13" s="1"/>
  <c r="D381" i="13" s="1"/>
  <c r="D380" i="13" s="1"/>
  <c r="AF166" i="13" l="1"/>
  <c r="AJ145" i="13"/>
  <c r="AJ160" i="13" s="1"/>
  <c r="T166" i="13"/>
  <c r="T145" i="13"/>
  <c r="H145" i="13"/>
  <c r="F160" i="13"/>
  <c r="F159" i="13"/>
  <c r="F129" i="13" s="1"/>
  <c r="X160" i="13"/>
  <c r="AB160" i="13"/>
  <c r="AF160" i="13"/>
  <c r="R160" i="13"/>
  <c r="R159" i="13"/>
  <c r="R129" i="13" s="1"/>
  <c r="AD160" i="13"/>
  <c r="V160" i="13"/>
  <c r="AH160" i="13"/>
  <c r="P160" i="13"/>
  <c r="P159" i="13"/>
  <c r="P129" i="13" s="1"/>
  <c r="N159" i="13"/>
  <c r="N129" i="13" s="1"/>
  <c r="N160" i="13"/>
  <c r="L160" i="13"/>
  <c r="L159" i="13"/>
  <c r="L129" i="13" s="1"/>
  <c r="J160" i="13"/>
  <c r="J159" i="13"/>
  <c r="J129" i="13" s="1"/>
  <c r="AI381" i="13"/>
  <c r="AI380" i="13" s="1"/>
  <c r="H160" i="13" l="1"/>
  <c r="T160" i="13"/>
  <c r="T159" i="13"/>
  <c r="T129" i="13" s="1"/>
  <c r="H159" i="13"/>
  <c r="H129" i="13" s="1"/>
  <c r="Q311" i="13" l="1"/>
  <c r="Q307" i="13"/>
  <c r="Q292" i="13"/>
  <c r="Q290" i="13"/>
  <c r="Q289" i="13"/>
  <c r="Q309" i="13" s="1"/>
  <c r="Q269" i="13"/>
  <c r="Q261" i="13"/>
  <c r="Q260" i="13"/>
  <c r="Q267" i="13"/>
  <c r="O311" i="13"/>
  <c r="O307" i="13"/>
  <c r="O292" i="13"/>
  <c r="O290" i="13"/>
  <c r="O289" i="13"/>
  <c r="O269" i="13"/>
  <c r="O261" i="13"/>
  <c r="O260" i="13"/>
  <c r="O287" i="13" s="1"/>
  <c r="O267" i="13"/>
  <c r="M311" i="13"/>
  <c r="M307" i="13"/>
  <c r="M292" i="13"/>
  <c r="M290" i="13"/>
  <c r="M289" i="13"/>
  <c r="M269" i="13"/>
  <c r="M261" i="13"/>
  <c r="M260" i="13"/>
  <c r="M267" i="13"/>
  <c r="K311" i="13"/>
  <c r="K307" i="13"/>
  <c r="K292" i="13"/>
  <c r="K290" i="13"/>
  <c r="K289" i="13"/>
  <c r="K269" i="13"/>
  <c r="K261" i="13"/>
  <c r="K260" i="13"/>
  <c r="K267" i="13"/>
  <c r="I311" i="13"/>
  <c r="I307" i="13"/>
  <c r="I292" i="13"/>
  <c r="I290" i="13"/>
  <c r="I289" i="13"/>
  <c r="I269" i="13"/>
  <c r="I261" i="13"/>
  <c r="I267" i="13" s="1"/>
  <c r="I260" i="13"/>
  <c r="I287" i="13" s="1"/>
  <c r="G311" i="13"/>
  <c r="G307" i="13"/>
  <c r="G292" i="13"/>
  <c r="G290" i="13"/>
  <c r="G289" i="13"/>
  <c r="G269" i="13"/>
  <c r="G261" i="13"/>
  <c r="G267" i="13" s="1"/>
  <c r="G260" i="13"/>
  <c r="G287" i="13" s="1"/>
  <c r="E311" i="13"/>
  <c r="E307" i="13"/>
  <c r="E292" i="13"/>
  <c r="E290" i="13"/>
  <c r="E289" i="13"/>
  <c r="E269" i="13"/>
  <c r="E261" i="13"/>
  <c r="E267" i="13" s="1"/>
  <c r="E260" i="13"/>
  <c r="E287" i="13" l="1"/>
  <c r="E309" i="13"/>
  <c r="K309" i="13"/>
  <c r="M287" i="13"/>
  <c r="Q287" i="13"/>
  <c r="M309" i="13"/>
  <c r="O309" i="13"/>
  <c r="G309" i="13"/>
  <c r="I309" i="13"/>
  <c r="K287" i="13"/>
  <c r="Q374" i="13" l="1"/>
  <c r="Q345" i="13"/>
  <c r="Q343" i="13"/>
  <c r="Q340" i="13"/>
  <c r="Q334" i="13"/>
  <c r="Q333" i="13"/>
  <c r="Q331" i="13"/>
  <c r="Q329" i="13"/>
  <c r="Q328" i="13"/>
  <c r="Q327" i="13"/>
  <c r="O374" i="13"/>
  <c r="O345" i="13"/>
  <c r="O343" i="13"/>
  <c r="O340" i="13"/>
  <c r="O334" i="13"/>
  <c r="O333" i="13"/>
  <c r="O331" i="13"/>
  <c r="O329" i="13"/>
  <c r="O328" i="13"/>
  <c r="O327" i="13"/>
  <c r="M374" i="13"/>
  <c r="M345" i="13"/>
  <c r="M343" i="13"/>
  <c r="M340" i="13"/>
  <c r="M334" i="13"/>
  <c r="M333" i="13"/>
  <c r="M331" i="13"/>
  <c r="M329" i="13"/>
  <c r="M328" i="13"/>
  <c r="M327" i="13"/>
  <c r="K374" i="13"/>
  <c r="K345" i="13"/>
  <c r="K343" i="13"/>
  <c r="K340" i="13"/>
  <c r="K334" i="13"/>
  <c r="K333" i="13"/>
  <c r="K331" i="13"/>
  <c r="K329" i="13"/>
  <c r="K328" i="13"/>
  <c r="K327" i="13"/>
  <c r="I374" i="13"/>
  <c r="I345" i="13"/>
  <c r="I343" i="13"/>
  <c r="I340" i="13"/>
  <c r="I334" i="13"/>
  <c r="I333" i="13"/>
  <c r="I331" i="13"/>
  <c r="I329" i="13"/>
  <c r="I328" i="13"/>
  <c r="I327" i="13"/>
  <c r="G374" i="13"/>
  <c r="G345" i="13"/>
  <c r="G343" i="13"/>
  <c r="G340" i="13"/>
  <c r="G334" i="13"/>
  <c r="G333" i="13"/>
  <c r="G331" i="13"/>
  <c r="G329" i="13"/>
  <c r="G328" i="13"/>
  <c r="G327" i="13"/>
  <c r="E374" i="13"/>
  <c r="E345" i="13"/>
  <c r="E343" i="13"/>
  <c r="E340" i="13"/>
  <c r="E334" i="13"/>
  <c r="E333" i="13"/>
  <c r="E331" i="13"/>
  <c r="E329" i="13"/>
  <c r="E328" i="13"/>
  <c r="E327" i="13"/>
  <c r="D374" i="13"/>
  <c r="D345" i="13"/>
  <c r="D343" i="13"/>
  <c r="D340" i="13"/>
  <c r="D328" i="13"/>
  <c r="D334" i="13"/>
  <c r="D333" i="13"/>
  <c r="D331" i="13"/>
  <c r="D329" i="13"/>
  <c r="D327" i="13"/>
  <c r="D307" i="13"/>
  <c r="D289" i="13"/>
  <c r="D311" i="13"/>
  <c r="D292" i="13"/>
  <c r="D290" i="13"/>
  <c r="D260" i="13"/>
  <c r="D287" i="13" s="1"/>
  <c r="D269" i="13"/>
  <c r="D267" i="13"/>
  <c r="D261" i="13"/>
  <c r="Q258" i="13"/>
  <c r="Q257" i="13"/>
  <c r="Q255" i="13"/>
  <c r="Q247" i="13"/>
  <c r="Q246" i="13"/>
  <c r="Q242" i="13"/>
  <c r="Q241" i="13"/>
  <c r="Q230" i="13"/>
  <c r="Q253" i="13" s="1"/>
  <c r="Q229" i="13"/>
  <c r="Q228" i="13"/>
  <c r="Q216" i="13"/>
  <c r="Q210" i="13"/>
  <c r="Q209" i="13"/>
  <c r="Q215" i="13" s="1"/>
  <c r="Q207" i="13"/>
  <c r="Q206" i="13"/>
  <c r="Q205" i="13"/>
  <c r="Q204" i="13"/>
  <c r="Q203" i="13"/>
  <c r="Q202" i="13"/>
  <c r="Q201" i="13"/>
  <c r="Q200" i="13"/>
  <c r="Q193" i="13"/>
  <c r="Q192" i="13"/>
  <c r="Q191" i="13"/>
  <c r="Q178" i="13"/>
  <c r="Q174" i="13"/>
  <c r="Q173" i="13"/>
  <c r="Q248" i="13" s="1"/>
  <c r="Q244" i="13"/>
  <c r="O258" i="13"/>
  <c r="O257" i="13"/>
  <c r="O255" i="13"/>
  <c r="O247" i="13"/>
  <c r="O246" i="13"/>
  <c r="O242" i="13"/>
  <c r="O244" i="13" s="1"/>
  <c r="O241" i="13"/>
  <c r="O230" i="13"/>
  <c r="O253" i="13" s="1"/>
  <c r="O229" i="13"/>
  <c r="O228" i="13"/>
  <c r="O216" i="13"/>
  <c r="O217" i="13" s="1"/>
  <c r="O218" i="13" s="1"/>
  <c r="O210" i="13"/>
  <c r="O209" i="13"/>
  <c r="O215" i="13" s="1"/>
  <c r="O207" i="13"/>
  <c r="O206" i="13"/>
  <c r="O205" i="13"/>
  <c r="O204" i="13"/>
  <c r="O203" i="13"/>
  <c r="O202" i="13"/>
  <c r="O201" i="13"/>
  <c r="O200" i="13"/>
  <c r="O193" i="13"/>
  <c r="O192" i="13"/>
  <c r="O191" i="13"/>
  <c r="O178" i="13"/>
  <c r="O174" i="13"/>
  <c r="O177" i="13" s="1"/>
  <c r="O173" i="13"/>
  <c r="O248" i="13" s="1"/>
  <c r="M258" i="13"/>
  <c r="M257" i="13"/>
  <c r="M255" i="13"/>
  <c r="M247" i="13"/>
  <c r="M246" i="13"/>
  <c r="M242" i="13"/>
  <c r="M241" i="13"/>
  <c r="M230" i="13"/>
  <c r="M232" i="13" s="1"/>
  <c r="M229" i="13"/>
  <c r="M228" i="13"/>
  <c r="M216" i="13"/>
  <c r="M249" i="13" s="1"/>
  <c r="M210" i="13"/>
  <c r="M209" i="13"/>
  <c r="M207" i="13"/>
  <c r="M206" i="13"/>
  <c r="M205" i="13"/>
  <c r="M204" i="13"/>
  <c r="M203" i="13"/>
  <c r="M202" i="13"/>
  <c r="M201" i="13"/>
  <c r="M200" i="13"/>
  <c r="M193" i="13"/>
  <c r="M192" i="13"/>
  <c r="M191" i="13"/>
  <c r="M178" i="13"/>
  <c r="M174" i="13"/>
  <c r="M173" i="13"/>
  <c r="M244" i="13"/>
  <c r="K258" i="13"/>
  <c r="K257" i="13"/>
  <c r="K255" i="13"/>
  <c r="K247" i="13"/>
  <c r="K246" i="13"/>
  <c r="K242" i="13"/>
  <c r="K241" i="13"/>
  <c r="K230" i="13"/>
  <c r="K229" i="13"/>
  <c r="K228" i="13"/>
  <c r="K216" i="13"/>
  <c r="K210" i="13"/>
  <c r="K209" i="13"/>
  <c r="K215" i="13" s="1"/>
  <c r="K207" i="13"/>
  <c r="K206" i="13"/>
  <c r="K205" i="13"/>
  <c r="K204" i="13"/>
  <c r="K203" i="13"/>
  <c r="K202" i="13"/>
  <c r="K201" i="13"/>
  <c r="K200" i="13"/>
  <c r="K193" i="13"/>
  <c r="K192" i="13"/>
  <c r="K191" i="13"/>
  <c r="K178" i="13"/>
  <c r="K174" i="13"/>
  <c r="K177" i="13" s="1"/>
  <c r="K173" i="13"/>
  <c r="K248" i="13"/>
  <c r="K244" i="13"/>
  <c r="I258" i="13"/>
  <c r="I257" i="13"/>
  <c r="I255" i="13"/>
  <c r="I247" i="13"/>
  <c r="I246" i="13"/>
  <c r="I242" i="13"/>
  <c r="I244" i="13" s="1"/>
  <c r="I241" i="13"/>
  <c r="I230" i="13"/>
  <c r="I229" i="13"/>
  <c r="I228" i="13"/>
  <c r="I216" i="13"/>
  <c r="I210" i="13"/>
  <c r="I209" i="13"/>
  <c r="I207" i="13"/>
  <c r="I206" i="13"/>
  <c r="I205" i="13"/>
  <c r="I204" i="13"/>
  <c r="I203" i="13"/>
  <c r="I202" i="13"/>
  <c r="I201" i="13"/>
  <c r="I200" i="13"/>
  <c r="I193" i="13"/>
  <c r="I192" i="13"/>
  <c r="I191" i="13"/>
  <c r="I178" i="13"/>
  <c r="I174" i="13"/>
  <c r="I173" i="13"/>
  <c r="I248" i="13" s="1"/>
  <c r="I253" i="13"/>
  <c r="I177" i="13"/>
  <c r="G258" i="13"/>
  <c r="G257" i="13"/>
  <c r="G255" i="13"/>
  <c r="G247" i="13"/>
  <c r="G246" i="13"/>
  <c r="G242" i="13"/>
  <c r="G241" i="13"/>
  <c r="G230" i="13"/>
  <c r="G229" i="13"/>
  <c r="G228" i="13"/>
  <c r="G252" i="13" s="1"/>
  <c r="G216" i="13"/>
  <c r="G217" i="13" s="1"/>
  <c r="G218" i="13" s="1"/>
  <c r="G210" i="13"/>
  <c r="G215" i="13" s="1"/>
  <c r="G209" i="13"/>
  <c r="G207" i="13"/>
  <c r="G206" i="13"/>
  <c r="G205" i="13"/>
  <c r="G204" i="13"/>
  <c r="G203" i="13"/>
  <c r="G202" i="13"/>
  <c r="G201" i="13"/>
  <c r="G200" i="13"/>
  <c r="G193" i="13"/>
  <c r="G192" i="13"/>
  <c r="G191" i="13"/>
  <c r="G178" i="13"/>
  <c r="G174" i="13"/>
  <c r="G173" i="13"/>
  <c r="G190" i="13" s="1"/>
  <c r="G248" i="13"/>
  <c r="G244" i="13"/>
  <c r="G253" i="13"/>
  <c r="G177" i="13"/>
  <c r="E258" i="13"/>
  <c r="E257" i="13"/>
  <c r="E255" i="13"/>
  <c r="E247" i="13"/>
  <c r="E246" i="13"/>
  <c r="E242" i="13"/>
  <c r="E244" i="13" s="1"/>
  <c r="E241" i="13"/>
  <c r="E229" i="13"/>
  <c r="E228" i="13"/>
  <c r="E240" i="13" s="1"/>
  <c r="E216" i="13"/>
  <c r="E217" i="13" s="1"/>
  <c r="E218" i="13" s="1"/>
  <c r="E210" i="13"/>
  <c r="E209" i="13"/>
  <c r="E207" i="13"/>
  <c r="E206" i="13"/>
  <c r="E205" i="13"/>
  <c r="E204" i="13"/>
  <c r="E203" i="13"/>
  <c r="E202" i="13"/>
  <c r="E201" i="13"/>
  <c r="E200" i="13"/>
  <c r="E193" i="13"/>
  <c r="E192" i="13"/>
  <c r="E191" i="13"/>
  <c r="E178" i="13"/>
  <c r="E174" i="13"/>
  <c r="E173" i="13"/>
  <c r="E249" i="13"/>
  <c r="E230" i="13"/>
  <c r="E253" i="13" s="1"/>
  <c r="E215" i="13"/>
  <c r="E177" i="13"/>
  <c r="D258" i="13"/>
  <c r="D257" i="13"/>
  <c r="D255" i="13"/>
  <c r="D247" i="13"/>
  <c r="D246" i="13"/>
  <c r="D242" i="13"/>
  <c r="D244" i="13" s="1"/>
  <c r="D241" i="13"/>
  <c r="D230" i="13"/>
  <c r="D232" i="13" s="1"/>
  <c r="D229" i="13"/>
  <c r="D228" i="13"/>
  <c r="D252" i="13" s="1"/>
  <c r="D240" i="13" l="1"/>
  <c r="I249" i="13"/>
  <c r="M240" i="13"/>
  <c r="K253" i="13"/>
  <c r="M215" i="13"/>
  <c r="D253" i="13"/>
  <c r="E190" i="13"/>
  <c r="M190" i="13"/>
  <c r="I215" i="13"/>
  <c r="G208" i="13"/>
  <c r="M252" i="13"/>
  <c r="M208" i="13"/>
  <c r="Q190" i="13"/>
  <c r="K190" i="13"/>
  <c r="I252" i="13"/>
  <c r="O208" i="13"/>
  <c r="I190" i="13"/>
  <c r="K208" i="13"/>
  <c r="K249" i="13"/>
  <c r="M177" i="13"/>
  <c r="M253" i="13"/>
  <c r="M254" i="13" s="1"/>
  <c r="O240" i="13"/>
  <c r="Q208" i="13"/>
  <c r="Q249" i="13"/>
  <c r="Q256" i="13" s="1"/>
  <c r="I208" i="13"/>
  <c r="K240" i="13"/>
  <c r="M217" i="13"/>
  <c r="M218" i="13" s="1"/>
  <c r="O190" i="13"/>
  <c r="Q252" i="13"/>
  <c r="D254" i="13"/>
  <c r="E250" i="13"/>
  <c r="E251" i="13" s="1"/>
  <c r="D309" i="13"/>
  <c r="Q217" i="13"/>
  <c r="Q218" i="13" s="1"/>
  <c r="Q240" i="13"/>
  <c r="Q254" i="13"/>
  <c r="Q177" i="13"/>
  <c r="Q232" i="13"/>
  <c r="O252" i="13"/>
  <c r="O254" i="13" s="1"/>
  <c r="O250" i="13"/>
  <c r="O249" i="13"/>
  <c r="O232" i="13"/>
  <c r="M248" i="13"/>
  <c r="M256" i="13" s="1"/>
  <c r="K217" i="13"/>
  <c r="K218" i="13" s="1"/>
  <c r="K252" i="13"/>
  <c r="K232" i="13"/>
  <c r="I217" i="13"/>
  <c r="I218" i="13" s="1"/>
  <c r="I240" i="13"/>
  <c r="I256" i="13"/>
  <c r="I254" i="13"/>
  <c r="I232" i="13"/>
  <c r="G249" i="13"/>
  <c r="G256" i="13" s="1"/>
  <c r="G240" i="13"/>
  <c r="G250" i="13"/>
  <c r="G254" i="13"/>
  <c r="G232" i="13"/>
  <c r="E252" i="13"/>
  <c r="E254" i="13" s="1"/>
  <c r="E232" i="13"/>
  <c r="E248" i="13"/>
  <c r="K254" i="13" l="1"/>
  <c r="I250" i="13"/>
  <c r="I251" i="13" s="1"/>
  <c r="G251" i="13"/>
  <c r="M250" i="13"/>
  <c r="M251" i="13" s="1"/>
  <c r="O251" i="13"/>
  <c r="K250" i="13"/>
  <c r="K251" i="13" s="1"/>
  <c r="K256" i="13"/>
  <c r="Q250" i="13"/>
  <c r="Q251" i="13" s="1"/>
  <c r="O256" i="13"/>
  <c r="E256" i="13"/>
  <c r="D216" i="13" l="1"/>
  <c r="D217" i="13" s="1"/>
  <c r="D210" i="13"/>
  <c r="D209" i="13"/>
  <c r="D207" i="13"/>
  <c r="D206" i="13"/>
  <c r="D205" i="13"/>
  <c r="D204" i="13"/>
  <c r="D203" i="13"/>
  <c r="D202" i="13"/>
  <c r="D201" i="13"/>
  <c r="D200" i="13"/>
  <c r="D193" i="13"/>
  <c r="D192" i="13"/>
  <c r="D191" i="13"/>
  <c r="D178" i="13"/>
  <c r="D174" i="13"/>
  <c r="D173" i="13"/>
  <c r="Q169" i="13"/>
  <c r="Q163" i="13"/>
  <c r="Q162" i="13"/>
  <c r="Q161" i="13"/>
  <c r="Q150" i="13"/>
  <c r="Q146" i="13"/>
  <c r="Q149" i="13" s="1"/>
  <c r="Q135" i="13"/>
  <c r="Q131" i="13"/>
  <c r="Q134" i="13" s="1"/>
  <c r="Q130" i="13"/>
  <c r="Q113" i="13"/>
  <c r="Q110" i="13"/>
  <c r="Q109" i="13"/>
  <c r="Q108" i="13"/>
  <c r="Q107" i="13"/>
  <c r="Q106" i="13"/>
  <c r="Q105" i="13"/>
  <c r="Q101" i="13"/>
  <c r="Q100" i="13"/>
  <c r="Q99" i="13"/>
  <c r="Q97" i="13"/>
  <c r="Q80" i="13"/>
  <c r="Q78" i="13"/>
  <c r="Q71" i="13"/>
  <c r="Q70" i="13"/>
  <c r="Q67" i="13"/>
  <c r="Q66" i="13"/>
  <c r="Q65" i="13"/>
  <c r="Q64" i="13"/>
  <c r="Q63" i="13"/>
  <c r="Q57" i="13"/>
  <c r="Q62" i="13" s="1"/>
  <c r="Q56" i="13"/>
  <c r="Q50" i="13"/>
  <c r="Q49" i="13"/>
  <c r="Q48" i="13"/>
  <c r="Q38" i="13"/>
  <c r="Q34" i="13"/>
  <c r="Q37" i="13" s="1"/>
  <c r="Q33" i="13"/>
  <c r="Q23" i="13"/>
  <c r="Q317" i="13" s="1"/>
  <c r="Q19" i="13"/>
  <c r="Q18" i="13"/>
  <c r="O169" i="13"/>
  <c r="O163" i="13"/>
  <c r="O162" i="13"/>
  <c r="O161" i="13"/>
  <c r="O150" i="13"/>
  <c r="O146" i="13"/>
  <c r="O135" i="13"/>
  <c r="O131" i="13"/>
  <c r="O134" i="13" s="1"/>
  <c r="O130" i="13"/>
  <c r="O113" i="13"/>
  <c r="O110" i="13"/>
  <c r="O109" i="13"/>
  <c r="O108" i="13"/>
  <c r="O107" i="13"/>
  <c r="O106" i="13"/>
  <c r="O105" i="13"/>
  <c r="O101" i="13"/>
  <c r="O100" i="13"/>
  <c r="O99" i="13"/>
  <c r="O97" i="13"/>
  <c r="O80" i="13"/>
  <c r="O78" i="13"/>
  <c r="O71" i="13"/>
  <c r="O70" i="13"/>
  <c r="O67" i="13"/>
  <c r="O66" i="13"/>
  <c r="O65" i="13"/>
  <c r="O64" i="13"/>
  <c r="O63" i="13"/>
  <c r="O57" i="13"/>
  <c r="O56" i="13"/>
  <c r="O50" i="13"/>
  <c r="O51" i="13" s="1"/>
  <c r="O49" i="13"/>
  <c r="O48" i="13"/>
  <c r="O38" i="13"/>
  <c r="O34" i="13"/>
  <c r="O33" i="13"/>
  <c r="O47" i="13" s="1"/>
  <c r="O23" i="13"/>
  <c r="O317" i="13" s="1"/>
  <c r="O19" i="13"/>
  <c r="O313" i="13" s="1"/>
  <c r="O316" i="13" s="1"/>
  <c r="O18" i="13"/>
  <c r="M169" i="13"/>
  <c r="M163" i="13"/>
  <c r="M162" i="13"/>
  <c r="M161" i="13"/>
  <c r="M150" i="13"/>
  <c r="M146" i="13"/>
  <c r="M149" i="13" s="1"/>
  <c r="M135" i="13"/>
  <c r="M131" i="13"/>
  <c r="M134" i="13" s="1"/>
  <c r="M130" i="13"/>
  <c r="M144" i="13" s="1"/>
  <c r="M113" i="13"/>
  <c r="M110" i="13"/>
  <c r="M109" i="13"/>
  <c r="M108" i="13"/>
  <c r="M107" i="13"/>
  <c r="M106" i="13"/>
  <c r="M105" i="13"/>
  <c r="M96" i="13" s="1"/>
  <c r="M101" i="13"/>
  <c r="M100" i="13"/>
  <c r="M102" i="13" s="1"/>
  <c r="M99" i="13"/>
  <c r="M97" i="13"/>
  <c r="M80" i="13"/>
  <c r="M78" i="13"/>
  <c r="M71" i="13"/>
  <c r="M70" i="13"/>
  <c r="M67" i="13"/>
  <c r="M66" i="13"/>
  <c r="M65" i="13"/>
  <c r="M64" i="13"/>
  <c r="M63" i="13"/>
  <c r="M57" i="13"/>
  <c r="M62" i="13" s="1"/>
  <c r="M56" i="13"/>
  <c r="M50" i="13"/>
  <c r="M49" i="13"/>
  <c r="M48" i="13"/>
  <c r="M38" i="13"/>
  <c r="M34" i="13"/>
  <c r="M37" i="13" s="1"/>
  <c r="M33" i="13"/>
  <c r="M23" i="13"/>
  <c r="M19" i="13"/>
  <c r="M18" i="13"/>
  <c r="M312" i="13" s="1"/>
  <c r="K169" i="13"/>
  <c r="K163" i="13"/>
  <c r="K162" i="13"/>
  <c r="K161" i="13"/>
  <c r="K150" i="13"/>
  <c r="K146" i="13"/>
  <c r="K149" i="13" s="1"/>
  <c r="K135" i="13"/>
  <c r="K131" i="13"/>
  <c r="K134" i="13" s="1"/>
  <c r="K130" i="13"/>
  <c r="K113" i="13"/>
  <c r="K110" i="13"/>
  <c r="K109" i="13"/>
  <c r="K112" i="13" s="1"/>
  <c r="K108" i="13"/>
  <c r="K107" i="13"/>
  <c r="K106" i="13"/>
  <c r="K105" i="13"/>
  <c r="K101" i="13"/>
  <c r="K100" i="13"/>
  <c r="K99" i="13"/>
  <c r="K97" i="13"/>
  <c r="K80" i="13"/>
  <c r="K78" i="13"/>
  <c r="K71" i="13"/>
  <c r="K70" i="13"/>
  <c r="K67" i="13"/>
  <c r="K66" i="13"/>
  <c r="K65" i="13"/>
  <c r="K64" i="13"/>
  <c r="K63" i="13"/>
  <c r="K57" i="13"/>
  <c r="K62" i="13" s="1"/>
  <c r="K56" i="13"/>
  <c r="K50" i="13"/>
  <c r="K51" i="13" s="1"/>
  <c r="K49" i="13"/>
  <c r="K48" i="13"/>
  <c r="K38" i="13"/>
  <c r="K34" i="13"/>
  <c r="K37" i="13" s="1"/>
  <c r="K33" i="13"/>
  <c r="K23" i="13"/>
  <c r="K317" i="13" s="1"/>
  <c r="K19" i="13"/>
  <c r="K18" i="13"/>
  <c r="I169" i="13"/>
  <c r="K167" i="13" s="1"/>
  <c r="I167" i="13"/>
  <c r="I163" i="13"/>
  <c r="I162" i="13"/>
  <c r="I161" i="13"/>
  <c r="I150" i="13"/>
  <c r="I146" i="13"/>
  <c r="I149" i="13" s="1"/>
  <c r="I135" i="13"/>
  <c r="I131" i="13"/>
  <c r="I134" i="13" s="1"/>
  <c r="I130" i="13"/>
  <c r="I113" i="13"/>
  <c r="I110" i="13"/>
  <c r="I109" i="13"/>
  <c r="I111" i="13" s="1"/>
  <c r="I108" i="13"/>
  <c r="I107" i="13"/>
  <c r="I106" i="13"/>
  <c r="I105" i="13"/>
  <c r="I101" i="13"/>
  <c r="I100" i="13"/>
  <c r="I99" i="13"/>
  <c r="I97" i="13"/>
  <c r="I80" i="13"/>
  <c r="I78" i="13"/>
  <c r="I71" i="13"/>
  <c r="I70" i="13"/>
  <c r="I67" i="13"/>
  <c r="I66" i="13"/>
  <c r="I65" i="13"/>
  <c r="I64" i="13"/>
  <c r="I63" i="13"/>
  <c r="I57" i="13"/>
  <c r="I62" i="13" s="1"/>
  <c r="I56" i="13"/>
  <c r="I50" i="13"/>
  <c r="I51" i="13" s="1"/>
  <c r="I49" i="13"/>
  <c r="I48" i="13"/>
  <c r="I38" i="13"/>
  <c r="I34" i="13"/>
  <c r="I37" i="13" s="1"/>
  <c r="I33" i="13"/>
  <c r="I23" i="13"/>
  <c r="I317" i="13" s="1"/>
  <c r="I19" i="13"/>
  <c r="I18" i="13"/>
  <c r="F76" i="13"/>
  <c r="G169" i="13"/>
  <c r="G163" i="13"/>
  <c r="G162" i="13"/>
  <c r="G161" i="13"/>
  <c r="G150" i="13"/>
  <c r="G146" i="13"/>
  <c r="G135" i="13"/>
  <c r="G131" i="13"/>
  <c r="G134" i="13" s="1"/>
  <c r="G130" i="13"/>
  <c r="G113" i="13"/>
  <c r="G110" i="13"/>
  <c r="G109" i="13"/>
  <c r="G108" i="13"/>
  <c r="G107" i="13"/>
  <c r="G106" i="13"/>
  <c r="G105" i="13"/>
  <c r="G101" i="13"/>
  <c r="G100" i="13"/>
  <c r="G99" i="13"/>
  <c r="G97" i="13"/>
  <c r="G80" i="13"/>
  <c r="G78" i="13"/>
  <c r="G71" i="13"/>
  <c r="G70" i="13"/>
  <c r="G67" i="13"/>
  <c r="G66" i="13"/>
  <c r="G65" i="13"/>
  <c r="G64" i="13"/>
  <c r="G63" i="13"/>
  <c r="G57" i="13"/>
  <c r="G56" i="13"/>
  <c r="G50" i="13"/>
  <c r="G51" i="13" s="1"/>
  <c r="G49" i="13"/>
  <c r="G48" i="13"/>
  <c r="G38" i="13"/>
  <c r="G34" i="13"/>
  <c r="G33" i="13"/>
  <c r="G23" i="13"/>
  <c r="G317" i="13" s="1"/>
  <c r="G19" i="13"/>
  <c r="G18" i="13"/>
  <c r="G312" i="13" s="1"/>
  <c r="G167" i="13"/>
  <c r="G149" i="13"/>
  <c r="G62" i="13"/>
  <c r="G37" i="13"/>
  <c r="E169" i="13"/>
  <c r="E163" i="13"/>
  <c r="E162" i="13"/>
  <c r="E161" i="13"/>
  <c r="E150" i="13"/>
  <c r="E146" i="13"/>
  <c r="E149" i="13" s="1"/>
  <c r="E135" i="13"/>
  <c r="E131" i="13"/>
  <c r="E130" i="13"/>
  <c r="E113" i="13"/>
  <c r="E110" i="13"/>
  <c r="E109" i="13"/>
  <c r="E111" i="13" s="1"/>
  <c r="E108" i="13"/>
  <c r="E107" i="13"/>
  <c r="E106" i="13"/>
  <c r="E105" i="13"/>
  <c r="E101" i="13"/>
  <c r="E100" i="13"/>
  <c r="E102" i="13" s="1"/>
  <c r="E99" i="13"/>
  <c r="E97" i="13"/>
  <c r="E80" i="13"/>
  <c r="E78" i="13"/>
  <c r="E71" i="13"/>
  <c r="E70" i="13"/>
  <c r="E72" i="13" s="1"/>
  <c r="E67" i="13"/>
  <c r="E66" i="13"/>
  <c r="E65" i="13"/>
  <c r="E64" i="13"/>
  <c r="E63" i="13"/>
  <c r="E57" i="13"/>
  <c r="E62" i="13" s="1"/>
  <c r="E56" i="13"/>
  <c r="E50" i="13"/>
  <c r="E49" i="13"/>
  <c r="E48" i="13"/>
  <c r="E38" i="13"/>
  <c r="E34" i="13"/>
  <c r="E47" i="13" s="1"/>
  <c r="E33" i="13"/>
  <c r="E23" i="13"/>
  <c r="E19" i="13"/>
  <c r="E18" i="13"/>
  <c r="Q96" i="13"/>
  <c r="Q51" i="13"/>
  <c r="Q167" i="13"/>
  <c r="O149" i="13"/>
  <c r="O62" i="13"/>
  <c r="O37" i="13"/>
  <c r="O167" i="13"/>
  <c r="M167" i="13"/>
  <c r="M51" i="13"/>
  <c r="M47" i="13"/>
  <c r="I72" i="13"/>
  <c r="I86" i="13"/>
  <c r="E51" i="13"/>
  <c r="D169" i="13"/>
  <c r="E167" i="13" s="1"/>
  <c r="D163" i="13"/>
  <c r="D162" i="13"/>
  <c r="D161" i="13"/>
  <c r="D150" i="13"/>
  <c r="D146" i="13"/>
  <c r="D149" i="13" s="1"/>
  <c r="D134" i="13"/>
  <c r="D135" i="13"/>
  <c r="D131" i="13"/>
  <c r="D130" i="13"/>
  <c r="D113" i="13"/>
  <c r="D110" i="13"/>
  <c r="D109" i="13"/>
  <c r="D111" i="13" s="1"/>
  <c r="D108" i="13"/>
  <c r="D107" i="13"/>
  <c r="D106" i="13"/>
  <c r="D105" i="13"/>
  <c r="D101" i="13"/>
  <c r="D100" i="13"/>
  <c r="D99" i="13"/>
  <c r="D97" i="13"/>
  <c r="D80" i="13"/>
  <c r="D78" i="13"/>
  <c r="D72" i="13"/>
  <c r="D71" i="13"/>
  <c r="D70" i="13"/>
  <c r="D67" i="13"/>
  <c r="D66" i="13"/>
  <c r="D65" i="13"/>
  <c r="D64" i="13"/>
  <c r="D23" i="13"/>
  <c r="D22" i="13"/>
  <c r="D19" i="13"/>
  <c r="D18" i="13"/>
  <c r="G112" i="13" l="1"/>
  <c r="K47" i="13"/>
  <c r="K102" i="13"/>
  <c r="M72" i="13"/>
  <c r="O112" i="13"/>
  <c r="Q102" i="13"/>
  <c r="D190" i="13"/>
  <c r="D248" i="13"/>
  <c r="D312" i="13"/>
  <c r="D112" i="13"/>
  <c r="E86" i="13"/>
  <c r="D177" i="13"/>
  <c r="D313" i="13"/>
  <c r="D316" i="13" s="1"/>
  <c r="E81" i="13"/>
  <c r="E312" i="13"/>
  <c r="E55" i="13"/>
  <c r="D317" i="13"/>
  <c r="D215" i="13"/>
  <c r="D250" i="13" s="1"/>
  <c r="D251" i="13" s="1"/>
  <c r="D249" i="13"/>
  <c r="D102" i="13"/>
  <c r="D144" i="13"/>
  <c r="E37" i="13"/>
  <c r="E22" i="13"/>
  <c r="E313" i="13"/>
  <c r="E316" i="13" s="1"/>
  <c r="G72" i="13"/>
  <c r="G111" i="13"/>
  <c r="D208" i="13"/>
  <c r="E317" i="13"/>
  <c r="G73" i="13"/>
  <c r="G76" i="13" s="1"/>
  <c r="G55" i="13"/>
  <c r="G102" i="13"/>
  <c r="I102" i="13"/>
  <c r="K72" i="13"/>
  <c r="K111" i="13"/>
  <c r="M22" i="13"/>
  <c r="M313" i="13"/>
  <c r="M316" i="13" s="1"/>
  <c r="O55" i="13"/>
  <c r="O102" i="13"/>
  <c r="Q47" i="13"/>
  <c r="Q72" i="13"/>
  <c r="Q111" i="13"/>
  <c r="K81" i="13"/>
  <c r="K312" i="13"/>
  <c r="M86" i="13"/>
  <c r="M317" i="13"/>
  <c r="Q81" i="13"/>
  <c r="Q115" i="13" s="1"/>
  <c r="Q312" i="13"/>
  <c r="Q55" i="13"/>
  <c r="Q112" i="13"/>
  <c r="G22" i="13"/>
  <c r="G313" i="13"/>
  <c r="G316" i="13" s="1"/>
  <c r="O82" i="13"/>
  <c r="O85" i="13" s="1"/>
  <c r="G86" i="13"/>
  <c r="I81" i="13"/>
  <c r="I312" i="13"/>
  <c r="I55" i="13"/>
  <c r="I96" i="13"/>
  <c r="K22" i="13"/>
  <c r="K313" i="13"/>
  <c r="K316" i="13" s="1"/>
  <c r="K144" i="13"/>
  <c r="M73" i="13"/>
  <c r="M76" i="13" s="1"/>
  <c r="Q22" i="13"/>
  <c r="Q313" i="13"/>
  <c r="Q316" i="13" s="1"/>
  <c r="Q144" i="13"/>
  <c r="G96" i="13"/>
  <c r="I22" i="13"/>
  <c r="I313" i="13"/>
  <c r="I316" i="13" s="1"/>
  <c r="O312" i="13"/>
  <c r="O96" i="13"/>
  <c r="D218" i="13"/>
  <c r="M81" i="13"/>
  <c r="M55" i="13"/>
  <c r="M112" i="13"/>
  <c r="O81" i="13"/>
  <c r="O115" i="13" s="1"/>
  <c r="K55" i="13"/>
  <c r="E112" i="13"/>
  <c r="O72" i="13"/>
  <c r="O111" i="13"/>
  <c r="D96" i="13"/>
  <c r="G81" i="13"/>
  <c r="G115" i="13" s="1"/>
  <c r="K86" i="13"/>
  <c r="O73" i="13"/>
  <c r="O76" i="13" s="1"/>
  <c r="Q86" i="13"/>
  <c r="G144" i="13"/>
  <c r="M111" i="13"/>
  <c r="O144" i="13"/>
  <c r="Q82" i="13"/>
  <c r="Q85" i="13" s="1"/>
  <c r="K82" i="13"/>
  <c r="K85" i="13" s="1"/>
  <c r="I73" i="13"/>
  <c r="I76" i="13" s="1"/>
  <c r="G47" i="13"/>
  <c r="G82" i="13"/>
  <c r="G85" i="13" s="1"/>
  <c r="M115" i="13"/>
  <c r="O22" i="13"/>
  <c r="K96" i="13"/>
  <c r="K115" i="13" s="1"/>
  <c r="O86" i="13"/>
  <c r="O95" i="13" s="1"/>
  <c r="K73" i="13"/>
  <c r="K76" i="13" s="1"/>
  <c r="Q73" i="13"/>
  <c r="Q76" i="13" s="1"/>
  <c r="M82" i="13"/>
  <c r="M85" i="13" s="1"/>
  <c r="I95" i="13"/>
  <c r="I47" i="13"/>
  <c r="I112" i="13"/>
  <c r="I82" i="13"/>
  <c r="I144" i="13"/>
  <c r="E96" i="13"/>
  <c r="E115" i="13" s="1"/>
  <c r="E134" i="13"/>
  <c r="E82" i="13"/>
  <c r="E85" i="13" s="1"/>
  <c r="E73" i="13"/>
  <c r="E76" i="13" s="1"/>
  <c r="I115" i="13" l="1"/>
  <c r="D256" i="13"/>
  <c r="Q95" i="13"/>
  <c r="E95" i="13"/>
  <c r="K95" i="13"/>
  <c r="G95" i="13"/>
  <c r="G145" i="13"/>
  <c r="G166" i="13"/>
  <c r="G171" i="13" s="1"/>
  <c r="I85" i="13"/>
  <c r="K145" i="13"/>
  <c r="K166" i="13"/>
  <c r="K171" i="13" s="1"/>
  <c r="M95" i="13"/>
  <c r="Q145" i="13"/>
  <c r="Q166" i="13"/>
  <c r="Q171" i="13" s="1"/>
  <c r="O166" i="13"/>
  <c r="O171" i="13" s="1"/>
  <c r="O145" i="13"/>
  <c r="M145" i="13"/>
  <c r="M166" i="13"/>
  <c r="M171" i="13" s="1"/>
  <c r="I145" i="13"/>
  <c r="I166" i="13"/>
  <c r="E145" i="13"/>
  <c r="E166" i="13"/>
  <c r="E171" i="13" s="1"/>
  <c r="G159" i="13" l="1"/>
  <c r="G160" i="13"/>
  <c r="G164" i="13" s="1"/>
  <c r="I171" i="13"/>
  <c r="M160" i="13"/>
  <c r="M164" i="13" s="1"/>
  <c r="M159" i="13"/>
  <c r="O160" i="13"/>
  <c r="O164" i="13" s="1"/>
  <c r="O159" i="13"/>
  <c r="K159" i="13"/>
  <c r="K160" i="13"/>
  <c r="K164" i="13" s="1"/>
  <c r="Q160" i="13"/>
  <c r="Q164" i="13" s="1"/>
  <c r="Q159" i="13"/>
  <c r="I160" i="13"/>
  <c r="I159" i="13"/>
  <c r="E160" i="13"/>
  <c r="E164" i="13" s="1"/>
  <c r="I164" i="13" l="1"/>
  <c r="AO384" i="13" l="1"/>
  <c r="AN384" i="13"/>
  <c r="AO383" i="13"/>
  <c r="AN383" i="13"/>
  <c r="AO382" i="13"/>
  <c r="AN382" i="13"/>
  <c r="AO381" i="13"/>
  <c r="AN381" i="13"/>
  <c r="AN380" i="13"/>
  <c r="AO374" i="13"/>
  <c r="AN374" i="13"/>
  <c r="AO345" i="13"/>
  <c r="AN345" i="13"/>
  <c r="AO343" i="13"/>
  <c r="AN343" i="13"/>
  <c r="AO341" i="13"/>
  <c r="AN341" i="13"/>
  <c r="AO340" i="13"/>
  <c r="AN340" i="13"/>
  <c r="AO334" i="13"/>
  <c r="AN334" i="13"/>
  <c r="AO333" i="13"/>
  <c r="AN333" i="13"/>
  <c r="AO331" i="13"/>
  <c r="AN331" i="13"/>
  <c r="AO330" i="13"/>
  <c r="AN330" i="13"/>
  <c r="AO329" i="13"/>
  <c r="AO328" i="13"/>
  <c r="AO327" i="13"/>
  <c r="AN327" i="13"/>
  <c r="AN317" i="13"/>
  <c r="AN316" i="13"/>
  <c r="AN313" i="13"/>
  <c r="AN312" i="13"/>
  <c r="AO311" i="13"/>
  <c r="AN311" i="13"/>
  <c r="AN309" i="13"/>
  <c r="AO307" i="13"/>
  <c r="AN307" i="13"/>
  <c r="AO292" i="13"/>
  <c r="AN292" i="13"/>
  <c r="AO291" i="13"/>
  <c r="AN291" i="13"/>
  <c r="AO290" i="13"/>
  <c r="AN290" i="13"/>
  <c r="AN289" i="13"/>
  <c r="AO287" i="13"/>
  <c r="AN287" i="13"/>
  <c r="AO269" i="13"/>
  <c r="AN269" i="13"/>
  <c r="AO268" i="13"/>
  <c r="AN268" i="13"/>
  <c r="AO267" i="13"/>
  <c r="AN267" i="13"/>
  <c r="AO262" i="13"/>
  <c r="AN262" i="13"/>
  <c r="AO261" i="13"/>
  <c r="AN261" i="13"/>
  <c r="AN260" i="13"/>
  <c r="AO255" i="13"/>
  <c r="AN255" i="13"/>
  <c r="AN254" i="13"/>
  <c r="AO253" i="13"/>
  <c r="AN253" i="13"/>
  <c r="AN252" i="13"/>
  <c r="AN248" i="13"/>
  <c r="AO247" i="13"/>
  <c r="AN247" i="13"/>
  <c r="AN246" i="13"/>
  <c r="AO244" i="13"/>
  <c r="AN244" i="13"/>
  <c r="AO242" i="13"/>
  <c r="AN242" i="13"/>
  <c r="AO241" i="13"/>
  <c r="AN241" i="13"/>
  <c r="AN240" i="13"/>
  <c r="AO232" i="13"/>
  <c r="AN232" i="13"/>
  <c r="AO230" i="13"/>
  <c r="AN230" i="13"/>
  <c r="AN229" i="13"/>
  <c r="AN228" i="13"/>
  <c r="AO215" i="13"/>
  <c r="AN215" i="13"/>
  <c r="AO210" i="13"/>
  <c r="AN210" i="13"/>
  <c r="AO209" i="13"/>
  <c r="AN209" i="13"/>
  <c r="AO207" i="13"/>
  <c r="AN207" i="13"/>
  <c r="AO206" i="13"/>
  <c r="AN206" i="13"/>
  <c r="AN205" i="13"/>
  <c r="AN204" i="13"/>
  <c r="AN203" i="13"/>
  <c r="AN202" i="13"/>
  <c r="AN201" i="13"/>
  <c r="AN200" i="13"/>
  <c r="AN193" i="13"/>
  <c r="AN192" i="13"/>
  <c r="AN191" i="13"/>
  <c r="AN190" i="13"/>
  <c r="AN178" i="13"/>
  <c r="AN177" i="13"/>
  <c r="AN174" i="13"/>
  <c r="AN173" i="13"/>
  <c r="AO171" i="13"/>
  <c r="AN171" i="13"/>
  <c r="AO169" i="13"/>
  <c r="AN169" i="13"/>
  <c r="AO167" i="13"/>
  <c r="AN167" i="13"/>
  <c r="AN166" i="13"/>
  <c r="AO164" i="13"/>
  <c r="AN164" i="13"/>
  <c r="AO163" i="13"/>
  <c r="AN163" i="13"/>
  <c r="AO162" i="13"/>
  <c r="AN162" i="13"/>
  <c r="AO161" i="13"/>
  <c r="AN161" i="13"/>
  <c r="AN160" i="13"/>
  <c r="AN145" i="13"/>
  <c r="AN144" i="13"/>
  <c r="AN135" i="13"/>
  <c r="AN134" i="13"/>
  <c r="AN131" i="13"/>
  <c r="AN130" i="13"/>
  <c r="AN115" i="13"/>
  <c r="AO113" i="13"/>
  <c r="AN113" i="13"/>
  <c r="AN112" i="13"/>
  <c r="AN111" i="13"/>
  <c r="AN110" i="13"/>
  <c r="AN109" i="13"/>
  <c r="AO108" i="13"/>
  <c r="AN108" i="13"/>
  <c r="AN107" i="13"/>
  <c r="AO106" i="13"/>
  <c r="AN106" i="13"/>
  <c r="AN105" i="13"/>
  <c r="AN102" i="13"/>
  <c r="AN101" i="13"/>
  <c r="AN100" i="13"/>
  <c r="AN99" i="13"/>
  <c r="AN97" i="13"/>
  <c r="AN96" i="13"/>
  <c r="AN85" i="13"/>
  <c r="AN82" i="13"/>
  <c r="AN81" i="13"/>
  <c r="AN80" i="13"/>
  <c r="AO79" i="13"/>
  <c r="AN79" i="13"/>
  <c r="AN78" i="13"/>
  <c r="AO67" i="13"/>
  <c r="AN67" i="13"/>
  <c r="AO66" i="13"/>
  <c r="AN66" i="13"/>
  <c r="AO65" i="13"/>
  <c r="AN65" i="13"/>
  <c r="AN64" i="13"/>
  <c r="AO56" i="13"/>
  <c r="AN56" i="13"/>
  <c r="AN55" i="13"/>
  <c r="AN37" i="13"/>
  <c r="AN34" i="13"/>
  <c r="AN33" i="13"/>
  <c r="AN32" i="13"/>
  <c r="AN23" i="13"/>
  <c r="AN22" i="13"/>
  <c r="AN19" i="13"/>
  <c r="AN18" i="13"/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G192" i="6" s="1"/>
  <c r="F192" i="6"/>
  <c r="C196" i="6"/>
  <c r="G196" i="6" s="1"/>
  <c r="D196" i="6"/>
  <c r="E196" i="6"/>
  <c r="F196" i="6"/>
  <c r="C197" i="6"/>
  <c r="D197" i="6"/>
  <c r="G197" i="6" s="1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G216" i="6" s="1"/>
  <c r="E216" i="6"/>
  <c r="F216" i="6"/>
  <c r="C220" i="6"/>
  <c r="C248" i="6" s="1"/>
  <c r="D220" i="6"/>
  <c r="G220" i="6" s="1"/>
  <c r="E220" i="6"/>
  <c r="F220" i="6"/>
  <c r="C221" i="6"/>
  <c r="D221" i="6"/>
  <c r="E221" i="6"/>
  <c r="E249" i="6" s="1"/>
  <c r="F221" i="6"/>
  <c r="C222" i="6"/>
  <c r="C223" i="6" s="1"/>
  <c r="D222" i="6"/>
  <c r="E222" i="6"/>
  <c r="F222" i="6"/>
  <c r="G222" i="6" s="1"/>
  <c r="C224" i="6"/>
  <c r="C250" i="6" s="1"/>
  <c r="C252" i="6" s="1"/>
  <c r="D224" i="6"/>
  <c r="E224" i="6"/>
  <c r="F224" i="6"/>
  <c r="C227" i="6"/>
  <c r="C251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 s="1"/>
  <c r="C234" i="6"/>
  <c r="D234" i="6"/>
  <c r="E234" i="6"/>
  <c r="F234" i="6"/>
  <c r="C235" i="6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C240" i="6"/>
  <c r="C242" i="6" s="1"/>
  <c r="D240" i="6"/>
  <c r="E240" i="6"/>
  <c r="F240" i="6"/>
  <c r="C241" i="6"/>
  <c r="D241" i="6"/>
  <c r="E241" i="6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 s="1"/>
  <c r="G274" i="6" s="1"/>
  <c r="E265" i="6"/>
  <c r="E274" i="6" s="1"/>
  <c r="E270" i="6"/>
  <c r="F265" i="6"/>
  <c r="C266" i="6"/>
  <c r="D266" i="6"/>
  <c r="D270" i="6"/>
  <c r="G266" i="6"/>
  <c r="E266" i="6"/>
  <c r="F266" i="6"/>
  <c r="F270" i="6" s="1"/>
  <c r="C267" i="6"/>
  <c r="D267" i="6"/>
  <c r="E267" i="6"/>
  <c r="E278" i="6"/>
  <c r="F267" i="6"/>
  <c r="C268" i="6"/>
  <c r="D268" i="6"/>
  <c r="D271" i="6" s="1"/>
  <c r="E268" i="6"/>
  <c r="E271" i="6" s="1"/>
  <c r="F268" i="6"/>
  <c r="F271" i="6" s="1"/>
  <c r="C269" i="6"/>
  <c r="D269" i="6"/>
  <c r="G269" i="6"/>
  <c r="D276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5" i="6"/>
  <c r="F278" i="6"/>
  <c r="E250" i="6"/>
  <c r="C276" i="6"/>
  <c r="D239" i="6"/>
  <c r="D215" i="6" s="1"/>
  <c r="G215" i="6" s="1"/>
  <c r="D250" i="6"/>
  <c r="D275" i="6"/>
  <c r="D223" i="6"/>
  <c r="G265" i="6"/>
  <c r="D251" i="6"/>
  <c r="D252" i="6" s="1"/>
  <c r="C253" i="6" l="1"/>
  <c r="F253" i="6"/>
  <c r="D248" i="6"/>
  <c r="G200" i="6"/>
  <c r="G191" i="6"/>
  <c r="G270" i="6"/>
  <c r="G268" i="6"/>
  <c r="G271" i="6" s="1"/>
  <c r="E242" i="6"/>
  <c r="C236" i="6"/>
  <c r="C259" i="6" s="1"/>
  <c r="E251" i="6"/>
  <c r="E257" i="6" s="1"/>
  <c r="E277" i="6"/>
  <c r="G275" i="6"/>
  <c r="D249" i="6"/>
  <c r="C271" i="6"/>
  <c r="C277" i="6"/>
  <c r="D242" i="6"/>
  <c r="D243" i="6" s="1"/>
  <c r="F239" i="6"/>
  <c r="F215" i="6" s="1"/>
  <c r="F236" i="6"/>
  <c r="F259" i="6" s="1"/>
  <c r="C249" i="6"/>
  <c r="C257" i="6" s="1"/>
  <c r="C254" i="6"/>
  <c r="C279" i="6" s="1"/>
  <c r="C270" i="6"/>
  <c r="D254" i="6"/>
  <c r="D279" i="6" s="1"/>
  <c r="D253" i="6"/>
  <c r="F249" i="6"/>
  <c r="F254" i="6"/>
  <c r="F279" i="6" s="1"/>
  <c r="E223" i="6"/>
  <c r="D278" i="6"/>
  <c r="E252" i="6"/>
  <c r="D236" i="6"/>
  <c r="D259" i="6" s="1"/>
  <c r="F248" i="6"/>
  <c r="F277" i="6" s="1"/>
  <c r="E248" i="6"/>
  <c r="E225" i="6"/>
  <c r="E226" i="6" s="1"/>
  <c r="E244" i="6"/>
  <c r="E243" i="6"/>
  <c r="D225" i="6"/>
  <c r="D226" i="6" s="1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44" i="6" l="1"/>
  <c r="E255" i="6"/>
  <c r="E256" i="6"/>
  <c r="E280" i="6" s="1"/>
  <c r="F255" i="6"/>
  <c r="D56" i="13" l="1"/>
  <c r="D38" i="13"/>
  <c r="D86" i="13" s="1"/>
  <c r="D57" i="13"/>
  <c r="D62" i="13" s="1"/>
  <c r="D48" i="13"/>
  <c r="D49" i="13"/>
  <c r="D50" i="13"/>
  <c r="D51" i="13" s="1"/>
  <c r="D63" i="13"/>
  <c r="D55" i="13" l="1"/>
  <c r="D34" i="13"/>
  <c r="D37" i="13" l="1"/>
  <c r="D82" i="13"/>
  <c r="D85" i="13" s="1"/>
  <c r="D33" i="13"/>
  <c r="D47" i="13" l="1"/>
  <c r="D73" i="13"/>
  <c r="D76" i="13" s="1"/>
  <c r="D81" i="13"/>
  <c r="D115" i="13" l="1"/>
  <c r="D95" i="13"/>
  <c r="D145" i="13" l="1"/>
  <c r="D166" i="13"/>
  <c r="D171" i="13" s="1"/>
  <c r="D159" i="13" l="1"/>
  <c r="D160" i="13"/>
  <c r="D164" i="13" s="1"/>
  <c r="AL208" i="13" l="1"/>
  <c r="AJ208" i="13"/>
  <c r="AH208" i="13"/>
  <c r="AF208" i="13"/>
  <c r="AD208" i="13"/>
  <c r="AB208" i="13"/>
  <c r="Z208" i="13"/>
  <c r="X208" i="13"/>
  <c r="V208" i="13"/>
  <c r="T208" i="13"/>
  <c r="AN208" i="13" l="1"/>
  <c r="S289" i="13"/>
  <c r="U289" i="13" l="1"/>
  <c r="T38" i="13"/>
  <c r="V48" i="13"/>
  <c r="T49" i="13"/>
  <c r="T50" i="13"/>
  <c r="T51" i="13"/>
  <c r="T57" i="13"/>
  <c r="T63" i="13"/>
  <c r="V70" i="13"/>
  <c r="T70" i="13"/>
  <c r="T72" i="13"/>
  <c r="T71" i="13"/>
  <c r="R73" i="13"/>
  <c r="X146" i="13"/>
  <c r="V149" i="13"/>
  <c r="T149" i="13"/>
  <c r="X116" i="13" l="1"/>
  <c r="R76" i="13"/>
  <c r="T62" i="13"/>
  <c r="T86" i="13"/>
  <c r="T47" i="13"/>
  <c r="W289" i="13"/>
  <c r="V50" i="13"/>
  <c r="Z146" i="13"/>
  <c r="V49" i="13"/>
  <c r="X48" i="13"/>
  <c r="V71" i="13"/>
  <c r="V57" i="13"/>
  <c r="V62" i="13" s="1"/>
  <c r="V38" i="13"/>
  <c r="V72" i="13"/>
  <c r="V51" i="13"/>
  <c r="V150" i="13"/>
  <c r="X150" i="13"/>
  <c r="X120" i="13" s="1"/>
  <c r="T73" i="13"/>
  <c r="T76" i="13" s="1"/>
  <c r="V63" i="13"/>
  <c r="X70" i="13"/>
  <c r="Z149" i="13"/>
  <c r="AB146" i="13"/>
  <c r="X149" i="13"/>
  <c r="AB116" i="13" l="1"/>
  <c r="AB119" i="13" s="1"/>
  <c r="Y289" i="13"/>
  <c r="Z116" i="13"/>
  <c r="Z119" i="13" s="1"/>
  <c r="X159" i="13"/>
  <c r="X129" i="13" s="1"/>
  <c r="X119" i="13"/>
  <c r="V120" i="13"/>
  <c r="V159" i="13"/>
  <c r="T95" i="13"/>
  <c r="V47" i="13"/>
  <c r="V86" i="13"/>
  <c r="V95" i="13" s="1"/>
  <c r="V73" i="13"/>
  <c r="V76" i="13" s="1"/>
  <c r="X72" i="13"/>
  <c r="X71" i="13"/>
  <c r="X63" i="13"/>
  <c r="X51" i="13"/>
  <c r="X38" i="13"/>
  <c r="X49" i="13"/>
  <c r="AB150" i="13"/>
  <c r="AB120" i="13" s="1"/>
  <c r="X50" i="13"/>
  <c r="X57" i="13"/>
  <c r="X62" i="13" s="1"/>
  <c r="Z48" i="13"/>
  <c r="Z150" i="13"/>
  <c r="Z120" i="13" s="1"/>
  <c r="Z70" i="13"/>
  <c r="AD146" i="13"/>
  <c r="AB149" i="13"/>
  <c r="V129" i="13" l="1"/>
  <c r="Z159" i="13"/>
  <c r="Z129" i="13" s="1"/>
  <c r="X47" i="13"/>
  <c r="X86" i="13"/>
  <c r="X95" i="13" s="1"/>
  <c r="AA289" i="13"/>
  <c r="AD116" i="13"/>
  <c r="AD119" i="13" s="1"/>
  <c r="X73" i="13"/>
  <c r="X76" i="13" s="1"/>
  <c r="AB159" i="13"/>
  <c r="AB129" i="13" s="1"/>
  <c r="AB48" i="13"/>
  <c r="Z50" i="13"/>
  <c r="Z49" i="13"/>
  <c r="Z51" i="13"/>
  <c r="Z72" i="13"/>
  <c r="AD150" i="13"/>
  <c r="AD120" i="13" s="1"/>
  <c r="Z57" i="13"/>
  <c r="Z62" i="13" s="1"/>
  <c r="Z38" i="13"/>
  <c r="Z63" i="13"/>
  <c r="Z71" i="13"/>
  <c r="AB70" i="13"/>
  <c r="AF146" i="13"/>
  <c r="AD149" i="13"/>
  <c r="AC289" i="13" l="1"/>
  <c r="Z86" i="13"/>
  <c r="Z95" i="13" s="1"/>
  <c r="Z47" i="13"/>
  <c r="AF116" i="13"/>
  <c r="AF119" i="13" s="1"/>
  <c r="AD159" i="13"/>
  <c r="AD129" i="13" s="1"/>
  <c r="AB72" i="13"/>
  <c r="AB50" i="13"/>
  <c r="AB38" i="13"/>
  <c r="AB57" i="13"/>
  <c r="AB51" i="13"/>
  <c r="AF150" i="13"/>
  <c r="AF120" i="13" s="1"/>
  <c r="AB63" i="13"/>
  <c r="AB49" i="13"/>
  <c r="AB71" i="13"/>
  <c r="Z73" i="13"/>
  <c r="Z76" i="13" s="1"/>
  <c r="AD48" i="13"/>
  <c r="AD70" i="13"/>
  <c r="AF149" i="13"/>
  <c r="AH146" i="13"/>
  <c r="AE289" i="13" l="1"/>
  <c r="AB62" i="13"/>
  <c r="AB86" i="13"/>
  <c r="AB95" i="13" s="1"/>
  <c r="AB47" i="13"/>
  <c r="AH116" i="13"/>
  <c r="AH119" i="13" s="1"/>
  <c r="AF159" i="13"/>
  <c r="AD57" i="13"/>
  <c r="AD62" i="13" s="1"/>
  <c r="AD72" i="13"/>
  <c r="AD38" i="13"/>
  <c r="AD49" i="13"/>
  <c r="AH150" i="13"/>
  <c r="AH120" i="13" s="1"/>
  <c r="AD51" i="13"/>
  <c r="AB73" i="13"/>
  <c r="AB76" i="13" s="1"/>
  <c r="AD63" i="13"/>
  <c r="AD71" i="13"/>
  <c r="AF48" i="13"/>
  <c r="AD50" i="13"/>
  <c r="AF70" i="13"/>
  <c r="AH149" i="13"/>
  <c r="AJ146" i="13"/>
  <c r="AF129" i="13" l="1"/>
  <c r="AH159" i="13"/>
  <c r="AH129" i="13" s="1"/>
  <c r="AG289" i="13"/>
  <c r="AJ116" i="13"/>
  <c r="AD73" i="13"/>
  <c r="AD76" i="13" s="1"/>
  <c r="AD47" i="13"/>
  <c r="AD86" i="13"/>
  <c r="AD95" i="13" s="1"/>
  <c r="AF57" i="13"/>
  <c r="AF72" i="13"/>
  <c r="AH48" i="13"/>
  <c r="AF49" i="13"/>
  <c r="AF71" i="13"/>
  <c r="AF51" i="13"/>
  <c r="AJ150" i="13"/>
  <c r="AJ159" i="13" s="1"/>
  <c r="AJ129" i="13" s="1"/>
  <c r="AF50" i="13"/>
  <c r="AF63" i="13"/>
  <c r="AF38" i="13"/>
  <c r="AH70" i="13"/>
  <c r="AL146" i="13"/>
  <c r="AJ149" i="13"/>
  <c r="AL116" i="13" l="1"/>
  <c r="AL119" i="13" s="1"/>
  <c r="AN146" i="13"/>
  <c r="AJ119" i="13"/>
  <c r="AN119" i="13" s="1"/>
  <c r="AN116" i="13"/>
  <c r="AF62" i="13"/>
  <c r="AJ120" i="13"/>
  <c r="AF73" i="13"/>
  <c r="AF76" i="13" s="1"/>
  <c r="AF47" i="13"/>
  <c r="AF86" i="13"/>
  <c r="AF95" i="13" s="1"/>
  <c r="AI289" i="13"/>
  <c r="AH49" i="13"/>
  <c r="AJ48" i="13"/>
  <c r="AH57" i="13"/>
  <c r="AH62" i="13" s="1"/>
  <c r="AH50" i="13"/>
  <c r="AH63" i="13"/>
  <c r="AH71" i="13"/>
  <c r="AH72" i="13"/>
  <c r="AH38" i="13"/>
  <c r="AH51" i="13"/>
  <c r="AL149" i="13"/>
  <c r="AN149" i="13" s="1"/>
  <c r="AL150" i="13"/>
  <c r="AJ70" i="13"/>
  <c r="AL159" i="13" l="1"/>
  <c r="AL120" i="13"/>
  <c r="AN120" i="13" s="1"/>
  <c r="AM289" i="13"/>
  <c r="AK289" i="13"/>
  <c r="AO289" i="13" s="1"/>
  <c r="AN48" i="13"/>
  <c r="AH86" i="13"/>
  <c r="AH47" i="13"/>
  <c r="AN150" i="13"/>
  <c r="AJ72" i="13"/>
  <c r="AJ50" i="13"/>
  <c r="AJ57" i="13"/>
  <c r="AJ62" i="13" s="1"/>
  <c r="AJ63" i="13"/>
  <c r="AJ49" i="13"/>
  <c r="AL48" i="13"/>
  <c r="AJ38" i="13"/>
  <c r="AJ71" i="13"/>
  <c r="AH73" i="13"/>
  <c r="AH76" i="13" s="1"/>
  <c r="AJ51" i="13"/>
  <c r="AL70" i="13"/>
  <c r="AN70" i="13" s="1"/>
  <c r="AL129" i="13" l="1"/>
  <c r="AN129" i="13" s="1"/>
  <c r="AN159" i="13"/>
  <c r="AJ73" i="13"/>
  <c r="AJ76" i="13" s="1"/>
  <c r="AN50" i="13"/>
  <c r="AJ86" i="13"/>
  <c r="AJ95" i="13" s="1"/>
  <c r="AJ47" i="13"/>
  <c r="AH95" i="13"/>
  <c r="AL49" i="13"/>
  <c r="AN49" i="13" s="1"/>
  <c r="AL50" i="13"/>
  <c r="AL71" i="13"/>
  <c r="AN71" i="13" s="1"/>
  <c r="AL38" i="13"/>
  <c r="AN38" i="13" s="1"/>
  <c r="AL57" i="13"/>
  <c r="AL62" i="13" s="1"/>
  <c r="AN62" i="13" s="1"/>
  <c r="AL51" i="13"/>
  <c r="AN51" i="13" s="1"/>
  <c r="AL63" i="13"/>
  <c r="AN63" i="13" s="1"/>
  <c r="AL72" i="13"/>
  <c r="AN72" i="13" s="1"/>
  <c r="AN57" i="13" l="1"/>
  <c r="AL86" i="13"/>
  <c r="AL47" i="13"/>
  <c r="AN47" i="13" s="1"/>
  <c r="AL73" i="13"/>
  <c r="AL76" i="13" l="1"/>
  <c r="AN76" i="13" s="1"/>
  <c r="AN73" i="13"/>
  <c r="AL95" i="13"/>
  <c r="AN95" i="13" s="1"/>
  <c r="AN86" i="13"/>
  <c r="P257" i="13" l="1"/>
  <c r="S202" i="13" l="1"/>
  <c r="S205" i="13"/>
  <c r="S193" i="13"/>
  <c r="S200" i="13"/>
  <c r="S201" i="13"/>
  <c r="S174" i="13"/>
  <c r="S178" i="13" l="1"/>
  <c r="U174" i="13"/>
  <c r="U193" i="13"/>
  <c r="U205" i="13"/>
  <c r="U201" i="13"/>
  <c r="U200" i="13"/>
  <c r="U202" i="13"/>
  <c r="W193" i="13" l="1"/>
  <c r="W200" i="13"/>
  <c r="W205" i="13"/>
  <c r="W174" i="13"/>
  <c r="W201" i="13"/>
  <c r="W202" i="13"/>
  <c r="U178" i="13"/>
  <c r="H329" i="13"/>
  <c r="AN329" i="13" s="1"/>
  <c r="H328" i="13"/>
  <c r="AN328" i="13" s="1"/>
  <c r="W178" i="13" l="1"/>
  <c r="Y193" i="13"/>
  <c r="Y200" i="13"/>
  <c r="Y202" i="13"/>
  <c r="Y174" i="13"/>
  <c r="Y201" i="13"/>
  <c r="Y205" i="13"/>
  <c r="Y178" i="13" l="1"/>
  <c r="AA200" i="13"/>
  <c r="AA201" i="13"/>
  <c r="AA205" i="13"/>
  <c r="AA174" i="13"/>
  <c r="AA202" i="13"/>
  <c r="AA193" i="13"/>
  <c r="AC201" i="13" l="1"/>
  <c r="AC205" i="13"/>
  <c r="AC200" i="13"/>
  <c r="AC174" i="13"/>
  <c r="AC193" i="13"/>
  <c r="AC202" i="13"/>
  <c r="AA178" i="13"/>
  <c r="AE201" i="13" l="1"/>
  <c r="AE202" i="13"/>
  <c r="AE200" i="13"/>
  <c r="AE174" i="13"/>
  <c r="AE193" i="13"/>
  <c r="AC178" i="13"/>
  <c r="AE205" i="13"/>
  <c r="AG201" i="13" l="1"/>
  <c r="AG200" i="13"/>
  <c r="AE178" i="13"/>
  <c r="AG174" i="13"/>
  <c r="AG193" i="13"/>
  <c r="AG205" i="13"/>
  <c r="AG202" i="13"/>
  <c r="AI205" i="13" l="1"/>
  <c r="AI200" i="13"/>
  <c r="AI174" i="13"/>
  <c r="AI202" i="13"/>
  <c r="AI193" i="13"/>
  <c r="AG178" i="13"/>
  <c r="AI201" i="13"/>
  <c r="AM174" i="13" l="1"/>
  <c r="AK174" i="13"/>
  <c r="AO174" i="13" s="1"/>
  <c r="AM200" i="13"/>
  <c r="AK200" i="13"/>
  <c r="AO200" i="13" s="1"/>
  <c r="AI178" i="13"/>
  <c r="AM201" i="13"/>
  <c r="AK201" i="13"/>
  <c r="AO201" i="13" s="1"/>
  <c r="AM202" i="13"/>
  <c r="AK202" i="13"/>
  <c r="AO202" i="13" s="1"/>
  <c r="AM193" i="13"/>
  <c r="AK193" i="13"/>
  <c r="AM205" i="13"/>
  <c r="AK205" i="13"/>
  <c r="AO205" i="13" l="1"/>
  <c r="AO193" i="13"/>
  <c r="AM178" i="13"/>
  <c r="AK178" i="13"/>
  <c r="AO178" i="13" l="1"/>
  <c r="P216" i="13"/>
  <c r="P249" i="13" s="1"/>
  <c r="R216" i="13"/>
  <c r="R249" i="13" s="1"/>
  <c r="T216" i="13"/>
  <c r="T249" i="13" s="1"/>
  <c r="V216" i="13"/>
  <c r="V249" i="13" s="1"/>
  <c r="X216" i="13"/>
  <c r="X249" i="13" s="1"/>
  <c r="Z216" i="13"/>
  <c r="Z249" i="13" s="1"/>
  <c r="AB216" i="13"/>
  <c r="AB249" i="13" s="1"/>
  <c r="AD216" i="13"/>
  <c r="AD249" i="13" s="1"/>
  <c r="AF216" i="13"/>
  <c r="AF249" i="13" s="1"/>
  <c r="AH216" i="13"/>
  <c r="AH249" i="13" s="1"/>
  <c r="AJ216" i="13"/>
  <c r="AJ249" i="13" s="1"/>
  <c r="AL216" i="13"/>
  <c r="AL249" i="13" s="1"/>
  <c r="AL256" i="13" l="1"/>
  <c r="Z256" i="13"/>
  <c r="N216" i="13"/>
  <c r="N249" i="13" s="1"/>
  <c r="AJ256" i="13"/>
  <c r="X256" i="13"/>
  <c r="L216" i="13"/>
  <c r="L249" i="13" s="1"/>
  <c r="AH256" i="13"/>
  <c r="V256" i="13"/>
  <c r="J216" i="13"/>
  <c r="J249" i="13" s="1"/>
  <c r="AF256" i="13"/>
  <c r="T256" i="13"/>
  <c r="H216" i="13"/>
  <c r="AD256" i="13"/>
  <c r="R256" i="13"/>
  <c r="AB256" i="13"/>
  <c r="P256" i="13"/>
  <c r="AH217" i="13"/>
  <c r="AH250" i="13" s="1"/>
  <c r="AH251" i="13" s="1"/>
  <c r="AM216" i="13"/>
  <c r="AM249" i="13" s="1"/>
  <c r="AM309" i="13"/>
  <c r="R218" i="13" l="1"/>
  <c r="R217" i="13"/>
  <c r="R250" i="13" s="1"/>
  <c r="R251" i="13" s="1"/>
  <c r="X218" i="13"/>
  <c r="X217" i="13"/>
  <c r="X250" i="13" s="1"/>
  <c r="X251" i="13" s="1"/>
  <c r="L218" i="13"/>
  <c r="L217" i="13"/>
  <c r="L250" i="13" s="1"/>
  <c r="L251" i="13" s="1"/>
  <c r="N256" i="13"/>
  <c r="AD218" i="13"/>
  <c r="AD217" i="13"/>
  <c r="AD250" i="13" s="1"/>
  <c r="AD251" i="13" s="1"/>
  <c r="AF218" i="13"/>
  <c r="AF217" i="13"/>
  <c r="AF250" i="13" s="1"/>
  <c r="AF251" i="13" s="1"/>
  <c r="Z218" i="13"/>
  <c r="Z217" i="13"/>
  <c r="Z250" i="13" s="1"/>
  <c r="Z251" i="13" s="1"/>
  <c r="N218" i="13"/>
  <c r="N217" i="13"/>
  <c r="N250" i="13" s="1"/>
  <c r="N251" i="13" s="1"/>
  <c r="AJ218" i="13"/>
  <c r="AJ217" i="13"/>
  <c r="AJ250" i="13" s="1"/>
  <c r="AJ251" i="13" s="1"/>
  <c r="P258" i="13"/>
  <c r="AB218" i="13"/>
  <c r="AB217" i="13"/>
  <c r="AB250" i="13" s="1"/>
  <c r="AB251" i="13" s="1"/>
  <c r="V218" i="13"/>
  <c r="V217" i="13"/>
  <c r="V250" i="13" s="1"/>
  <c r="V251" i="13" s="1"/>
  <c r="AL218" i="13"/>
  <c r="AL217" i="13"/>
  <c r="AL250" i="13" s="1"/>
  <c r="AL251" i="13" s="1"/>
  <c r="H249" i="13"/>
  <c r="AN216" i="13"/>
  <c r="J251" i="13"/>
  <c r="J256" i="13"/>
  <c r="T218" i="13"/>
  <c r="T217" i="13"/>
  <c r="T250" i="13" s="1"/>
  <c r="T251" i="13" s="1"/>
  <c r="P218" i="13"/>
  <c r="P217" i="13"/>
  <c r="P250" i="13" s="1"/>
  <c r="P251" i="13" s="1"/>
  <c r="H218" i="13"/>
  <c r="H217" i="13"/>
  <c r="J218" i="13"/>
  <c r="J217" i="13"/>
  <c r="J250" i="13" s="1"/>
  <c r="L256" i="13"/>
  <c r="AH218" i="13"/>
  <c r="AN218" i="13" l="1"/>
  <c r="H256" i="13"/>
  <c r="AN256" i="13" s="1"/>
  <c r="AN249" i="13"/>
  <c r="R257" i="13"/>
  <c r="AM218" i="13"/>
  <c r="AM217" i="13"/>
  <c r="AM250" i="13" s="1"/>
  <c r="AM251" i="13" s="1"/>
  <c r="H250" i="13"/>
  <c r="AN250" i="13" s="1"/>
  <c r="AN217" i="13"/>
  <c r="R258" i="13" l="1"/>
  <c r="H251" i="13"/>
  <c r="AN251" i="13" s="1"/>
  <c r="T257" i="13" l="1"/>
  <c r="T258" i="13" l="1"/>
  <c r="V257" i="13" l="1"/>
  <c r="V258" i="13" l="1"/>
  <c r="S229" i="13" l="1"/>
  <c r="S228" i="13"/>
  <c r="X257" i="13"/>
  <c r="W228" i="13" l="1"/>
  <c r="U228" i="13"/>
  <c r="S252" i="13"/>
  <c r="X258" i="13"/>
  <c r="S240" i="13"/>
  <c r="U229" i="13"/>
  <c r="W229" i="13"/>
  <c r="Y228" i="13" l="1"/>
  <c r="Y252" i="13" s="1"/>
  <c r="Y254" i="13" s="1"/>
  <c r="W252" i="13"/>
  <c r="W254" i="13" s="1"/>
  <c r="W240" i="13"/>
  <c r="S254" i="13"/>
  <c r="Z257" i="13"/>
  <c r="U252" i="13"/>
  <c r="U254" i="13" s="1"/>
  <c r="U240" i="13"/>
  <c r="Z258" i="13" l="1"/>
  <c r="Y229" i="13"/>
  <c r="AA228" i="13"/>
  <c r="AA252" i="13" l="1"/>
  <c r="AB257" i="13"/>
  <c r="Y240" i="13"/>
  <c r="AC228" i="13"/>
  <c r="AA229" i="13"/>
  <c r="AA240" i="13" s="1"/>
  <c r="AC229" i="13" l="1"/>
  <c r="AE228" i="13"/>
  <c r="AE252" i="13" s="1"/>
  <c r="AE254" i="13" s="1"/>
  <c r="AB258" i="13"/>
  <c r="AC252" i="13"/>
  <c r="AC254" i="13" s="1"/>
  <c r="AC240" i="13"/>
  <c r="AA254" i="13"/>
  <c r="AG228" i="13"/>
  <c r="AE229" i="13"/>
  <c r="AE240" i="13" s="1"/>
  <c r="AG252" i="13" l="1"/>
  <c r="AD257" i="13"/>
  <c r="AI228" i="13"/>
  <c r="AG229" i="13"/>
  <c r="AG240" i="13" s="1"/>
  <c r="AI252" i="13" l="1"/>
  <c r="AI254" i="13" s="1"/>
  <c r="AG254" i="13"/>
  <c r="AD258" i="13"/>
  <c r="AK228" i="13"/>
  <c r="AK252" i="13" s="1"/>
  <c r="AK254" i="13" s="1"/>
  <c r="AI229" i="13"/>
  <c r="AI240" i="13" s="1"/>
  <c r="AF257" i="13" l="1"/>
  <c r="AK229" i="13"/>
  <c r="AK240" i="13" s="1"/>
  <c r="AM229" i="13" l="1"/>
  <c r="AO229" i="13" s="1"/>
  <c r="AM228" i="13"/>
  <c r="AF258" i="13"/>
  <c r="AH257" i="13" l="1"/>
  <c r="AM240" i="13"/>
  <c r="AO240" i="13" s="1"/>
  <c r="AM252" i="13"/>
  <c r="AO228" i="13"/>
  <c r="AH258" i="13" l="1"/>
  <c r="AM254" i="13"/>
  <c r="AO254" i="13" s="1"/>
  <c r="AO252" i="13"/>
  <c r="AJ257" i="13" l="1"/>
  <c r="S192" i="13"/>
  <c r="AJ258" i="13" l="1"/>
  <c r="S204" i="13"/>
  <c r="U192" i="13" l="1"/>
  <c r="AL257" i="13"/>
  <c r="AN257" i="13" s="1"/>
  <c r="U204" i="13"/>
  <c r="W204" i="13" l="1"/>
  <c r="W192" i="13"/>
  <c r="AL258" i="13"/>
  <c r="AN258" i="13" s="1"/>
  <c r="Y204" i="13" l="1"/>
  <c r="Y192" i="13"/>
  <c r="AA204" i="13" l="1"/>
  <c r="AA192" i="13"/>
  <c r="AC204" i="13" l="1"/>
  <c r="AC192" i="13"/>
  <c r="AE204" i="13" l="1"/>
  <c r="AE192" i="13"/>
  <c r="AG192" i="13" l="1"/>
  <c r="AG204" i="13"/>
  <c r="AI204" i="13" l="1"/>
  <c r="AI192" i="13"/>
  <c r="AM192" i="13" l="1"/>
  <c r="AK192" i="13"/>
  <c r="AO192" i="13" s="1"/>
  <c r="AM204" i="13"/>
  <c r="AK204" i="13"/>
  <c r="AO204" i="13" s="1"/>
  <c r="AG309" i="13" l="1"/>
  <c r="AA309" i="13"/>
  <c r="U309" i="13"/>
  <c r="AK309" i="13"/>
  <c r="AE309" i="13"/>
  <c r="Y309" i="13"/>
  <c r="S309" i="13"/>
  <c r="AI309" i="13"/>
  <c r="AC309" i="13"/>
  <c r="W309" i="13"/>
  <c r="AO309" i="13" l="1"/>
  <c r="S216" i="13" l="1"/>
  <c r="U216" i="13"/>
  <c r="U249" i="13" s="1"/>
  <c r="S249" i="13" l="1"/>
  <c r="S218" i="13" l="1"/>
  <c r="S217" i="13"/>
  <c r="U218" i="13"/>
  <c r="U217" i="13"/>
  <c r="U250" i="13" s="1"/>
  <c r="U251" i="13" s="1"/>
  <c r="S250" i="13" l="1"/>
  <c r="S251" i="13" l="1"/>
  <c r="S177" i="13" l="1"/>
  <c r="S173" i="13"/>
  <c r="S190" i="13" l="1"/>
  <c r="U173" i="13"/>
  <c r="U177" i="13"/>
  <c r="U190" i="13" l="1"/>
  <c r="S203" i="13"/>
  <c r="W177" i="13"/>
  <c r="W173" i="13"/>
  <c r="W190" i="13" l="1"/>
  <c r="Y173" i="13"/>
  <c r="Y177" i="13"/>
  <c r="Y190" i="13" l="1"/>
  <c r="U203" i="13"/>
  <c r="AA177" i="13"/>
  <c r="AA173" i="13"/>
  <c r="W203" i="13" l="1"/>
  <c r="AA190" i="13"/>
  <c r="AC177" i="13"/>
  <c r="AC173" i="13"/>
  <c r="Y203" i="13" l="1"/>
  <c r="AC190" i="13"/>
  <c r="AE177" i="13"/>
  <c r="AE173" i="13"/>
  <c r="AA203" i="13" l="1"/>
  <c r="AE190" i="13"/>
  <c r="AG177" i="13"/>
  <c r="AG173" i="13"/>
  <c r="AC203" i="13" l="1"/>
  <c r="AG190" i="13"/>
  <c r="AI177" i="13"/>
  <c r="AI173" i="13"/>
  <c r="AI190" i="13" l="1"/>
  <c r="AE203" i="13"/>
  <c r="AM177" i="13"/>
  <c r="AM173" i="13"/>
  <c r="AK173" i="13"/>
  <c r="AK177" i="13"/>
  <c r="AO177" i="13" l="1"/>
  <c r="AM190" i="13"/>
  <c r="AG203" i="13"/>
  <c r="AO173" i="13"/>
  <c r="AK190" i="13"/>
  <c r="AO190" i="13" l="1"/>
  <c r="AI203" i="13"/>
  <c r="U246" i="13"/>
  <c r="AM203" i="13" l="1"/>
  <c r="AK203" i="13"/>
  <c r="AO203" i="13" s="1"/>
  <c r="AM135" i="13" l="1"/>
  <c r="AM134" i="13"/>
  <c r="AM131" i="13"/>
  <c r="AM109" i="13"/>
  <c r="AM111" i="13" l="1"/>
  <c r="Y216" i="13" l="1"/>
  <c r="Y249" i="13" s="1"/>
  <c r="AC216" i="13"/>
  <c r="AC249" i="13" s="1"/>
  <c r="W216" i="13"/>
  <c r="AK216" i="13"/>
  <c r="AK249" i="13" s="1"/>
  <c r="AE216" i="13"/>
  <c r="AE249" i="13" s="1"/>
  <c r="AG216" i="13"/>
  <c r="AG249" i="13" s="1"/>
  <c r="AA216" i="13"/>
  <c r="AA249" i="13" s="1"/>
  <c r="AI216" i="13"/>
  <c r="AI249" i="13" s="1"/>
  <c r="W249" i="13" l="1"/>
  <c r="AO216" i="13"/>
  <c r="AA218" i="13" l="1"/>
  <c r="AA217" i="13"/>
  <c r="AA250" i="13" s="1"/>
  <c r="AA251" i="13" s="1"/>
  <c r="W218" i="13"/>
  <c r="W217" i="13"/>
  <c r="AC218" i="13"/>
  <c r="AC217" i="13"/>
  <c r="AC250" i="13" s="1"/>
  <c r="AC251" i="13" s="1"/>
  <c r="AO249" i="13"/>
  <c r="AG218" i="13"/>
  <c r="AG217" i="13"/>
  <c r="AG250" i="13" s="1"/>
  <c r="AG251" i="13" s="1"/>
  <c r="Y218" i="13"/>
  <c r="Y217" i="13"/>
  <c r="Y250" i="13" s="1"/>
  <c r="Y251" i="13" s="1"/>
  <c r="AE218" i="13"/>
  <c r="AE217" i="13"/>
  <c r="AE250" i="13" s="1"/>
  <c r="AE251" i="13" s="1"/>
  <c r="AK218" i="13"/>
  <c r="AK217" i="13"/>
  <c r="AK250" i="13" s="1"/>
  <c r="AK251" i="13" s="1"/>
  <c r="AI218" i="13"/>
  <c r="AI217" i="13"/>
  <c r="AI250" i="13" s="1"/>
  <c r="AI251" i="13" s="1"/>
  <c r="S257" i="13"/>
  <c r="W250" i="13" l="1"/>
  <c r="AO217" i="13"/>
  <c r="AO218" i="13"/>
  <c r="W251" i="13" l="1"/>
  <c r="AO251" i="13" s="1"/>
  <c r="AO250" i="13"/>
  <c r="S246" i="13" l="1"/>
  <c r="S135" i="13" l="1"/>
  <c r="AO135" i="13" s="1"/>
  <c r="S107" i="13"/>
  <c r="AO107" i="13" s="1"/>
  <c r="S134" i="13"/>
  <c r="AO134" i="13" s="1"/>
  <c r="S101" i="13"/>
  <c r="AO101" i="13" s="1"/>
  <c r="S149" i="13"/>
  <c r="S100" i="13"/>
  <c r="AO100" i="13" s="1"/>
  <c r="S131" i="13"/>
  <c r="AO131" i="13" s="1"/>
  <c r="S110" i="13"/>
  <c r="AO110" i="13" s="1"/>
  <c r="S109" i="13"/>
  <c r="AO109" i="13" s="1"/>
  <c r="S111" i="13"/>
  <c r="AO111" i="13" s="1"/>
  <c r="S50" i="13"/>
  <c r="U50" i="13"/>
  <c r="S78" i="13"/>
  <c r="S70" i="13"/>
  <c r="U70" i="13"/>
  <c r="S71" i="13"/>
  <c r="U71" i="13"/>
  <c r="S38" i="13"/>
  <c r="U38" i="13"/>
  <c r="S49" i="13"/>
  <c r="S72" i="13"/>
  <c r="U72" i="13"/>
  <c r="U51" i="13"/>
  <c r="S80" i="13"/>
  <c r="U80" i="13"/>
  <c r="S63" i="13"/>
  <c r="S48" i="13"/>
  <c r="U48" i="13"/>
  <c r="U57" i="13"/>
  <c r="U62" i="13" s="1"/>
  <c r="S55" i="13"/>
  <c r="U55" i="13"/>
  <c r="S97" i="13"/>
  <c r="S150" i="13"/>
  <c r="S146" i="13"/>
  <c r="S105" i="13"/>
  <c r="S73" i="13"/>
  <c r="S76" i="13" s="1"/>
  <c r="S260" i="13"/>
  <c r="S99" i="13"/>
  <c r="S23" i="13"/>
  <c r="S57" i="13"/>
  <c r="S62" i="13"/>
  <c r="S130" i="13"/>
  <c r="S34" i="13"/>
  <c r="S51" i="13"/>
  <c r="S18" i="13"/>
  <c r="S64" i="13"/>
  <c r="S19" i="13"/>
  <c r="S22" i="13" s="1"/>
  <c r="S33" i="13"/>
  <c r="S208" i="13"/>
  <c r="W72" i="13" l="1"/>
  <c r="W99" i="13"/>
  <c r="W64" i="13"/>
  <c r="W105" i="13"/>
  <c r="W112" i="13" s="1"/>
  <c r="W23" i="13"/>
  <c r="S86" i="13"/>
  <c r="S317" i="13"/>
  <c r="S112" i="13"/>
  <c r="S47" i="13"/>
  <c r="U64" i="13"/>
  <c r="U34" i="13"/>
  <c r="U37" i="13" s="1"/>
  <c r="S191" i="13"/>
  <c r="S81" i="13"/>
  <c r="S37" i="13"/>
  <c r="U99" i="13"/>
  <c r="S82" i="13"/>
  <c r="S313" i="13"/>
  <c r="S32" i="13"/>
  <c r="S312" i="13"/>
  <c r="S144" i="13"/>
  <c r="U23" i="13"/>
  <c r="S102" i="13"/>
  <c r="U105" i="13"/>
  <c r="U112" i="13" s="1"/>
  <c r="W49" i="13"/>
  <c r="S120" i="13"/>
  <c r="S96" i="13"/>
  <c r="Y51" i="13"/>
  <c r="W63" i="13"/>
  <c r="U146" i="13"/>
  <c r="U116" i="13" s="1"/>
  <c r="U119" i="13" s="1"/>
  <c r="U149" i="13"/>
  <c r="W78" i="13"/>
  <c r="S116" i="13"/>
  <c r="Y80" i="13"/>
  <c r="Y71" i="13"/>
  <c r="W51" i="13"/>
  <c r="U78" i="13"/>
  <c r="W71" i="13"/>
  <c r="W80" i="13"/>
  <c r="U63" i="13"/>
  <c r="U49" i="13"/>
  <c r="W57" i="13" l="1"/>
  <c r="W62" i="13" s="1"/>
  <c r="S258" i="13"/>
  <c r="U257" i="13"/>
  <c r="Y78" i="13"/>
  <c r="W48" i="13"/>
  <c r="S115" i="13"/>
  <c r="S95" i="13"/>
  <c r="W317" i="13"/>
  <c r="Y64" i="13"/>
  <c r="Y63" i="13"/>
  <c r="U97" i="13"/>
  <c r="W149" i="13"/>
  <c r="W146" i="13"/>
  <c r="W34" i="13"/>
  <c r="AA80" i="13"/>
  <c r="W38" i="13"/>
  <c r="W86" i="13" s="1"/>
  <c r="W55" i="13"/>
  <c r="S119" i="13"/>
  <c r="Y49" i="13"/>
  <c r="U86" i="13"/>
  <c r="U317" i="13"/>
  <c r="S316" i="13"/>
  <c r="S248" i="13"/>
  <c r="U208" i="13"/>
  <c r="U191" i="13"/>
  <c r="U248" i="13" s="1"/>
  <c r="U256" i="13" s="1"/>
  <c r="U19" i="13"/>
  <c r="Y105" i="13"/>
  <c r="Y112" i="13" s="1"/>
  <c r="Y99" i="13"/>
  <c r="W70" i="13"/>
  <c r="AA51" i="13"/>
  <c r="S85" i="13"/>
  <c r="U73" i="13"/>
  <c r="U33" i="13"/>
  <c r="Y23" i="13"/>
  <c r="W19" i="13"/>
  <c r="W97" i="13"/>
  <c r="Y72" i="13"/>
  <c r="W50" i="13"/>
  <c r="AA71" i="13"/>
  <c r="Y57" i="13" l="1"/>
  <c r="Y62" i="13" s="1"/>
  <c r="W18" i="13"/>
  <c r="U47" i="13"/>
  <c r="AA99" i="13"/>
  <c r="S256" i="13"/>
  <c r="W116" i="13"/>
  <c r="U76" i="13"/>
  <c r="Y38" i="13"/>
  <c r="Y149" i="13"/>
  <c r="Y146" i="13"/>
  <c r="Y116" i="13" s="1"/>
  <c r="Y119" i="13" s="1"/>
  <c r="AA23" i="13"/>
  <c r="Y97" i="13"/>
  <c r="Y19" i="13"/>
  <c r="W37" i="13"/>
  <c r="Y48" i="13"/>
  <c r="U313" i="13"/>
  <c r="U22" i="13"/>
  <c r="U82" i="13"/>
  <c r="Y34" i="13"/>
  <c r="Y37" i="13" s="1"/>
  <c r="AA63" i="13"/>
  <c r="Y70" i="13"/>
  <c r="U258" i="13"/>
  <c r="W208" i="13"/>
  <c r="W191" i="13"/>
  <c r="AC80" i="13"/>
  <c r="W73" i="13"/>
  <c r="W76" i="13" s="1"/>
  <c r="W33" i="13"/>
  <c r="W47" i="13" s="1"/>
  <c r="U96" i="13"/>
  <c r="U102" i="13"/>
  <c r="AA64" i="13"/>
  <c r="AA72" i="13"/>
  <c r="AC51" i="13"/>
  <c r="AA49" i="13"/>
  <c r="AC71" i="13"/>
  <c r="W102" i="13"/>
  <c r="W96" i="13"/>
  <c r="Y86" i="13"/>
  <c r="Y317" i="13"/>
  <c r="AA105" i="13"/>
  <c r="S166" i="13"/>
  <c r="S145" i="13"/>
  <c r="AA78" i="13"/>
  <c r="W22" i="13"/>
  <c r="W82" i="13"/>
  <c r="W85" i="13" s="1"/>
  <c r="W313" i="13"/>
  <c r="W316" i="13" s="1"/>
  <c r="Y50" i="13"/>
  <c r="U18" i="13"/>
  <c r="Y55" i="13"/>
  <c r="AA57" i="13" l="1"/>
  <c r="AA62" i="13" s="1"/>
  <c r="AA55" i="13"/>
  <c r="S160" i="13"/>
  <c r="S159" i="13"/>
  <c r="AC64" i="13"/>
  <c r="W248" i="13"/>
  <c r="AA70" i="13"/>
  <c r="AA34" i="13"/>
  <c r="Y102" i="13"/>
  <c r="Y96" i="13"/>
  <c r="AA149" i="13"/>
  <c r="AA146" i="13"/>
  <c r="AA116" i="13" s="1"/>
  <c r="AA119" i="13" s="1"/>
  <c r="AA97" i="13"/>
  <c r="U316" i="13"/>
  <c r="AC23" i="13"/>
  <c r="AE71" i="13"/>
  <c r="U260" i="13"/>
  <c r="U130" i="13"/>
  <c r="AE80" i="13"/>
  <c r="AA48" i="13"/>
  <c r="Y18" i="13"/>
  <c r="Y33" i="13"/>
  <c r="Y47" i="13" s="1"/>
  <c r="Y73" i="13"/>
  <c r="Y76" i="13" s="1"/>
  <c r="W119" i="13"/>
  <c r="AC105" i="13"/>
  <c r="AC112" i="13" s="1"/>
  <c r="AC49" i="13"/>
  <c r="W257" i="13"/>
  <c r="AC63" i="13"/>
  <c r="AA317" i="13"/>
  <c r="AA38" i="13"/>
  <c r="AA86" i="13" s="1"/>
  <c r="W130" i="13"/>
  <c r="W144" i="13" s="1"/>
  <c r="AC72" i="13"/>
  <c r="U81" i="13"/>
  <c r="U32" i="13"/>
  <c r="U312" i="13"/>
  <c r="AC78" i="13"/>
  <c r="AA50" i="13"/>
  <c r="AA112" i="13"/>
  <c r="AE51" i="13"/>
  <c r="U85" i="13"/>
  <c r="Y22" i="13"/>
  <c r="Y313" i="13"/>
  <c r="Y316" i="13" s="1"/>
  <c r="Y82" i="13"/>
  <c r="Y85" i="13" s="1"/>
  <c r="AA19" i="13"/>
  <c r="AC99" i="13"/>
  <c r="W32" i="13"/>
  <c r="W312" i="13"/>
  <c r="W81" i="13"/>
  <c r="AC57" i="13" l="1"/>
  <c r="AC62" i="13" s="1"/>
  <c r="AC97" i="13"/>
  <c r="AC50" i="13"/>
  <c r="U115" i="13"/>
  <c r="U95" i="13"/>
  <c r="AA73" i="13"/>
  <c r="AA33" i="13"/>
  <c r="AE78" i="13"/>
  <c r="W95" i="13"/>
  <c r="W115" i="13"/>
  <c r="AG80" i="13"/>
  <c r="W260" i="13"/>
  <c r="AE23" i="13"/>
  <c r="AC70" i="13"/>
  <c r="S129" i="13"/>
  <c r="AG51" i="13"/>
  <c r="AA18" i="13"/>
  <c r="AA22" i="13"/>
  <c r="AA313" i="13"/>
  <c r="AA316" i="13" s="1"/>
  <c r="AA82" i="13"/>
  <c r="AE63" i="13"/>
  <c r="AE105" i="13"/>
  <c r="Y130" i="13"/>
  <c r="Y144" i="13" s="1"/>
  <c r="AA102" i="13"/>
  <c r="AA96" i="13"/>
  <c r="AC34" i="13"/>
  <c r="AC37" i="13" s="1"/>
  <c r="Y208" i="13"/>
  <c r="Y191" i="13"/>
  <c r="AE72" i="13"/>
  <c r="AC38" i="13"/>
  <c r="AC86" i="13" s="1"/>
  <c r="W258" i="13"/>
  <c r="Y312" i="13"/>
  <c r="Y32" i="13"/>
  <c r="Y81" i="13"/>
  <c r="AG71" i="13"/>
  <c r="AC317" i="13"/>
  <c r="AC149" i="13"/>
  <c r="AC146" i="13"/>
  <c r="AC116" i="13" s="1"/>
  <c r="AA37" i="13"/>
  <c r="W256" i="13"/>
  <c r="AE49" i="13"/>
  <c r="AC19" i="13"/>
  <c r="AC55" i="13"/>
  <c r="AE99" i="13"/>
  <c r="AC48" i="13"/>
  <c r="U144" i="13"/>
  <c r="AE64" i="13"/>
  <c r="AE57" i="13" l="1"/>
  <c r="AE62" i="13" s="1"/>
  <c r="AE97" i="13"/>
  <c r="AI71" i="13"/>
  <c r="AA312" i="13"/>
  <c r="AA81" i="13"/>
  <c r="AA32" i="13"/>
  <c r="AG23" i="13"/>
  <c r="AG78" i="13"/>
  <c r="AE50" i="13"/>
  <c r="AG105" i="13"/>
  <c r="AG112" i="13" s="1"/>
  <c r="AA130" i="13"/>
  <c r="AE317" i="13"/>
  <c r="AE149" i="13"/>
  <c r="AE146" i="13"/>
  <c r="W150" i="13"/>
  <c r="W120" i="13" s="1"/>
  <c r="AE55" i="13"/>
  <c r="AC119" i="13"/>
  <c r="U150" i="13"/>
  <c r="AE38" i="13"/>
  <c r="AE86" i="13" s="1"/>
  <c r="Y248" i="13"/>
  <c r="AE34" i="13"/>
  <c r="AE112" i="13"/>
  <c r="AE70" i="13"/>
  <c r="Y260" i="13"/>
  <c r="AA47" i="13"/>
  <c r="AC102" i="13"/>
  <c r="AC96" i="13"/>
  <c r="AG49" i="13"/>
  <c r="Y95" i="13"/>
  <c r="Y115" i="13"/>
  <c r="AA208" i="13"/>
  <c r="AA191" i="13"/>
  <c r="AA248" i="13" s="1"/>
  <c r="AA256" i="13" s="1"/>
  <c r="AC33" i="13"/>
  <c r="AC47" i="13" s="1"/>
  <c r="AC73" i="13"/>
  <c r="AC76" i="13" s="1"/>
  <c r="AA85" i="13"/>
  <c r="W145" i="13"/>
  <c r="W166" i="13"/>
  <c r="AA76" i="13"/>
  <c r="Y257" i="13"/>
  <c r="AG99" i="13"/>
  <c r="AC18" i="13"/>
  <c r="AG72" i="13"/>
  <c r="Y150" i="13"/>
  <c r="Y120" i="13" s="1"/>
  <c r="AI80" i="13"/>
  <c r="AE19" i="13"/>
  <c r="U166" i="13"/>
  <c r="U145" i="13"/>
  <c r="AC313" i="13"/>
  <c r="AC82" i="13"/>
  <c r="AC85" i="13" s="1"/>
  <c r="AC22" i="13"/>
  <c r="AG64" i="13"/>
  <c r="AE48" i="13"/>
  <c r="AG63" i="13"/>
  <c r="AI51" i="13"/>
  <c r="AG57" i="13" l="1"/>
  <c r="AG62" i="13" s="1"/>
  <c r="AA144" i="13"/>
  <c r="AI23" i="13"/>
  <c r="AA246" i="13"/>
  <c r="Y256" i="13"/>
  <c r="Y246" i="13"/>
  <c r="AE102" i="13"/>
  <c r="AE96" i="13"/>
  <c r="AG48" i="13"/>
  <c r="AE18" i="13"/>
  <c r="AC130" i="13"/>
  <c r="AC144" i="13" s="1"/>
  <c r="W160" i="13"/>
  <c r="W159" i="13"/>
  <c r="W129" i="13" s="1"/>
  <c r="AC208" i="13"/>
  <c r="AC191" i="13"/>
  <c r="AI49" i="13"/>
  <c r="AA260" i="13"/>
  <c r="AE33" i="13"/>
  <c r="AE47" i="13" s="1"/>
  <c r="AE73" i="13"/>
  <c r="AG38" i="13"/>
  <c r="AG50" i="13"/>
  <c r="AG317" i="13"/>
  <c r="AA95" i="13"/>
  <c r="AA115" i="13"/>
  <c r="Y258" i="13"/>
  <c r="AK51" i="13"/>
  <c r="AC316" i="13"/>
  <c r="AC32" i="13"/>
  <c r="AC312" i="13"/>
  <c r="AC81" i="13"/>
  <c r="AG34" i="13"/>
  <c r="AG37" i="13" s="1"/>
  <c r="AG146" i="13"/>
  <c r="AG116" i="13" s="1"/>
  <c r="AG119" i="13" s="1"/>
  <c r="AG149" i="13"/>
  <c r="AI64" i="13"/>
  <c r="AI99" i="13"/>
  <c r="AG70" i="13"/>
  <c r="AE37" i="13"/>
  <c r="W246" i="13"/>
  <c r="AG55" i="13"/>
  <c r="AE116" i="13"/>
  <c r="AI105" i="13"/>
  <c r="AI78" i="13"/>
  <c r="AE22" i="13"/>
  <c r="AE313" i="13"/>
  <c r="AE316" i="13" s="1"/>
  <c r="AE82" i="13"/>
  <c r="AE85" i="13" s="1"/>
  <c r="AG19" i="13"/>
  <c r="AI63" i="13"/>
  <c r="U160" i="13"/>
  <c r="U159" i="13"/>
  <c r="AK80" i="13"/>
  <c r="AI72" i="13"/>
  <c r="AG97" i="13"/>
  <c r="Y166" i="13"/>
  <c r="Y145" i="13"/>
  <c r="U120" i="13"/>
  <c r="AK71" i="13"/>
  <c r="AI57" i="13" l="1"/>
  <c r="AI62" i="13" s="1"/>
  <c r="AC115" i="13"/>
  <c r="AC95" i="13"/>
  <c r="AK105" i="13"/>
  <c r="AK112" i="13" s="1"/>
  <c r="AI55" i="13"/>
  <c r="AI70" i="13"/>
  <c r="AM51" i="13"/>
  <c r="AO51" i="13" s="1"/>
  <c r="AI50" i="13"/>
  <c r="AM49" i="13"/>
  <c r="AK49" i="13"/>
  <c r="AO49" i="13" s="1"/>
  <c r="AE81" i="13"/>
  <c r="AE32" i="13"/>
  <c r="AE312" i="13"/>
  <c r="AE76" i="13"/>
  <c r="U129" i="13"/>
  <c r="AK64" i="13"/>
  <c r="AI34" i="13"/>
  <c r="AI48" i="13"/>
  <c r="AI317" i="13"/>
  <c r="AG33" i="13"/>
  <c r="AG47" i="13" s="1"/>
  <c r="AG73" i="13"/>
  <c r="AG76" i="13" s="1"/>
  <c r="AK72" i="13"/>
  <c r="AM72" i="13"/>
  <c r="AG22" i="13"/>
  <c r="AG313" i="13"/>
  <c r="AG316" i="13" s="1"/>
  <c r="AG82" i="13"/>
  <c r="AK78" i="13"/>
  <c r="AI112" i="13"/>
  <c r="AI97" i="13"/>
  <c r="AA257" i="13"/>
  <c r="AC248" i="13"/>
  <c r="AC150" i="13"/>
  <c r="AC120" i="13" s="1"/>
  <c r="AA150" i="13"/>
  <c r="AE130" i="13"/>
  <c r="AE144" i="13" s="1"/>
  <c r="AM71" i="13"/>
  <c r="AO71" i="13" s="1"/>
  <c r="Y160" i="13"/>
  <c r="Y159" i="13"/>
  <c r="Y129" i="13" s="1"/>
  <c r="AK63" i="13"/>
  <c r="AK99" i="13"/>
  <c r="AI146" i="13"/>
  <c r="AI116" i="13" s="1"/>
  <c r="AI119" i="13" s="1"/>
  <c r="AA145" i="13"/>
  <c r="AA166" i="13"/>
  <c r="AG86" i="13"/>
  <c r="AC260" i="13"/>
  <c r="AE208" i="13"/>
  <c r="AE191" i="13"/>
  <c r="AE248" i="13" s="1"/>
  <c r="AE256" i="13" s="1"/>
  <c r="AG96" i="13"/>
  <c r="AG102" i="13"/>
  <c r="AG18" i="13"/>
  <c r="AI19" i="13"/>
  <c r="AK23" i="13"/>
  <c r="AM80" i="13"/>
  <c r="AO80" i="13" s="1"/>
  <c r="AE119" i="13"/>
  <c r="AI38" i="13"/>
  <c r="AI86" i="13" s="1"/>
  <c r="AO72" i="13" l="1"/>
  <c r="AK57" i="13"/>
  <c r="AG81" i="13"/>
  <c r="AG32" i="13"/>
  <c r="AG312" i="13"/>
  <c r="AI149" i="13"/>
  <c r="AI96" i="13"/>
  <c r="AI102" i="13"/>
  <c r="AE95" i="13"/>
  <c r="AE115" i="13"/>
  <c r="AM63" i="13"/>
  <c r="AO63" i="13" s="1"/>
  <c r="AC246" i="13"/>
  <c r="AG85" i="13"/>
  <c r="AK19" i="13"/>
  <c r="AA120" i="13"/>
  <c r="AC256" i="13"/>
  <c r="AK55" i="13"/>
  <c r="AI18" i="13"/>
  <c r="AK149" i="13"/>
  <c r="AK146" i="13"/>
  <c r="AI22" i="13"/>
  <c r="AI313" i="13"/>
  <c r="AI82" i="13"/>
  <c r="AI85" i="13" s="1"/>
  <c r="AA160" i="13"/>
  <c r="AA159" i="13"/>
  <c r="AA129" i="13" s="1"/>
  <c r="AM99" i="13"/>
  <c r="AO99" i="13" s="1"/>
  <c r="AK48" i="13"/>
  <c r="AM48" i="13"/>
  <c r="AI33" i="13"/>
  <c r="AM70" i="13"/>
  <c r="AK70" i="13"/>
  <c r="AO70" i="13" s="1"/>
  <c r="AC166" i="13"/>
  <c r="AC145" i="13"/>
  <c r="AG208" i="13"/>
  <c r="AG191" i="13"/>
  <c r="AK38" i="13"/>
  <c r="AK86" i="13" s="1"/>
  <c r="AE150" i="13"/>
  <c r="AE120" i="13" s="1"/>
  <c r="AE246" i="13"/>
  <c r="AA258" i="13"/>
  <c r="AK34" i="13"/>
  <c r="AK37" i="13" s="1"/>
  <c r="AM105" i="13"/>
  <c r="AM64" i="13"/>
  <c r="AO64" i="13" s="1"/>
  <c r="AK317" i="13"/>
  <c r="AM23" i="13"/>
  <c r="AG130" i="13"/>
  <c r="AE260" i="13"/>
  <c r="AK97" i="13"/>
  <c r="AM78" i="13"/>
  <c r="AO78" i="13" s="1"/>
  <c r="AO48" i="13"/>
  <c r="AI37" i="13"/>
  <c r="AK50" i="13"/>
  <c r="AM57" i="13" l="1"/>
  <c r="AM62" i="13" s="1"/>
  <c r="AK62" i="13"/>
  <c r="AO62" i="13" s="1"/>
  <c r="AO57" i="13"/>
  <c r="AG144" i="13"/>
  <c r="AM34" i="13"/>
  <c r="AI191" i="13"/>
  <c r="AI248" i="13" s="1"/>
  <c r="AI256" i="13" s="1"/>
  <c r="AI47" i="13"/>
  <c r="AM149" i="13"/>
  <c r="AM146" i="13"/>
  <c r="AM116" i="13" s="1"/>
  <c r="AM119" i="13" s="1"/>
  <c r="AK33" i="13"/>
  <c r="AK47" i="13" s="1"/>
  <c r="AK73" i="13"/>
  <c r="AK76" i="13" s="1"/>
  <c r="AK18" i="13"/>
  <c r="AI32" i="13"/>
  <c r="AI312" i="13"/>
  <c r="AI81" i="13"/>
  <c r="AE166" i="13"/>
  <c r="AE145" i="13"/>
  <c r="AO149" i="13"/>
  <c r="AG115" i="13"/>
  <c r="AG95" i="13"/>
  <c r="AM317" i="13"/>
  <c r="AO317" i="13" s="1"/>
  <c r="AM38" i="13"/>
  <c r="AO38" i="13" s="1"/>
  <c r="AM97" i="13"/>
  <c r="AI316" i="13"/>
  <c r="AO23" i="13"/>
  <c r="AC257" i="13"/>
  <c r="AK102" i="13"/>
  <c r="AK96" i="13"/>
  <c r="AO97" i="13"/>
  <c r="AM50" i="13"/>
  <c r="AO50" i="13" s="1"/>
  <c r="AG260" i="13"/>
  <c r="AM19" i="13"/>
  <c r="AC159" i="13"/>
  <c r="AC160" i="13"/>
  <c r="AM112" i="13"/>
  <c r="AO112" i="13" s="1"/>
  <c r="AO105" i="13"/>
  <c r="AG246" i="13"/>
  <c r="AG248" i="13"/>
  <c r="AI73" i="13"/>
  <c r="AK116" i="13"/>
  <c r="AO146" i="13"/>
  <c r="AM55" i="13"/>
  <c r="AO55" i="13" s="1"/>
  <c r="AK82" i="13"/>
  <c r="AK85" i="13" s="1"/>
  <c r="AK22" i="13"/>
  <c r="AK313" i="13"/>
  <c r="AK316" i="13" s="1"/>
  <c r="AK119" i="13" l="1"/>
  <c r="AO119" i="13" s="1"/>
  <c r="AO116" i="13"/>
  <c r="AG166" i="13"/>
  <c r="AG145" i="13"/>
  <c r="AK208" i="13"/>
  <c r="AK191" i="13"/>
  <c r="AM73" i="13"/>
  <c r="AM76" i="13" s="1"/>
  <c r="AM33" i="13"/>
  <c r="AM47" i="13" s="1"/>
  <c r="AO47" i="13" s="1"/>
  <c r="AG256" i="13"/>
  <c r="AC258" i="13"/>
  <c r="AM86" i="13"/>
  <c r="AO86" i="13" s="1"/>
  <c r="AK130" i="13"/>
  <c r="AK144" i="13" s="1"/>
  <c r="AM37" i="13"/>
  <c r="AO37" i="13" s="1"/>
  <c r="AO34" i="13"/>
  <c r="AI260" i="13"/>
  <c r="AI76" i="13"/>
  <c r="AO76" i="13" s="1"/>
  <c r="AG150" i="13"/>
  <c r="AC129" i="13"/>
  <c r="AM82" i="13"/>
  <c r="AM22" i="13"/>
  <c r="AO22" i="13" s="1"/>
  <c r="AM313" i="13"/>
  <c r="AO19" i="13"/>
  <c r="AI95" i="13"/>
  <c r="AI115" i="13"/>
  <c r="AK312" i="13"/>
  <c r="AK32" i="13"/>
  <c r="AK81" i="13"/>
  <c r="AI208" i="13"/>
  <c r="AM18" i="13"/>
  <c r="AM102" i="13"/>
  <c r="AO102" i="13" s="1"/>
  <c r="AM96" i="13"/>
  <c r="AO96" i="13" s="1"/>
  <c r="AE159" i="13"/>
  <c r="AE129" i="13" s="1"/>
  <c r="AE160" i="13"/>
  <c r="AO33" i="13"/>
  <c r="AO73" i="13" l="1"/>
  <c r="AK150" i="13"/>
  <c r="AK120" i="13" s="1"/>
  <c r="AM191" i="13"/>
  <c r="AM248" i="13" s="1"/>
  <c r="AM256" i="13" s="1"/>
  <c r="AK260" i="13"/>
  <c r="AG159" i="13"/>
  <c r="AG129" i="13" s="1"/>
  <c r="AG160" i="13"/>
  <c r="AI130" i="13"/>
  <c r="AM85" i="13"/>
  <c r="AO85" i="13" s="1"/>
  <c r="AO82" i="13"/>
  <c r="AE257" i="13"/>
  <c r="AG120" i="13"/>
  <c r="AK248" i="13"/>
  <c r="AK115" i="13"/>
  <c r="AK95" i="13"/>
  <c r="AO81" i="13"/>
  <c r="AM312" i="13"/>
  <c r="AO312" i="13" s="1"/>
  <c r="AM32" i="13"/>
  <c r="AO32" i="13" s="1"/>
  <c r="AM81" i="13"/>
  <c r="AO18" i="13"/>
  <c r="AI166" i="13"/>
  <c r="AM316" i="13"/>
  <c r="AO316" i="13" s="1"/>
  <c r="AO313" i="13"/>
  <c r="AO191" i="13" l="1"/>
  <c r="AM260" i="13"/>
  <c r="AO260" i="13" s="1"/>
  <c r="AE258" i="13"/>
  <c r="AI144" i="13"/>
  <c r="AM246" i="13"/>
  <c r="AK166" i="13"/>
  <c r="AK145" i="13"/>
  <c r="AI145" i="13"/>
  <c r="AK256" i="13"/>
  <c r="AO256" i="13" s="1"/>
  <c r="AO248" i="13"/>
  <c r="AM208" i="13"/>
  <c r="AO208" i="13" s="1"/>
  <c r="AM95" i="13"/>
  <c r="AO95" i="13" s="1"/>
  <c r="AM115" i="13"/>
  <c r="AO115" i="13" s="1"/>
  <c r="AI246" i="13"/>
  <c r="AI150" i="13" l="1"/>
  <c r="AK159" i="13"/>
  <c r="AK129" i="13" s="1"/>
  <c r="AK160" i="13"/>
  <c r="AM166" i="13"/>
  <c r="AO166" i="13" s="1"/>
  <c r="AI160" i="13"/>
  <c r="AM130" i="13"/>
  <c r="AG257" i="13"/>
  <c r="AI120" i="13" l="1"/>
  <c r="AI159" i="13"/>
  <c r="AM144" i="13"/>
  <c r="AO144" i="13" s="1"/>
  <c r="AO130" i="13"/>
  <c r="AG258" i="13"/>
  <c r="AM145" i="13"/>
  <c r="AI129" i="13" l="1"/>
  <c r="AM159" i="13"/>
  <c r="AM129" i="13" s="1"/>
  <c r="AM160" i="13"/>
  <c r="AO160" i="13" s="1"/>
  <c r="AO145" i="13"/>
  <c r="AK246" i="13"/>
  <c r="AO246" i="13" s="1"/>
  <c r="AM150" i="13"/>
  <c r="AI257" i="13"/>
  <c r="AI258" i="13" l="1"/>
  <c r="AO159" i="13"/>
  <c r="AM120" i="13"/>
  <c r="AO120" i="13" s="1"/>
  <c r="AO150" i="13"/>
  <c r="AO129" i="13"/>
  <c r="AK257" i="13" l="1"/>
  <c r="AK258" i="13" l="1"/>
  <c r="AM257" i="13" l="1"/>
  <c r="AO257" i="13" s="1"/>
  <c r="AM258" i="13" l="1"/>
  <c r="AO258" i="13" s="1"/>
</calcChain>
</file>

<file path=xl/sharedStrings.xml><?xml version="1.0" encoding="utf-8"?>
<sst xmlns="http://schemas.openxmlformats.org/spreadsheetml/2006/main" count="12541" uniqueCount="1213">
  <si>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</si>
  <si>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</si>
  <si>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</si>
  <si>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</si>
  <si>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</si>
  <si>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</si>
  <si>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</si>
  <si>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</si>
  <si>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</si>
  <si>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</si>
  <si>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</si>
  <si>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</si>
  <si>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</si>
  <si>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</si>
  <si>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</si>
  <si>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</si>
  <si>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</si>
  <si>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</si>
  <si>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</si>
  <si>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</si>
  <si>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</si>
  <si>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</si>
  <si>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</si>
  <si>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</si>
  <si>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</si>
  <si>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</si>
  <si>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</si>
  <si>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</si>
  <si>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</si>
  <si>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</si>
  <si>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</si>
  <si>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</si>
  <si>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</si>
  <si>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</si>
  <si>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</si>
  <si>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</si>
  <si>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</si>
  <si>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</si>
  <si>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</si>
  <si>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</si>
  <si>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</si>
  <si>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</si>
  <si>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</si>
  <si>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</si>
  <si>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</si>
  <si>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</si>
  <si>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</si>
  <si>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</si>
  <si>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</si>
  <si>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</si>
  <si>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</si>
  <si>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</si>
  <si>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</si>
  <si>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</si>
  <si>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</si>
  <si>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</si>
  <si>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</si>
  <si>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</si>
  <si>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</si>
  <si>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</si>
  <si>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</si>
  <si>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</si>
  <si>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</si>
  <si>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</si>
  <si>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</si>
  <si>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</si>
  <si>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</si>
  <si>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</si>
  <si>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</si>
  <si>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</si>
  <si>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</si>
  <si>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</si>
  <si>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</si>
  <si>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</si>
  <si>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</si>
  <si>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</si>
  <si>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</si>
  <si>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</si>
  <si>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</si>
  <si>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</si>
  <si>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</si>
  <si>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</si>
  <si>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</si>
  <si>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</si>
  <si>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</si>
  <si>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</si>
  <si>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</si>
  <si>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</si>
  <si>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</si>
  <si>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</si>
  <si>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</si>
  <si>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</si>
  <si>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</si>
  <si>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</si>
  <si>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</si>
  <si>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</si>
  <si>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</si>
  <si>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</si>
  <si>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</si>
  <si>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</si>
  <si>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</si>
  <si>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</si>
  <si>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</si>
  <si>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</si>
  <si>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</si>
  <si>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</si>
  <si>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</si>
  <si>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</si>
  <si>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</si>
  <si>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</si>
  <si>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</si>
  <si>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</si>
  <si>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</si>
  <si>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</si>
  <si>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</si>
  <si>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</si>
  <si>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</si>
  <si>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</si>
  <si>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</si>
  <si>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</si>
  <si>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</si>
  <si>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</si>
  <si>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</si>
  <si>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</si>
  <si>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</si>
  <si>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</si>
  <si>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</si>
  <si>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</si>
  <si>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</si>
  <si>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</si>
  <si>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</si>
  <si>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</si>
  <si>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</si>
  <si>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</si>
  <si>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</si>
  <si>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</si>
  <si>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</si>
  <si>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</si>
  <si>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</si>
  <si>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</si>
  <si>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</si>
  <si>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</si>
  <si>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</si>
  <si>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</si>
  <si>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</si>
  <si>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</si>
  <si>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</si>
  <si>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</si>
  <si>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</si>
  <si>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</si>
  <si>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</si>
  <si>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</si>
  <si>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</si>
  <si>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</si>
  <si>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</si>
  <si>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</si>
  <si>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</si>
  <si>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</si>
  <si>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</si>
  <si>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</si>
  <si>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</si>
  <si>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</si>
  <si>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</si>
  <si>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</si>
  <si>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</si>
  <si>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</si>
  <si>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</si>
  <si>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</si>
  <si>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</si>
  <si>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</si>
  <si>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</si>
  <si>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</si>
  <si>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</si>
  <si>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</si>
  <si>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</si>
  <si>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</si>
  <si>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</si>
  <si>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</si>
  <si>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</si>
  <si>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</si>
  <si>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</si>
  <si>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</si>
  <si>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</si>
  <si>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</si>
  <si>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</si>
  <si>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</si>
  <si>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</si>
  <si>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</si>
  <si>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</si>
  <si>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</si>
  <si>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</si>
  <si>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</si>
  <si>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</si>
  <si>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</si>
  <si>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</si>
  <si>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</si>
  <si>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</si>
  <si>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</si>
  <si>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</si>
  <si>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</si>
  <si>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</si>
  <si>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</si>
  <si>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</si>
  <si>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</si>
  <si>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</si>
  <si>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</si>
  <si>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</si>
  <si>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</si>
  <si>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</si>
  <si>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</si>
  <si>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</si>
  <si>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</si>
  <si>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</si>
  <si>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</si>
  <si>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</si>
  <si>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</si>
  <si>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</si>
  <si>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</si>
  <si>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</si>
  <si>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</si>
  <si>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</si>
  <si>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</si>
  <si>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</si>
  <si>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</si>
  <si>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</si>
  <si>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</si>
  <si>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</si>
  <si>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</si>
  <si>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</si>
  <si>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</si>
  <si>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</si>
  <si>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</si>
  <si>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</si>
  <si>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</si>
  <si>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</si>
  <si>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</si>
  <si>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</si>
  <si>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</si>
  <si>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</si>
  <si>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</si>
  <si>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</si>
  <si>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</si>
  <si>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</si>
  <si>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</si>
  <si>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</si>
  <si>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</si>
  <si>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</si>
  <si>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</si>
  <si>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</si>
  <si>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</si>
  <si>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</si>
  <si>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</si>
  <si>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</si>
  <si>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</si>
  <si>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</si>
  <si>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</si>
  <si>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</si>
  <si>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</si>
  <si>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</si>
  <si>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</si>
  <si>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</si>
  <si>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</si>
  <si>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</si>
  <si>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</si>
  <si>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</si>
  <si>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</si>
  <si>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</si>
  <si>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</si>
  <si>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</si>
  <si>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</si>
  <si>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</si>
  <si>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</si>
  <si>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</si>
  <si>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</si>
  <si>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</si>
  <si>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</si>
  <si>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</si>
  <si>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</si>
  <si>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</si>
  <si>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</si>
  <si>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</si>
  <si>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</si>
  <si>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</si>
  <si>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</si>
  <si>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</si>
  <si>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</si>
  <si>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</si>
  <si>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</si>
  <si>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</si>
  <si>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</si>
  <si>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</si>
  <si>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</si>
  <si>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</si>
  <si>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</si>
  <si>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</si>
  <si>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</si>
  <si>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</si>
  <si>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</si>
  <si>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</si>
  <si>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</si>
  <si>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</si>
  <si>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</si>
  <si>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</si>
  <si>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</si>
  <si>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</si>
  <si>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</si>
  <si>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</si>
  <si>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</si>
  <si>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</si>
  <si>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</si>
  <si>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</si>
  <si>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</si>
  <si>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</si>
  <si>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</si>
  <si>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</si>
  <si>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</si>
  <si>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</si>
  <si>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</si>
  <si>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</si>
  <si>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</si>
  <si>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</si>
  <si>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</si>
  <si>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</si>
  <si>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</si>
  <si>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</si>
  <si>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</si>
  <si>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</si>
  <si>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</si>
  <si>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</si>
  <si>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</si>
  <si>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</si>
  <si>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</si>
  <si>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</si>
  <si>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</si>
  <si>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</si>
  <si>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</si>
  <si>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</si>
  <si>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</si>
  <si>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</si>
  <si>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</si>
  <si>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</si>
  <si>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</si>
  <si>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</si>
  <si>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</si>
  <si>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</si>
  <si>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</si>
  <si>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</si>
  <si>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</si>
  <si>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</si>
  <si>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</si>
  <si>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</si>
  <si>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</si>
  <si>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</si>
  <si>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</si>
  <si>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</si>
  <si>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</si>
  <si>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</si>
  <si>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</si>
  <si>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</si>
  <si>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</si>
  <si>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</si>
  <si>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</si>
  <si>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</si>
  <si>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</si>
  <si>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</si>
  <si>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</si>
  <si>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</si>
  <si>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</si>
  <si>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</si>
  <si>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</si>
  <si>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</si>
  <si>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</si>
  <si>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</si>
  <si>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</si>
  <si>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</si>
  <si>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</si>
  <si>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</si>
  <si>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</si>
  <si>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</si>
  <si>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</si>
  <si>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</si>
  <si>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</si>
  <si>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</si>
  <si>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</si>
  <si>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</si>
  <si>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</si>
  <si>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</si>
  <si>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</si>
  <si>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</si>
  <si>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</si>
  <si>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</si>
  <si>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</si>
  <si>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</si>
  <si>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</si>
  <si>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</si>
  <si>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</si>
  <si>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</si>
  <si>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</si>
  <si>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</si>
  <si>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</si>
  <si>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</si>
  <si>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</si>
  <si>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</si>
  <si>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</si>
  <si>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</si>
  <si>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</si>
  <si>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</si>
  <si>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</si>
  <si>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</si>
  <si>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</si>
  <si>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</si>
  <si>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</si>
  <si>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</si>
  <si>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</si>
  <si>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</si>
  <si>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</si>
  <si>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</si>
  <si>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</si>
  <si>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</si>
  <si>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</si>
  <si>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</si>
  <si>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</si>
  <si>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</si>
  <si>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</si>
  <si>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</si>
  <si>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</si>
  <si>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</si>
  <si>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</si>
  <si>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</si>
  <si>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</si>
  <si>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</si>
  <si>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</si>
  <si>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</si>
  <si>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</si>
  <si>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</si>
  <si>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</si>
  <si>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</si>
  <si>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</si>
  <si>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</si>
  <si>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</si>
  <si>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</si>
  <si>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</si>
  <si>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</si>
  <si>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</si>
  <si>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</si>
  <si>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</si>
  <si>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</si>
  <si>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</si>
  <si>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</si>
  <si>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</si>
  <si>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</si>
  <si>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</si>
  <si>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</si>
  <si>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</si>
  <si>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</si>
  <si>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</si>
  <si>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</si>
  <si>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</si>
  <si>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</si>
  <si>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</si>
  <si>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</si>
  <si>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</si>
  <si>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</si>
  <si>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</si>
  <si>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</si>
  <si>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</si>
  <si>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</si>
  <si>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</si>
  <si>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</si>
  <si>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</si>
  <si>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</si>
  <si>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</si>
  <si>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</si>
  <si>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</si>
  <si>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</si>
  <si>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</si>
  <si>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</si>
  <si>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</si>
  <si>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</si>
  <si>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</si>
  <si>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</si>
  <si>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</si>
  <si>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</si>
  <si>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</si>
  <si>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</si>
  <si>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</si>
  <si>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</si>
  <si>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</si>
  <si>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</si>
  <si>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</si>
  <si>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</si>
  <si>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</si>
  <si>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</si>
  <si>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</si>
  <si>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</si>
  <si>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</si>
  <si>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</si>
  <si>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</si>
  <si>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</si>
  <si>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</si>
  <si>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</si>
  <si>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</si>
  <si>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</si>
  <si>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</si>
  <si>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</si>
  <si>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</si>
  <si>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</si>
  <si>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</si>
  <si>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</si>
  <si>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</si>
  <si>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</si>
  <si>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</si>
  <si>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</si>
  <si>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</si>
  <si>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</si>
  <si>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</si>
  <si>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</si>
  <si>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</si>
  <si>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</si>
  <si>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</si>
  <si>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</si>
  <si>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</si>
  <si>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</si>
  <si>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</si>
  <si>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</si>
  <si>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</si>
  <si>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</si>
  <si>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</si>
  <si>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</si>
  <si>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</si>
  <si>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</si>
  <si>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</si>
  <si>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</si>
  <si>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</si>
  <si>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</si>
  <si>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</si>
  <si>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</si>
  <si>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</si>
  <si>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</si>
  <si>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</si>
  <si>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</si>
  <si>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</si>
  <si>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</si>
  <si>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</si>
  <si>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</si>
  <si>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</si>
  <si>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</si>
  <si>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</si>
  <si>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</si>
  <si>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</si>
  <si>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</si>
  <si>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</si>
  <si>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</si>
  <si>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</si>
  <si>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</si>
  <si>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</si>
  <si>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</si>
  <si>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</si>
  <si>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</si>
  <si>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</si>
  <si>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</si>
  <si>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</si>
  <si>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</si>
  <si>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</si>
  <si>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</si>
  <si>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</si>
  <si>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</si>
  <si>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</si>
  <si>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</si>
  <si>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</si>
  <si>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</si>
  <si>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</si>
  <si>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</si>
  <si>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</si>
  <si>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</si>
  <si>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</si>
  <si>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</si>
  <si>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</si>
  <si>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</si>
  <si>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</si>
  <si>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</si>
  <si>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</si>
  <si>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</si>
  <si>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</si>
  <si>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</si>
  <si>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</si>
  <si>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</si>
  <si>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</si>
  <si>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</si>
  <si>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</si>
  <si>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</si>
  <si>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</si>
  <si>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</si>
  <si>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</si>
  <si>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</si>
  <si>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</si>
  <si>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</si>
  <si>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</si>
  <si>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</si>
  <si>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</si>
  <si>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</si>
  <si>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</si>
  <si>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</si>
  <si>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</si>
  <si>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</si>
  <si>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</si>
  <si>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</si>
  <si>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</si>
  <si>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</si>
  <si>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</si>
  <si>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</si>
  <si>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</si>
  <si>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</si>
  <si>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</si>
  <si>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</si>
  <si>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</si>
  <si>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</si>
  <si>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</si>
  <si>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</si>
  <si>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</si>
  <si>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</si>
  <si>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</si>
  <si>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</si>
  <si>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</si>
  <si>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</si>
  <si>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</si>
  <si>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</si>
  <si>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</si>
  <si>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</si>
  <si>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</si>
  <si>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</si>
  <si>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</si>
  <si>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</si>
  <si>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</si>
  <si>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</si>
  <si>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</si>
  <si>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</si>
  <si>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</si>
  <si>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</si>
  <si>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</si>
  <si>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</si>
  <si>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</si>
  <si>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</si>
  <si>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</si>
  <si>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</si>
  <si>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</si>
  <si>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</si>
  <si>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</si>
  <si>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</si>
  <si>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</si>
  <si>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</si>
  <si>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</si>
  <si>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</si>
  <si>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</si>
  <si>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</si>
  <si>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</si>
  <si>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</si>
  <si>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</si>
  <si>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</si>
  <si>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</si>
  <si>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</si>
  <si>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</si>
  <si>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</si>
  <si>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</si>
  <si>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</si>
  <si>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</si>
  <si>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</si>
  <si>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</si>
  <si>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</si>
  <si>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</si>
  <si>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</si>
  <si>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</si>
  <si>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</si>
  <si>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</si>
  <si>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</si>
  <si>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</si>
  <si>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</si>
  <si>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</si>
  <si>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</si>
  <si>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</si>
  <si>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</si>
  <si>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</si>
  <si>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</si>
  <si>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</si>
  <si>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</si>
  <si>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</si>
  <si>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</si>
  <si>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</si>
  <si>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</si>
  <si>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</si>
  <si>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</si>
  <si>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</si>
  <si>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</si>
  <si>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</si>
  <si>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</si>
  <si>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</si>
  <si>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</si>
  <si>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</si>
  <si>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</si>
  <si>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</si>
  <si>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</si>
  <si>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</si>
  <si>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</si>
  <si>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</si>
  <si>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</si>
  <si>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</si>
  <si>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</si>
  <si>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</si>
  <si>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</si>
  <si>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</si>
  <si>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</si>
  <si>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</si>
  <si>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</si>
  <si>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</si>
  <si>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</si>
  <si>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</si>
  <si>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</si>
  <si>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</si>
  <si>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</si>
  <si>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</si>
  <si>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</si>
  <si>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</si>
  <si>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</si>
  <si>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</si>
  <si>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</si>
  <si>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</si>
  <si>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</si>
  <si>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</si>
  <si>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</si>
  <si>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</si>
  <si>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</si>
  <si>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</si>
  <si>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</si>
  <si>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</si>
  <si>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</si>
  <si>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</si>
  <si>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</si>
  <si>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</si>
  <si>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</si>
  <si>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</si>
  <si>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</si>
  <si>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</si>
  <si>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</si>
  <si>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</si>
  <si>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</si>
  <si>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</si>
  <si>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</si>
  <si>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</si>
  <si>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</si>
  <si>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</si>
  <si>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</si>
  <si>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</si>
  <si>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</si>
  <si>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</si>
  <si>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</si>
  <si>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</si>
  <si>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</si>
  <si>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</si>
  <si>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</si>
  <si>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</si>
  <si>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</si>
  <si>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</si>
  <si>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</si>
  <si>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</si>
  <si>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</si>
  <si>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</si>
  <si>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</si>
  <si>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</si>
  <si>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</si>
  <si>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</si>
  <si>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</si>
  <si>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</si>
  <si>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</si>
  <si>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</si>
  <si>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</si>
  <si>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</si>
  <si>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</si>
  <si>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</si>
  <si>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</si>
  <si>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</si>
  <si>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</si>
  <si>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</si>
  <si>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</si>
  <si>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</si>
  <si>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</si>
  <si>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</si>
  <si>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</si>
  <si>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</si>
  <si>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</si>
  <si>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</si>
  <si>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</si>
  <si>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</si>
  <si>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</si>
  <si>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</si>
  <si>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</si>
  <si>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</si>
  <si>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</si>
  <si>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</si>
  <si>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</si>
  <si>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</si>
  <si>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</si>
  <si>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</si>
  <si>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</si>
  <si>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</si>
  <si>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</si>
  <si>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</si>
  <si>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</si>
  <si>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</si>
  <si>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</si>
  <si>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</si>
  <si>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</si>
  <si>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</si>
  <si>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</si>
  <si>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</si>
  <si>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</si>
  <si>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</si>
  <si>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</si>
  <si>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</si>
  <si>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</si>
  <si>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</si>
  <si>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</si>
  <si>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</si>
  <si>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</si>
  <si>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</si>
  <si>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</si>
  <si>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</si>
  <si>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</si>
  <si>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</si>
  <si>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</si>
  <si>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</si>
  <si>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</si>
  <si>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</si>
  <si>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</si>
  <si>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</si>
  <si>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</si>
  <si>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</si>
  <si>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</si>
  <si>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</si>
  <si>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</si>
  <si>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</si>
  <si>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</si>
  <si>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</si>
  <si>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</si>
  <si>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</si>
  <si>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</si>
  <si>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</si>
  <si>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</si>
  <si>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</si>
  <si>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</si>
  <si>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</si>
  <si>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</si>
  <si>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</si>
  <si>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</si>
  <si>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</si>
  <si>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</si>
  <si>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</si>
  <si>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</si>
  <si>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</si>
  <si>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</si>
  <si>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</si>
  <si>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</si>
  <si>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</si>
  <si>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</si>
  <si>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</si>
  <si>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</si>
  <si>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</si>
  <si>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</si>
  <si>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</si>
  <si>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</si>
  <si>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</si>
  <si>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</si>
  <si>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</si>
  <si>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</si>
  <si>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</si>
  <si>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</si>
  <si>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</si>
  <si>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</si>
  <si>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</si>
  <si>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</si>
  <si>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</si>
  <si>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</si>
  <si>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</si>
  <si>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</si>
  <si>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</si>
  <si>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</si>
  <si>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</si>
  <si>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</si>
  <si>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</si>
  <si>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</si>
  <si>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</si>
  <si>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</si>
  <si>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</si>
  <si>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</si>
  <si>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</si>
  <si>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</si>
  <si>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</si>
  <si>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</si>
  <si>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</si>
  <si>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</si>
  <si>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</si>
  <si>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</si>
  <si>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</si>
  <si>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</si>
  <si>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</si>
  <si>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</si>
  <si>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</si>
  <si>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</si>
  <si>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</si>
  <si>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</si>
  <si>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</si>
  <si>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</si>
  <si>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</si>
  <si>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</si>
  <si>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</si>
  <si>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</si>
  <si>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</si>
  <si>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</si>
  <si>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</si>
  <si>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</si>
  <si>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</si>
  <si>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</si>
  <si>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</si>
  <si>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</si>
  <si>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</si>
  <si>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</si>
  <si>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</si>
  <si>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</si>
  <si>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</si>
  <si>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</si>
  <si>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</si>
  <si>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</si>
  <si>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</si>
  <si>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</si>
  <si>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</si>
  <si>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</si>
  <si>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</si>
  <si>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</si>
  <si>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</si>
  <si>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</si>
  <si>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</si>
  <si>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</si>
  <si>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</si>
  <si>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</si>
  <si>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</si>
  <si>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</si>
  <si>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</si>
  <si>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</si>
  <si>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</si>
  <si>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</si>
  <si>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</si>
  <si>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</si>
  <si>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</si>
  <si>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</si>
  <si>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</si>
  <si>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</si>
  <si>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</si>
  <si>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</si>
  <si>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</si>
  <si>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</si>
  <si>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</si>
  <si>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</si>
  <si>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</si>
  <si>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</si>
  <si>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</si>
  <si>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</si>
  <si>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</si>
  <si>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</si>
  <si>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</si>
  <si>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</si>
  <si>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</si>
  <si>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</si>
  <si>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</si>
  <si>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</si>
  <si>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</si>
  <si>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</si>
  <si>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</si>
  <si>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</si>
  <si>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</si>
  <si>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</si>
  <si>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</si>
  <si>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</si>
  <si>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</si>
  <si>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</si>
  <si>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</si>
  <si>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</si>
  <si>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</si>
  <si>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</si>
  <si>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</si>
  <si>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</si>
  <si>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</si>
  <si>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</si>
  <si>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</si>
  <si>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</si>
  <si>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</si>
  <si>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</si>
  <si>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</si>
  <si>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</si>
  <si>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</si>
  <si>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</si>
  <si>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</si>
  <si>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</si>
  <si>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</si>
  <si>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</si>
  <si>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</si>
  <si>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</si>
  <si>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</si>
  <si>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</si>
  <si>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</si>
  <si>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</si>
  <si>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</si>
  <si>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</si>
  <si>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</si>
  <si>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</si>
  <si>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</si>
  <si>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</si>
  <si>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</si>
  <si>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</si>
  <si>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</si>
  <si>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</si>
  <si>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</si>
  <si>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</si>
  <si>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</si>
  <si>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</si>
  <si>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</si>
  <si>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</si>
  <si>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</si>
  <si>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</si>
  <si>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</si>
  <si>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</si>
  <si>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</si>
  <si>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</si>
  <si>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</si>
  <si>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</si>
  <si>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</si>
  <si>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</si>
  <si>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</si>
  <si>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</si>
  <si>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</si>
  <si>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</si>
  <si>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</si>
  <si>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</si>
  <si>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</si>
  <si>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</si>
  <si>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</si>
  <si>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</si>
  <si>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</si>
  <si>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</si>
  <si>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</si>
  <si>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</si>
  <si>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</si>
  <si>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</si>
  <si>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</si>
  <si>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</si>
  <si>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</si>
  <si>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</si>
  <si>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</si>
  <si>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</si>
  <si>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</si>
  <si>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</si>
  <si>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</si>
  <si>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</si>
  <si>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</si>
  <si>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</si>
  <si>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</si>
  <si>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</si>
  <si>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</si>
  <si>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</si>
  <si>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</si>
  <si>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</si>
  <si>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</si>
  <si>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</si>
  <si>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</si>
  <si>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</si>
  <si>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</si>
  <si>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</si>
  <si>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</si>
  <si>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</si>
  <si>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</si>
  <si>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</si>
  <si>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</si>
  <si>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</si>
  <si>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</si>
  <si>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</si>
  <si>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</si>
  <si>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</si>
  <si>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</si>
  <si>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</si>
  <si>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</si>
  <si>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</si>
  <si>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</si>
  <si>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</si>
  <si>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</si>
  <si>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</si>
  <si>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</si>
  <si>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</si>
  <si>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</si>
  <si>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</si>
  <si>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</si>
  <si>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</si>
  <si>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</si>
  <si>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</si>
  <si>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</si>
  <si>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</si>
  <si>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</si>
  <si>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</si>
  <si>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</si>
  <si>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</si>
  <si>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</si>
  <si>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</si>
  <si>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</si>
  <si>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</si>
  <si>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</si>
  <si>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</si>
  <si>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</si>
  <si>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</si>
  <si>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</si>
  <si>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</si>
  <si>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</si>
  <si>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</si>
  <si>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</si>
  <si>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</si>
  <si>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</si>
  <si>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</si>
  <si>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</si>
  <si>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</si>
  <si>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</si>
  <si>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</si>
  <si>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</si>
  <si>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</si>
  <si>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</si>
  <si>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</si>
  <si>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</si>
  <si>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</si>
  <si>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</si>
  <si>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</si>
  <si>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</si>
  <si>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</si>
  <si>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</si>
  <si>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</si>
  <si>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</si>
  <si>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</si>
  <si>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</si>
  <si>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</si>
  <si>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</si>
  <si>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</si>
  <si>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</si>
  <si>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</si>
  <si>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</si>
  <si>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</si>
  <si>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</si>
  <si>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</si>
  <si>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</si>
  <si>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</si>
  <si>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</si>
  <si>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</si>
  <si>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</si>
  <si>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</si>
  <si>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</si>
  <si>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</si>
  <si>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</si>
  <si>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</si>
  <si>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</si>
  <si>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Акционерное общество «Калининградская генерирующая компания»</t>
  </si>
  <si>
    <t>Год раскрытия информации: 2024</t>
  </si>
  <si>
    <t>Утвержденные плановые значения показателей приведены в соответствии с решением от 10.11.2017 № 85-01э/17 (с учетом изм. от 07.10.2019 №75-01э/19, от 25.09.2020 № 72-01э/20, от 28.10.2021 № 50-03э/21, от 25.10.2022 №73-01э/22 и от 05.10.2023 №57-01э/23)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</si>
  <si>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</si>
  <si>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</si>
  <si>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</si>
  <si>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</si>
  <si>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</si>
  <si>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</si>
  <si>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</si>
  <si>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</si>
  <si>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</si>
  <si>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</si>
  <si>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</si>
  <si>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</si>
  <si>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2036 год</t>
  </si>
  <si>
    <t>2037 год</t>
  </si>
  <si>
    <t>2038 год</t>
  </si>
  <si>
    <t>2039 год</t>
  </si>
  <si>
    <t xml:space="preserve">Факт
</t>
  </si>
  <si>
    <t>2023 год</t>
  </si>
  <si>
    <t>2022 год</t>
  </si>
  <si>
    <t>2021 год</t>
  </si>
  <si>
    <t>Утвержденный план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</si>
  <si>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</si>
  <si>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</si>
  <si>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</si>
  <si>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</si>
  <si>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</si>
  <si>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</si>
  <si>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</si>
  <si>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</si>
  <si>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</si>
  <si>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</si>
  <si>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</si>
  <si>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</si>
  <si>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</si>
  <si>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</si>
  <si>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</si>
  <si>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</si>
  <si>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</si>
  <si>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</si>
  <si>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</si>
  <si>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</si>
  <si>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</si>
  <si>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</si>
  <si>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</si>
  <si>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</si>
  <si>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</si>
  <si>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Субъект Российской Федерации: Калининградская область</t>
  </si>
  <si>
    <t>4.37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</si>
</sst>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6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9" fontId="46" fillId="0" borderId="0" applyFont="0" applyFill="0" applyBorder="0" applyAlignment="0" applyProtection="0"/>
  </cellStyleXfs>
  <cellXfs count="351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164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0" fontId="3" fillId="0" borderId="0" xfId="43" applyFont="1" applyFill="1" applyAlignment="1">
      <alignment vertical="center"/>
    </xf>
    <xf numFmtId="0" fontId="3" fillId="0" borderId="0" xfId="43" applyFont="1" applyFill="1"/>
    <xf numFmtId="3" fontId="28" fillId="0" borderId="0" xfId="43" applyNumberFormat="1" applyFont="1" applyFill="1" applyAlignment="1">
      <alignment horizontal="center" vertical="center" wrapText="1"/>
    </xf>
    <xf numFmtId="3" fontId="1" fillId="0" borderId="0" xfId="43" applyNumberFormat="1" applyFont="1" applyFill="1" applyAlignment="1">
      <alignment horizontal="center" vertical="center" wrapText="1"/>
    </xf>
    <xf numFmtId="3" fontId="1" fillId="0" borderId="0" xfId="43" applyNumberFormat="1" applyFont="1" applyFill="1"/>
    <xf numFmtId="3" fontId="27" fillId="0" borderId="19" xfId="43" applyNumberFormat="1" applyFont="1" applyFill="1" applyBorder="1" applyAlignment="1">
      <alignment horizontal="center" vertical="center" wrapText="1"/>
    </xf>
    <xf numFmtId="3" fontId="28" fillId="0" borderId="19" xfId="43" applyNumberFormat="1" applyFont="1" applyFill="1" applyBorder="1" applyAlignment="1">
      <alignment horizontal="center" vertical="center"/>
    </xf>
    <xf numFmtId="3" fontId="28" fillId="0" borderId="19" xfId="0" applyNumberFormat="1" applyFont="1" applyFill="1" applyBorder="1" applyAlignment="1">
      <alignment horizontal="center" vertical="center"/>
    </xf>
    <xf numFmtId="3" fontId="1" fillId="0" borderId="19" xfId="71" applyNumberFormat="1" applyFont="1" applyFill="1" applyBorder="1" applyAlignment="1">
      <alignment horizontal="center" vertical="center"/>
    </xf>
    <xf numFmtId="3" fontId="1" fillId="0" borderId="19" xfId="43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 wrapText="1"/>
    </xf>
    <xf numFmtId="3" fontId="1" fillId="0" borderId="0" xfId="43" applyNumberFormat="1" applyFont="1" applyFill="1" applyAlignment="1">
      <alignment horizontal="center" vertical="center"/>
    </xf>
    <xf numFmtId="3" fontId="1" fillId="0" borderId="19" xfId="43" applyNumberFormat="1" applyFont="1" applyFill="1" applyBorder="1" applyAlignment="1">
      <alignment horizontal="center" vertical="center"/>
    </xf>
    <xf numFmtId="3" fontId="3" fillId="0" borderId="19" xfId="43" applyNumberFormat="1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49" fontId="27" fillId="0" borderId="19" xfId="43" applyNumberFormat="1" applyFont="1" applyFill="1" applyBorder="1" applyAlignment="1">
      <alignment horizontal="center" vertical="center" wrapText="1"/>
    </xf>
    <xf numFmtId="3" fontId="54" fillId="0" borderId="19" xfId="0" applyNumberFormat="1" applyFont="1" applyFill="1" applyBorder="1" applyAlignment="1">
      <alignment horizontal="center" vertical="center"/>
    </xf>
    <xf numFmtId="3" fontId="72" fillId="0" borderId="19" xfId="0" applyNumberFormat="1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9" fontId="28" fillId="0" borderId="19" xfId="80" applyFont="1" applyFill="1" applyBorder="1" applyAlignment="1">
      <alignment horizontal="center" vertical="center"/>
    </xf>
    <xf numFmtId="3" fontId="27" fillId="0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3" fontId="3" fillId="0" borderId="19" xfId="43" applyNumberFormat="1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" xfId="80" builtinId="5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5/&#1041;&#1055;%20&#1087;&#1086;&#1076;%20&#1092;&#1080;&#1085;&#1084;&#1086;&#1076;&#1077;&#1083;&#1100;/&#1041;&#1055;%202024-2028%20&#1050;&#1043;&#1050;%20-%20&#1043;&#1058;&#1069;&#1062;%20&#1089;%204%20&#1082;&#1074;.%202025+&#1092;&#1072;&#1082;&#1090;%202023%20&#1082;&#1088;&#1077;&#1076;&#1080;&#1090;+&#1092;&#1072;&#1082;&#1090;%202021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60;&#1080;&#1085;&#1072;&#1085;&#1089;&#1086;&#1074;&#1099;&#1081;%20&#1087;&#1083;&#1072;&#1085;/&#1060;&#1080;&#1085;&#1072;&#1085;&#1089;&#1086;&#1074;&#1099;&#1081;%20&#1087;&#1083;&#1072;&#108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5/&#1088;&#1072;&#1073;&#1086;&#1095;&#1072;&#1103;/&#1056;&#1072;&#1089;&#1095;&#1077;&#1090;%20&#1076;&#1086;&#1089;&#1090;&#1091;&#1087;&#1085;&#1086;&#1089;&#1090;&#1080;%20-%20&#1088;&#1072;&#1073;&#1086;&#1095;&#1080;&#1081;-%2020.03.2024%20-%20&#1082;&#1088;&#1077;&#1076;&#1080;&#109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89;&#1090;&#1091;&#1087;&#1085;&#1086;&#1089;&#1090;&#1080;%20-%20&#1088;&#1072;&#1073;&#1086;&#1095;&#1080;&#1081;-%2020.03.2024%20-%20&#1082;&#1088;&#1077;&#1076;&#1080;&#1090;.xm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89;&#1090;&#1091;&#1087;&#1085;&#1086;&#1089;&#1090;&#1080;%20-%20&#1088;&#1072;&#1073;&#1086;&#1095;&#1080;&#1081;-%2020.03.2024%20-%20&#1082;&#1088;&#1077;&#1076;&#1080;&#1090;.xn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Списки"/>
      <sheetName val="СБП_ФСБУ25"/>
      <sheetName val="СБП_Затраты_на_персонал"/>
      <sheetName val="СБП_ДопИнфо"/>
      <sheetName val="СБП_ОцП"/>
      <sheetName val="СБП_ОФР"/>
      <sheetName val="СБП_ИПР"/>
      <sheetName val="СБП_СметаЗатрат"/>
      <sheetName val="СБП_ДохРасх_ВГО"/>
      <sheetName val="СБП_БДР"/>
      <sheetName val="СБП_ПрогнозныйБаланс_ВГО"/>
      <sheetName val="СБП_ПрогнозныйБаланс"/>
      <sheetName val="СБП_БДДС_ВГО"/>
      <sheetName val="СБП_БДДС"/>
      <sheetName val="СБП_Проверки"/>
      <sheetName val="СБП_Общее"/>
      <sheetName val="Сценарные условия"/>
      <sheetName val="Содержание - расшир.формат"/>
      <sheetName val="Содержание - агрегир. формат"/>
      <sheetName val="Титул"/>
      <sheetName val="1.Общие сведения"/>
      <sheetName val="2.Оценочные показатели"/>
      <sheetName val="3.Программа реализации"/>
      <sheetName val="4.Баланс эм"/>
      <sheetName val="5.Производство"/>
      <sheetName val="6.Топливо"/>
      <sheetName val="7.ИПР"/>
      <sheetName val="8. Затраты на персонал"/>
      <sheetName val="8.1 Расходы на ОТ и СХ"/>
      <sheetName val="9.ОФР"/>
      <sheetName val="10.1. Смета затрат"/>
      <sheetName val="10.2. Прочие ДиР"/>
      <sheetName val="11. БДР"/>
      <sheetName val="12.БДДС (ДПН)"/>
      <sheetName val="TableReport-20231013114034"/>
      <sheetName val="13.Прогнозный баланс"/>
      <sheetName val="14.ППА"/>
      <sheetName val="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2">
          <cell r="G12">
            <v>13.6</v>
          </cell>
          <cell r="H12">
            <v>13.6</v>
          </cell>
          <cell r="I12">
            <v>14.2</v>
          </cell>
          <cell r="J12">
            <v>13.6</v>
          </cell>
          <cell r="Q12">
            <v>13.6</v>
          </cell>
          <cell r="R12">
            <v>11.1</v>
          </cell>
          <cell r="S12">
            <v>11.1</v>
          </cell>
          <cell r="T12">
            <v>11.1</v>
          </cell>
        </row>
        <row r="23">
          <cell r="G23">
            <v>1.1099999999999994</v>
          </cell>
          <cell r="H23">
            <v>1.2010000000000005</v>
          </cell>
          <cell r="I23">
            <v>1.1852999999999998</v>
          </cell>
          <cell r="J23">
            <v>1.2300000000000004</v>
          </cell>
          <cell r="Q23">
            <v>2.754999999999999</v>
          </cell>
          <cell r="R23">
            <v>7.0969999999999995</v>
          </cell>
          <cell r="S23">
            <v>7.0969999999999995</v>
          </cell>
          <cell r="T23">
            <v>7.0969999999999995</v>
          </cell>
        </row>
      </sheetData>
      <sheetData sheetId="24">
        <row r="15">
          <cell r="G15">
            <v>9.7000320000000002</v>
          </cell>
          <cell r="H15">
            <v>10.524035000000001</v>
          </cell>
          <cell r="I15">
            <v>9.8435860000000002</v>
          </cell>
          <cell r="J15">
            <v>10.808999999999999</v>
          </cell>
          <cell r="Q15">
            <v>25.748999999999995</v>
          </cell>
          <cell r="R15">
            <v>61.810999999999993</v>
          </cell>
          <cell r="S15">
            <v>61.810999999999993</v>
          </cell>
          <cell r="T15">
            <v>61.810999999999993</v>
          </cell>
        </row>
        <row r="22">
          <cell r="G22">
            <v>9.6735620000000022</v>
          </cell>
          <cell r="H22">
            <v>10.509173000000001</v>
          </cell>
          <cell r="I22">
            <v>9.8333349999999999</v>
          </cell>
          <cell r="J22">
            <v>10.623000000000001</v>
          </cell>
          <cell r="Q22">
            <v>22.113999999999997</v>
          </cell>
          <cell r="R22">
            <v>58.175999999999995</v>
          </cell>
          <cell r="S22">
            <v>58.175999999999995</v>
          </cell>
          <cell r="T22">
            <v>58.175999999999995</v>
          </cell>
        </row>
        <row r="28">
          <cell r="G28">
            <v>20.849979999999999</v>
          </cell>
          <cell r="H28">
            <v>19.824093000000001</v>
          </cell>
          <cell r="I28">
            <v>19.530944000000002</v>
          </cell>
          <cell r="J28">
            <v>20.792000000000002</v>
          </cell>
          <cell r="Q28">
            <v>18.34</v>
          </cell>
          <cell r="R28">
            <v>15.428000000000001</v>
          </cell>
          <cell r="S28">
            <v>15.428000000000001</v>
          </cell>
          <cell r="T28">
            <v>15.428000000000001</v>
          </cell>
        </row>
        <row r="57">
          <cell r="G57">
            <v>9.7000320000000002</v>
          </cell>
          <cell r="H57">
            <v>10.524035</v>
          </cell>
          <cell r="I57">
            <v>9.8435860000000002</v>
          </cell>
          <cell r="J57">
            <v>10.632</v>
          </cell>
          <cell r="Q57">
            <v>21.768999999999998</v>
          </cell>
          <cell r="R57">
            <v>57.340999999999994</v>
          </cell>
          <cell r="S57">
            <v>57.340999999999994</v>
          </cell>
          <cell r="T57">
            <v>57.340999999999994</v>
          </cell>
        </row>
        <row r="60">
          <cell r="G60">
            <v>0.47</v>
          </cell>
          <cell r="H60">
            <v>0.47</v>
          </cell>
          <cell r="I60">
            <v>0.47</v>
          </cell>
          <cell r="J60">
            <v>0.47</v>
          </cell>
          <cell r="Q60">
            <v>0.46775</v>
          </cell>
          <cell r="R60">
            <v>0.46100000000000002</v>
          </cell>
          <cell r="S60">
            <v>0.46100000000000002</v>
          </cell>
          <cell r="T60">
            <v>0.46100000000000002</v>
          </cell>
        </row>
        <row r="61">
          <cell r="G61">
            <v>530.90399999999602</v>
          </cell>
          <cell r="H61">
            <v>503.05600037580649</v>
          </cell>
          <cell r="I61">
            <v>485.07699999998999</v>
          </cell>
          <cell r="J61">
            <v>510.67700000000002</v>
          </cell>
          <cell r="Q61">
            <v>510.67700000000008</v>
          </cell>
          <cell r="R61">
            <v>510.67700000000008</v>
          </cell>
          <cell r="S61">
            <v>510.67700000000008</v>
          </cell>
          <cell r="T61">
            <v>510.67700000000008</v>
          </cell>
        </row>
        <row r="75">
          <cell r="G75">
            <v>510.34495321894298</v>
          </cell>
          <cell r="H75">
            <v>484.37659297580001</v>
          </cell>
          <cell r="I75">
            <v>464.28358745691702</v>
          </cell>
          <cell r="J75">
            <v>488.71199999999999</v>
          </cell>
          <cell r="Q75">
            <v>488.71200000000005</v>
          </cell>
          <cell r="R75">
            <v>488.71200000000005</v>
          </cell>
          <cell r="S75">
            <v>488.71200000000005</v>
          </cell>
          <cell r="T75">
            <v>488.71200000000005</v>
          </cell>
        </row>
      </sheetData>
      <sheetData sheetId="25"/>
      <sheetData sheetId="26"/>
      <sheetData sheetId="27">
        <row r="17">
          <cell r="G17">
            <v>362.52499999999998</v>
          </cell>
          <cell r="H17">
            <v>326.05</v>
          </cell>
          <cell r="I17">
            <v>313.22500000000002</v>
          </cell>
          <cell r="J17">
            <v>342.8</v>
          </cell>
          <cell r="Q17">
            <v>296.8</v>
          </cell>
          <cell r="R17">
            <v>293.8</v>
          </cell>
          <cell r="S17">
            <v>293.8</v>
          </cell>
          <cell r="T17">
            <v>293.8</v>
          </cell>
        </row>
      </sheetData>
      <sheetData sheetId="28"/>
      <sheetData sheetId="29">
        <row r="32">
          <cell r="G32">
            <v>-56282.414164026988</v>
          </cell>
          <cell r="H32">
            <v>-104443.72785020468</v>
          </cell>
          <cell r="I32">
            <v>-112665.21172915725</v>
          </cell>
          <cell r="J32">
            <v>-124068.13788339485</v>
          </cell>
          <cell r="Q32">
            <v>-127247.9517444745</v>
          </cell>
          <cell r="R32">
            <v>-129769.28583008882</v>
          </cell>
          <cell r="S32">
            <v>-132342.96662569875</v>
          </cell>
          <cell r="T32">
            <v>-134970.15667195828</v>
          </cell>
        </row>
        <row r="75">
          <cell r="G75">
            <v>7886</v>
          </cell>
          <cell r="H75">
            <v>188</v>
          </cell>
        </row>
        <row r="77">
          <cell r="G77">
            <v>55359</v>
          </cell>
          <cell r="H77">
            <v>13903.946189087319</v>
          </cell>
          <cell r="T77">
            <v>2061.2467969120676</v>
          </cell>
        </row>
        <row r="80">
          <cell r="G80">
            <v>46994.731744401579</v>
          </cell>
          <cell r="H80">
            <v>9972.9373265427821</v>
          </cell>
          <cell r="J80">
            <v>0</v>
          </cell>
        </row>
      </sheetData>
      <sheetData sheetId="30"/>
      <sheetData sheetId="31"/>
      <sheetData sheetId="32">
        <row r="13">
          <cell r="G13">
            <v>1188600.7793418739</v>
          </cell>
          <cell r="H13">
            <v>1086506.2567681749</v>
          </cell>
          <cell r="I13">
            <v>1048545.3074156431</v>
          </cell>
          <cell r="J13">
            <v>1144736.79200404</v>
          </cell>
          <cell r="Q13">
            <v>1235447.3424642263</v>
          </cell>
          <cell r="R13">
            <v>1419940.7299279224</v>
          </cell>
          <cell r="S13">
            <v>1468521.873239985</v>
          </cell>
          <cell r="T13">
            <v>1519127.5554250479</v>
          </cell>
        </row>
        <row r="14">
          <cell r="G14">
            <v>949319.70030154963</v>
          </cell>
          <cell r="H14">
            <v>931389.42682589323</v>
          </cell>
          <cell r="I14">
            <v>941069.07611272309</v>
          </cell>
          <cell r="J14">
            <v>1026226.3473679801</v>
          </cell>
          <cell r="Q14">
            <v>1069327.8539574351</v>
          </cell>
          <cell r="R14">
            <v>1112100.9681157328</v>
          </cell>
          <cell r="S14">
            <v>1156585.0068403622</v>
          </cell>
          <cell r="T14">
            <v>1202848.4071139763</v>
          </cell>
        </row>
        <row r="15">
          <cell r="H15">
            <v>17307.211666666666</v>
          </cell>
        </row>
        <row r="16">
          <cell r="G16">
            <v>214526.32539706668</v>
          </cell>
          <cell r="H16">
            <v>114396.45260894862</v>
          </cell>
          <cell r="I16">
            <v>87480.369136253343</v>
          </cell>
          <cell r="J16">
            <v>92891.369000800012</v>
          </cell>
          <cell r="Q16">
            <v>139424.41169485037</v>
          </cell>
          <cell r="R16">
            <v>280076.88192777109</v>
          </cell>
          <cell r="S16">
            <v>283063.47131982754</v>
          </cell>
          <cell r="T16">
            <v>286250.81742808467</v>
          </cell>
        </row>
        <row r="29">
          <cell r="G29">
            <v>3173</v>
          </cell>
          <cell r="H29">
            <v>14863</v>
          </cell>
          <cell r="I29">
            <v>7641.2374800000007</v>
          </cell>
          <cell r="J29">
            <v>7934.8123113487945</v>
          </cell>
          <cell r="Q29">
            <v>5551.35</v>
          </cell>
          <cell r="R29">
            <v>7939.7215116279076</v>
          </cell>
          <cell r="S29">
            <v>10182.23827445411</v>
          </cell>
          <cell r="T29">
            <v>11151.975252973549</v>
          </cell>
        </row>
        <row r="54">
          <cell r="G54">
            <v>0</v>
          </cell>
          <cell r="H54">
            <v>27.834420000000001</v>
          </cell>
          <cell r="I54">
            <v>48.458039999999997</v>
          </cell>
          <cell r="J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</row>
        <row r="57">
          <cell r="G57">
            <v>0</v>
          </cell>
          <cell r="H57">
            <v>27.834420000000001</v>
          </cell>
          <cell r="I57">
            <v>48.458039999999997</v>
          </cell>
          <cell r="J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</row>
        <row r="69">
          <cell r="G69">
            <v>44449</v>
          </cell>
          <cell r="H69">
            <v>19091.76427</v>
          </cell>
          <cell r="I69">
            <v>28792.718289999997</v>
          </cell>
          <cell r="J69">
            <v>7934.8123113487945</v>
          </cell>
          <cell r="Q69">
            <v>95440.961078333406</v>
          </cell>
          <cell r="R69">
            <v>7939.7215116279076</v>
          </cell>
          <cell r="S69">
            <v>10182.23827445411</v>
          </cell>
          <cell r="T69">
            <v>11151.975252973549</v>
          </cell>
        </row>
        <row r="76">
          <cell r="G76">
            <v>982640.67790481914</v>
          </cell>
          <cell r="H76">
            <v>983985.21645000018</v>
          </cell>
          <cell r="I76">
            <v>1029567.2428418499</v>
          </cell>
          <cell r="J76">
            <v>1134828.5995448306</v>
          </cell>
          <cell r="Q76">
            <v>1244482.00696425</v>
          </cell>
          <cell r="R76">
            <v>1390336.0660703611</v>
          </cell>
          <cell r="S76">
            <v>1411502.7755111272</v>
          </cell>
          <cell r="T76">
            <v>1442797.7481986557</v>
          </cell>
        </row>
        <row r="77">
          <cell r="G77">
            <v>539710.60932123626</v>
          </cell>
          <cell r="H77">
            <v>538860.79921035119</v>
          </cell>
          <cell r="I77">
            <v>567204.95539633872</v>
          </cell>
          <cell r="J77">
            <v>636053.86230942421</v>
          </cell>
          <cell r="Q77">
            <v>728240.30301742861</v>
          </cell>
          <cell r="R77">
            <v>788342.57100882044</v>
          </cell>
          <cell r="S77">
            <v>806343.06188693899</v>
          </cell>
          <cell r="T77">
            <v>824903.64389373304</v>
          </cell>
        </row>
        <row r="82">
          <cell r="G82">
            <v>90476.810959434122</v>
          </cell>
          <cell r="H82">
            <v>102173.65669999999</v>
          </cell>
          <cell r="I82">
            <v>104472.15896556605</v>
          </cell>
          <cell r="J82">
            <v>120804.92875000002</v>
          </cell>
          <cell r="Q82">
            <v>150212.54083484571</v>
          </cell>
          <cell r="R82">
            <v>126384.61222767353</v>
          </cell>
          <cell r="S82">
            <v>117908.17525305397</v>
          </cell>
          <cell r="T82">
            <v>108932.68079944962</v>
          </cell>
        </row>
        <row r="84">
          <cell r="G84">
            <v>422426.78168000001</v>
          </cell>
          <cell r="H84">
            <v>407682.41084000003</v>
          </cell>
          <cell r="I84">
            <v>422509.0900817269</v>
          </cell>
          <cell r="J84">
            <v>469637.05668026023</v>
          </cell>
          <cell r="Q84">
            <v>530317.73896697746</v>
          </cell>
          <cell r="R84">
            <v>612339.53463691706</v>
          </cell>
          <cell r="S84">
            <v>636831.72552388615</v>
          </cell>
          <cell r="T84">
            <v>662303.67553988472</v>
          </cell>
        </row>
        <row r="89">
          <cell r="G89">
            <v>1361.2518328047781</v>
          </cell>
          <cell r="H89">
            <v>3092.709622986034</v>
          </cell>
          <cell r="I89">
            <v>1895.9661535348991</v>
          </cell>
          <cell r="J89">
            <v>1927.76964069992</v>
          </cell>
          <cell r="Q89">
            <v>2016.4470441721166</v>
          </cell>
          <cell r="R89">
            <v>2097.1049259390011</v>
          </cell>
          <cell r="S89">
            <v>2180.9891229765612</v>
          </cell>
          <cell r="T89">
            <v>2268.2286878956238</v>
          </cell>
        </row>
        <row r="96">
          <cell r="G96">
            <v>34794.694325468343</v>
          </cell>
          <cell r="H96">
            <v>23423.575565284169</v>
          </cell>
          <cell r="I96">
            <v>17943.807130000001</v>
          </cell>
          <cell r="J96">
            <v>20707.814299999998</v>
          </cell>
          <cell r="Q96">
            <v>21660.3737578</v>
          </cell>
          <cell r="R96">
            <v>22526.788708111999</v>
          </cell>
          <cell r="S96">
            <v>23427.860256436481</v>
          </cell>
          <cell r="T96">
            <v>24364.974666693939</v>
          </cell>
        </row>
        <row r="108">
          <cell r="G108">
            <v>94862.87221649455</v>
          </cell>
          <cell r="H108">
            <v>116520.96796996058</v>
          </cell>
          <cell r="I108">
            <v>125009.77183576858</v>
          </cell>
          <cell r="J108">
            <v>128263.27876734416</v>
          </cell>
          <cell r="Q108">
            <v>148109.90474404793</v>
          </cell>
          <cell r="R108">
            <v>203233.01356897139</v>
          </cell>
          <cell r="S108">
            <v>191722.71051826249</v>
          </cell>
          <cell r="T108">
            <v>191563.80742621649</v>
          </cell>
        </row>
        <row r="109">
          <cell r="G109">
            <v>94862.87221649455</v>
          </cell>
          <cell r="H109">
            <v>55027.967970000056</v>
          </cell>
          <cell r="I109">
            <v>61413.580242950811</v>
          </cell>
          <cell r="J109">
            <v>67749.972887344149</v>
          </cell>
          <cell r="Q109">
            <v>87596.598864047919</v>
          </cell>
          <cell r="R109">
            <v>142719.70768897136</v>
          </cell>
          <cell r="S109">
            <v>131209.40463826249</v>
          </cell>
          <cell r="T109">
            <v>131050.50154621647</v>
          </cell>
        </row>
        <row r="110"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</row>
        <row r="111">
          <cell r="G111">
            <v>0</v>
          </cell>
          <cell r="H111">
            <v>61492.999999960513</v>
          </cell>
          <cell r="I111">
            <v>63596.191592817777</v>
          </cell>
          <cell r="J111">
            <v>60513.305880000014</v>
          </cell>
          <cell r="Q111">
            <v>60513.305880000014</v>
          </cell>
          <cell r="R111">
            <v>60513.305880000014</v>
          </cell>
          <cell r="S111">
            <v>60513.305880000014</v>
          </cell>
          <cell r="T111">
            <v>60513.305880000014</v>
          </cell>
        </row>
        <row r="115">
          <cell r="G115">
            <v>256142.82840584932</v>
          </cell>
          <cell r="H115">
            <v>253909.53972792</v>
          </cell>
          <cell r="I115">
            <v>281139.70730178256</v>
          </cell>
          <cell r="J115">
            <v>308029.91715663584</v>
          </cell>
          <cell r="Q115">
            <v>300117.36981259112</v>
          </cell>
          <cell r="R115">
            <v>304335.50327399495</v>
          </cell>
          <cell r="S115">
            <v>319108.89186192659</v>
          </cell>
          <cell r="T115">
            <v>331985.98491318244</v>
          </cell>
        </row>
        <row r="139">
          <cell r="G139">
            <v>20556.567258266223</v>
          </cell>
          <cell r="H139">
            <v>20344.500829999997</v>
          </cell>
          <cell r="I139">
            <v>6409.3123761284205</v>
          </cell>
          <cell r="J139">
            <v>7110.0950400000002</v>
          </cell>
          <cell r="Q139">
            <v>10741.49584896679</v>
          </cell>
          <cell r="R139">
            <v>35410.571842925456</v>
          </cell>
          <cell r="S139">
            <v>33511.61087664248</v>
          </cell>
          <cell r="T139">
            <v>31616.731471708183</v>
          </cell>
        </row>
        <row r="143">
          <cell r="G143">
            <v>19979.151909265096</v>
          </cell>
          <cell r="H143">
            <v>19699.1427</v>
          </cell>
          <cell r="I143">
            <v>5083.4968424530643</v>
          </cell>
          <cell r="J143">
            <v>5332.5959999999995</v>
          </cell>
          <cell r="Q143">
            <v>8889.5959999999995</v>
          </cell>
          <cell r="R143">
            <v>33484.595999999998</v>
          </cell>
          <cell r="S143">
            <v>31508.595999999998</v>
          </cell>
          <cell r="T143">
            <v>29533.595999999998</v>
          </cell>
        </row>
        <row r="233">
          <cell r="G233">
            <v>61882.357210873102</v>
          </cell>
          <cell r="H233">
            <v>55395.424935266412</v>
          </cell>
          <cell r="I233">
            <v>70806.977409999992</v>
          </cell>
          <cell r="J233">
            <v>66286.031064580005</v>
          </cell>
          <cell r="Q233">
            <v>68265.980738457758</v>
          </cell>
          <cell r="R233">
            <v>70159.661691415778</v>
          </cell>
          <cell r="S233">
            <v>72113.020283581747</v>
          </cell>
          <cell r="T233">
            <v>74128.135084224952</v>
          </cell>
        </row>
        <row r="245">
          <cell r="G245">
            <v>856221.10977806256</v>
          </cell>
          <cell r="H245">
            <v>868589.04069945391</v>
          </cell>
          <cell r="I245">
            <v>932478.86528312345</v>
          </cell>
          <cell r="J245">
            <v>1025450.939288352</v>
          </cell>
          <cell r="Q245">
            <v>1114416.7705423255</v>
          </cell>
          <cell r="R245">
            <v>1155015.8354870949</v>
          </cell>
          <cell r="S245">
            <v>1172973.3531876341</v>
          </cell>
          <cell r="T245">
            <v>1200890.7215822546</v>
          </cell>
        </row>
        <row r="246">
          <cell r="H246">
            <v>1374.8556800000001</v>
          </cell>
        </row>
        <row r="247">
          <cell r="G247">
            <v>99883.736711840291</v>
          </cell>
          <cell r="H247">
            <v>96707.920443599796</v>
          </cell>
          <cell r="I247">
            <v>79875.129488257313</v>
          </cell>
          <cell r="J247">
            <v>86412.047268358932</v>
          </cell>
          <cell r="Q247">
            <v>106264.49688616068</v>
          </cell>
          <cell r="R247">
            <v>210897.08670802834</v>
          </cell>
          <cell r="S247">
            <v>213465.30673984706</v>
          </cell>
          <cell r="T247">
            <v>216182.75077370583</v>
          </cell>
        </row>
        <row r="250">
          <cell r="G250">
            <v>0</v>
          </cell>
          <cell r="H250">
            <v>47866.218869999997</v>
          </cell>
          <cell r="I250">
            <v>48672.22982</v>
          </cell>
          <cell r="J250">
            <v>49387.194840000004</v>
          </cell>
          <cell r="Q250">
            <v>79555.578309999997</v>
          </cell>
          <cell r="R250">
            <v>122255.40878795009</v>
          </cell>
          <cell r="S250">
            <v>75030.540068620496</v>
          </cell>
          <cell r="T250">
            <v>68228.253867162697</v>
          </cell>
        </row>
        <row r="254">
          <cell r="G254">
            <v>0</v>
          </cell>
          <cell r="H254">
            <v>47866.218869999997</v>
          </cell>
          <cell r="I254">
            <v>48672.22982</v>
          </cell>
          <cell r="J254">
            <v>49387.194840000004</v>
          </cell>
          <cell r="Q254">
            <v>46827.792099999999</v>
          </cell>
          <cell r="R254">
            <v>43888.860919999999</v>
          </cell>
          <cell r="S254">
            <v>40382.773119999998</v>
          </cell>
          <cell r="T254">
            <v>36351.585064999999</v>
          </cell>
        </row>
        <row r="258">
          <cell r="G258">
            <v>1174</v>
          </cell>
          <cell r="H258">
            <v>2934.7943399999999</v>
          </cell>
          <cell r="I258">
            <v>4715.1002500000004</v>
          </cell>
          <cell r="J258">
            <v>4459</v>
          </cell>
          <cell r="Q258">
            <v>4637.3600000000006</v>
          </cell>
          <cell r="R258">
            <v>4915.6016000000009</v>
          </cell>
          <cell r="S258">
            <v>5210.5376960000012</v>
          </cell>
          <cell r="T258">
            <v>5523.169957760002</v>
          </cell>
        </row>
        <row r="259">
          <cell r="G259">
            <v>2151.0010000000002</v>
          </cell>
          <cell r="H259">
            <v>1965.4562100000003</v>
          </cell>
          <cell r="I259">
            <v>1998.3523500000001</v>
          </cell>
          <cell r="J259">
            <v>2794</v>
          </cell>
          <cell r="Q259">
            <v>3036.76</v>
          </cell>
          <cell r="R259">
            <v>3083.1329600000004</v>
          </cell>
          <cell r="S259">
            <v>3268.1209376000006</v>
          </cell>
          <cell r="T259">
            <v>3464.2081938560004</v>
          </cell>
        </row>
        <row r="276"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</row>
        <row r="289">
          <cell r="G289">
            <v>2092.7611700000002</v>
          </cell>
          <cell r="H289">
            <v>1314</v>
          </cell>
          <cell r="I289">
            <v>32394</v>
          </cell>
          <cell r="J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</row>
        <row r="290">
          <cell r="G290">
            <v>2092.7611700000002</v>
          </cell>
          <cell r="H290">
            <v>1314</v>
          </cell>
          <cell r="I290">
            <v>569</v>
          </cell>
          <cell r="J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</row>
        <row r="311">
          <cell r="G311">
            <v>46404</v>
          </cell>
          <cell r="H311">
            <v>84970.972210000007</v>
          </cell>
          <cell r="I311">
            <v>113799.57250000001</v>
          </cell>
          <cell r="J311">
            <v>72885.323523077124</v>
          </cell>
          <cell r="Q311">
            <v>104152.24194481867</v>
          </cell>
          <cell r="R311">
            <v>134804.7249324169</v>
          </cell>
          <cell r="S311">
            <v>88332.815181755301</v>
          </cell>
          <cell r="T311">
            <v>82328.6654870856</v>
          </cell>
        </row>
        <row r="319">
          <cell r="G319">
            <v>46292</v>
          </cell>
          <cell r="H319">
            <v>8834</v>
          </cell>
          <cell r="I319">
            <v>-11179</v>
          </cell>
          <cell r="J319">
            <v>-12250.671066504356</v>
          </cell>
          <cell r="Q319">
            <v>-3549.1890733017985</v>
          </cell>
          <cell r="R319">
            <v>-19452.067912645663</v>
          </cell>
          <cell r="S319">
            <v>-4226.2958356886684</v>
          </cell>
          <cell r="T319">
            <v>1030.6233984560338</v>
          </cell>
        </row>
        <row r="321">
          <cell r="G321">
            <v>22004</v>
          </cell>
          <cell r="H321">
            <v>8550</v>
          </cell>
          <cell r="I321">
            <v>-2074</v>
          </cell>
          <cell r="J321">
            <v>2058.0034405229344</v>
          </cell>
          <cell r="Q321">
            <v>-557.40974343042672</v>
          </cell>
          <cell r="R321">
            <v>-3054.999877561344</v>
          </cell>
          <cell r="S321">
            <v>-663.75119182949823</v>
          </cell>
          <cell r="T321">
            <v>0</v>
          </cell>
        </row>
        <row r="323">
          <cell r="G323">
            <v>0</v>
          </cell>
          <cell r="H323">
            <v>0</v>
          </cell>
          <cell r="J323">
            <v>0</v>
          </cell>
        </row>
        <row r="326">
          <cell r="G326">
            <v>-6</v>
          </cell>
          <cell r="H326">
            <v>-11033</v>
          </cell>
          <cell r="I326">
            <v>-14883</v>
          </cell>
          <cell r="J326">
            <v>-18912.483004401158</v>
          </cell>
          <cell r="Q326">
            <v>-3999.965868599344</v>
          </cell>
          <cell r="R326">
            <v>-19730.379392464292</v>
          </cell>
          <cell r="S326">
            <v>-4286.7637845701929</v>
          </cell>
          <cell r="T326">
            <v>0</v>
          </cell>
        </row>
        <row r="328">
          <cell r="G328">
            <v>0</v>
          </cell>
          <cell r="H328">
            <v>0</v>
          </cell>
          <cell r="J328">
            <v>0</v>
          </cell>
        </row>
        <row r="331">
          <cell r="G331">
            <v>24058</v>
          </cell>
          <cell r="H331">
            <v>7609.8455129864924</v>
          </cell>
          <cell r="I331">
            <v>4295</v>
          </cell>
          <cell r="J331">
            <v>4158.3168470327291</v>
          </cell>
          <cell r="Q331">
            <v>0</v>
          </cell>
          <cell r="R331">
            <v>3333.3113573799747</v>
          </cell>
          <cell r="S331">
            <v>724.21914071102356</v>
          </cell>
          <cell r="T331">
            <v>1030.6233984560338</v>
          </cell>
        </row>
        <row r="333">
          <cell r="G333">
            <v>0</v>
          </cell>
          <cell r="H333">
            <v>0</v>
          </cell>
          <cell r="J333">
            <v>0</v>
          </cell>
        </row>
        <row r="337">
          <cell r="G337">
            <v>236</v>
          </cell>
          <cell r="H337">
            <v>0</v>
          </cell>
          <cell r="I337">
            <v>1483</v>
          </cell>
          <cell r="J337">
            <v>445.4916503411381</v>
          </cell>
        </row>
        <row r="339">
          <cell r="G339">
            <v>0</v>
          </cell>
          <cell r="H339">
            <v>0</v>
          </cell>
          <cell r="J339">
            <v>0</v>
          </cell>
        </row>
        <row r="343">
          <cell r="G343">
            <v>44851.590523487073</v>
          </cell>
          <cell r="H343">
            <v>39660.551543452864</v>
          </cell>
          <cell r="I343">
            <v>15259.586439599632</v>
          </cell>
          <cell r="J343">
            <v>-8565.5803755960023</v>
          </cell>
          <cell r="Q343">
            <v>-89048.214377616619</v>
          </cell>
          <cell r="R343">
            <v>-72090.159275567043</v>
          </cell>
          <cell r="S343">
            <v>-36112.110844498762</v>
          </cell>
          <cell r="T343">
            <v>-21360.14796957382</v>
          </cell>
        </row>
        <row r="345">
          <cell r="G345">
            <v>114642.58868522639</v>
          </cell>
          <cell r="H345">
            <v>-30177.686704651176</v>
          </cell>
          <cell r="I345">
            <v>-41066.990172003971</v>
          </cell>
          <cell r="J345">
            <v>-36879.529957558923</v>
          </cell>
          <cell r="Q345">
            <v>-16924.303731372813</v>
          </cell>
          <cell r="R345">
            <v>-9057.8483841955895</v>
          </cell>
          <cell r="S345">
            <v>15397.64800559482</v>
          </cell>
          <cell r="T345">
            <v>21178.586523106322</v>
          </cell>
        </row>
      </sheetData>
      <sheetData sheetId="33">
        <row r="17">
          <cell r="G17">
            <v>3178.6647848870625</v>
          </cell>
          <cell r="H17">
            <v>48980.814357000098</v>
          </cell>
          <cell r="I17">
            <v>88771.979147000005</v>
          </cell>
          <cell r="R17">
            <v>69943.225954999565</v>
          </cell>
          <cell r="BF17">
            <v>28685.907475165688</v>
          </cell>
          <cell r="BL17">
            <v>81511.83891111509</v>
          </cell>
          <cell r="BR17">
            <v>59194.53793143139</v>
          </cell>
          <cell r="BX17">
            <v>81928.7216641126</v>
          </cell>
        </row>
        <row r="20">
          <cell r="G20">
            <v>1363432.4474903888</v>
          </cell>
          <cell r="H20">
            <v>1351215.2689999999</v>
          </cell>
          <cell r="I20">
            <v>1265435.3495699996</v>
          </cell>
          <cell r="R20">
            <v>1324402.7445721433</v>
          </cell>
          <cell r="BF20">
            <v>1469476.3301740887</v>
          </cell>
          <cell r="BL20">
            <v>1685515.635060621</v>
          </cell>
          <cell r="BR20">
            <v>1743229.8520039411</v>
          </cell>
          <cell r="BX20">
            <v>1803348.6719196835</v>
          </cell>
        </row>
        <row r="21">
          <cell r="G21">
            <v>1115615.6067139998</v>
          </cell>
          <cell r="H21">
            <v>1111184.29528</v>
          </cell>
          <cell r="I21">
            <v>1149790.0918699999</v>
          </cell>
          <cell r="R21">
            <v>1184924.4905974742</v>
          </cell>
          <cell r="BF21">
            <v>1270786.6005044654</v>
          </cell>
          <cell r="BL21">
            <v>1321618.0645246441</v>
          </cell>
          <cell r="BR21">
            <v>1374482.7871056299</v>
          </cell>
          <cell r="BX21">
            <v>1429462.098589855</v>
          </cell>
        </row>
        <row r="23">
          <cell r="G23">
            <v>228037.24766047997</v>
          </cell>
          <cell r="H23">
            <v>194989.32198000001</v>
          </cell>
          <cell r="I23">
            <v>91259.188639999891</v>
          </cell>
          <cell r="R23">
            <v>109735.66832108001</v>
          </cell>
          <cell r="BF23">
            <v>166926.82502699026</v>
          </cell>
          <cell r="BL23">
            <v>330864.14970763848</v>
          </cell>
          <cell r="BR23">
            <v>334392.30723683949</v>
          </cell>
          <cell r="BX23">
            <v>338157.62536189781</v>
          </cell>
        </row>
        <row r="41">
          <cell r="G41">
            <v>1109700.195213336</v>
          </cell>
          <cell r="H41">
            <v>1118200.56225</v>
          </cell>
          <cell r="I41">
            <v>1125478.7831900001</v>
          </cell>
          <cell r="R41">
            <v>1228469.453831326</v>
          </cell>
          <cell r="BF41">
            <v>1485970.3126948061</v>
          </cell>
          <cell r="BL41">
            <v>1255671.4263064563</v>
          </cell>
          <cell r="BR41">
            <v>1523868.8365848763</v>
          </cell>
          <cell r="BX41">
            <v>1574620.0782760577</v>
          </cell>
        </row>
        <row r="43">
          <cell r="G43">
            <v>15926.064644452978</v>
          </cell>
          <cell r="H43">
            <v>17705.597979999999</v>
          </cell>
          <cell r="I43">
            <v>29171.37543</v>
          </cell>
          <cell r="R43">
            <v>34820.69143601539</v>
          </cell>
          <cell r="BF43">
            <v>37649.956278705118</v>
          </cell>
          <cell r="BL43">
            <v>39155.954529853319</v>
          </cell>
          <cell r="BR43">
            <v>40722.19271104745</v>
          </cell>
          <cell r="BX43">
            <v>42351.08041948935</v>
          </cell>
        </row>
        <row r="47">
          <cell r="G47">
            <v>105531.57419897642</v>
          </cell>
          <cell r="H47">
            <v>135315.07192000002</v>
          </cell>
          <cell r="I47">
            <v>114968.72941</v>
          </cell>
          <cell r="R47">
            <v>138809.60003991882</v>
          </cell>
          <cell r="BF47">
            <v>149000.36557640764</v>
          </cell>
          <cell r="BL47">
            <v>148993.78348403532</v>
          </cell>
          <cell r="BR47">
            <v>138786.93810796808</v>
          </cell>
          <cell r="BX47">
            <v>127979.81891685814</v>
          </cell>
        </row>
        <row r="49">
          <cell r="G49">
            <v>491656.81821199995</v>
          </cell>
          <cell r="H49">
            <v>478958.2807</v>
          </cell>
          <cell r="I49">
            <v>520306.64889999997</v>
          </cell>
          <cell r="R49">
            <v>545980.86801600014</v>
          </cell>
          <cell r="BF49">
            <v>687987.97448398441</v>
          </cell>
          <cell r="BL49">
            <v>731209.85015998036</v>
          </cell>
          <cell r="BR49">
            <v>760456.5758639843</v>
          </cell>
          <cell r="BX49">
            <v>790873.25637694006</v>
          </cell>
        </row>
        <row r="50">
          <cell r="G50">
            <v>2065.0762163043946</v>
          </cell>
          <cell r="H50">
            <v>1732.12177</v>
          </cell>
          <cell r="I50">
            <v>2574.66572</v>
          </cell>
          <cell r="R50">
            <v>1623.0495303211974</v>
          </cell>
          <cell r="BF50">
            <v>1780.7539812128477</v>
          </cell>
          <cell r="BL50">
            <v>1851.9841404613614</v>
          </cell>
          <cell r="BR50">
            <v>1926.0635060798161</v>
          </cell>
          <cell r="BX50">
            <v>2003.106046323009</v>
          </cell>
        </row>
        <row r="51">
          <cell r="G51">
            <v>3404.891674</v>
          </cell>
          <cell r="H51">
            <v>3766.55854</v>
          </cell>
          <cell r="I51">
            <v>5831.4014900000002</v>
          </cell>
          <cell r="R51">
            <v>5181.8256700566753</v>
          </cell>
          <cell r="BF51">
            <v>5336.6679859062679</v>
          </cell>
          <cell r="BL51">
            <v>5550.1347053425179</v>
          </cell>
          <cell r="BR51">
            <v>5772.1400935562187</v>
          </cell>
          <cell r="BX51">
            <v>6003.0256972984689</v>
          </cell>
        </row>
        <row r="52">
          <cell r="G52">
            <v>2463.2665999999999</v>
          </cell>
          <cell r="H52">
            <v>5464.5864000000001</v>
          </cell>
          <cell r="I52">
            <v>6138.4637999999995</v>
          </cell>
          <cell r="R52">
            <v>9243.7443172211915</v>
          </cell>
          <cell r="BF52">
            <v>9878.203333008847</v>
          </cell>
          <cell r="BL52">
            <v>10273.331466329204</v>
          </cell>
          <cell r="BR52">
            <v>10684.264724982371</v>
          </cell>
          <cell r="BX52">
            <v>11111.635313981666</v>
          </cell>
        </row>
        <row r="54">
          <cell r="G54">
            <v>1306.0687845209754</v>
          </cell>
          <cell r="H54">
            <v>1928.5438200000001</v>
          </cell>
          <cell r="I54">
            <v>1918.9322</v>
          </cell>
          <cell r="R54">
            <v>2095.4734298690119</v>
          </cell>
          <cell r="BF54">
            <v>2403.3113688849044</v>
          </cell>
          <cell r="BL54">
            <v>2499.4438236403003</v>
          </cell>
          <cell r="BR54">
            <v>2599.4215765859126</v>
          </cell>
          <cell r="BX54">
            <v>2703.3984396493493</v>
          </cell>
        </row>
        <row r="61">
          <cell r="G61">
            <v>54604.856209999998</v>
          </cell>
          <cell r="H61">
            <v>27422.695469999999</v>
          </cell>
          <cell r="I61">
            <v>22591.35023</v>
          </cell>
          <cell r="R61">
            <v>24896.538599999996</v>
          </cell>
          <cell r="BF61">
            <v>25918.47801336</v>
          </cell>
          <cell r="BL61">
            <v>26955.217133894399</v>
          </cell>
          <cell r="BR61">
            <v>28033.425819250173</v>
          </cell>
          <cell r="BX61">
            <v>29154.762852020183</v>
          </cell>
        </row>
        <row r="74">
          <cell r="G74">
            <v>194146.72265722259</v>
          </cell>
          <cell r="H74">
            <v>197937.20877999999</v>
          </cell>
          <cell r="I74">
            <v>218849.19368000003</v>
          </cell>
          <cell r="R74">
            <v>237568.68856698018</v>
          </cell>
          <cell r="BF74">
            <v>229537.18606363531</v>
          </cell>
          <cell r="BL74">
            <v>232758.908679146</v>
          </cell>
          <cell r="BR74">
            <v>244056.40286744558</v>
          </cell>
          <cell r="BX74">
            <v>253902.28556776702</v>
          </cell>
        </row>
        <row r="76">
          <cell r="G76">
            <v>67165.037307186125</v>
          </cell>
          <cell r="H76">
            <v>43487.240209999996</v>
          </cell>
          <cell r="I76">
            <v>46237.800470000002</v>
          </cell>
          <cell r="R76">
            <v>77127.589570110693</v>
          </cell>
          <cell r="BF76">
            <v>65796.080545515069</v>
          </cell>
          <cell r="BL76">
            <v>66634.541321526704</v>
          </cell>
          <cell r="BR76">
            <v>69893.220297477106</v>
          </cell>
          <cell r="BX76">
            <v>72710.981319900486</v>
          </cell>
        </row>
        <row r="77">
          <cell r="G77">
            <v>311.88081</v>
          </cell>
          <cell r="H77">
            <v>391.34684000000004</v>
          </cell>
          <cell r="I77">
            <v>435.57835</v>
          </cell>
          <cell r="R77">
            <v>514.17743333973976</v>
          </cell>
          <cell r="BF77">
            <v>436.55821377305256</v>
          </cell>
          <cell r="BL77">
            <v>442.06466022708827</v>
          </cell>
          <cell r="BR77">
            <v>463.70256301541093</v>
          </cell>
          <cell r="BX77">
            <v>482.39754784862538</v>
          </cell>
        </row>
        <row r="79">
          <cell r="G79">
            <v>107372.30349607571</v>
          </cell>
          <cell r="H79">
            <v>154847.62115000002</v>
          </cell>
          <cell r="I79">
            <v>110039.72758999998</v>
          </cell>
          <cell r="R79">
            <v>76586.146928937844</v>
          </cell>
          <cell r="BF79">
            <v>160966.26322476837</v>
          </cell>
          <cell r="BL79">
            <v>-162462.00399650034</v>
          </cell>
          <cell r="BR79">
            <v>108138.55175988951</v>
          </cell>
          <cell r="BX79">
            <v>116606.92405093706</v>
          </cell>
        </row>
        <row r="88">
          <cell r="G88">
            <v>35616.072</v>
          </cell>
          <cell r="H88">
            <v>45743.725999999995</v>
          </cell>
          <cell r="I88">
            <v>25030.335999999999</v>
          </cell>
          <cell r="R88">
            <v>-1357.8740070743916</v>
          </cell>
          <cell r="BF88">
            <v>-128.46136791898593</v>
          </cell>
          <cell r="BL88">
            <v>-11619.920252235992</v>
          </cell>
          <cell r="BR88">
            <v>-5010.1222826272269</v>
          </cell>
          <cell r="BX88">
            <v>485.07160554371751</v>
          </cell>
        </row>
        <row r="93">
          <cell r="G93">
            <v>5379.2858900000001</v>
          </cell>
          <cell r="H93">
            <v>3666.3428800000006</v>
          </cell>
          <cell r="I93">
            <v>4049.22379</v>
          </cell>
          <cell r="R93">
            <v>3838.5545819194176</v>
          </cell>
          <cell r="BF93">
            <v>4322.4139751145512</v>
          </cell>
          <cell r="BL93">
            <v>4495.9458158013567</v>
          </cell>
          <cell r="BR93">
            <v>4675.7836484334111</v>
          </cell>
          <cell r="BX93">
            <v>4862.8149943707476</v>
          </cell>
        </row>
        <row r="99">
          <cell r="H99">
            <v>0</v>
          </cell>
          <cell r="I99">
            <v>0</v>
          </cell>
          <cell r="R99">
            <v>10454.5488</v>
          </cell>
          <cell r="BF99">
            <v>9846.9600000000009</v>
          </cell>
          <cell r="BL99">
            <v>9222.8547360000011</v>
          </cell>
          <cell r="BR99">
            <v>8464.9232294400008</v>
          </cell>
          <cell r="BX99">
            <v>7557.3222226175994</v>
          </cell>
        </row>
        <row r="173">
          <cell r="G173">
            <v>0</v>
          </cell>
          <cell r="H173">
            <v>0</v>
          </cell>
          <cell r="I173">
            <v>0</v>
          </cell>
          <cell r="R173">
            <v>0</v>
          </cell>
          <cell r="BF173">
            <v>32727.786209999998</v>
          </cell>
          <cell r="BL173">
            <v>78366.547867950096</v>
          </cell>
          <cell r="BR173">
            <v>34647.766948620498</v>
          </cell>
          <cell r="BX173">
            <v>31876.668802162701</v>
          </cell>
        </row>
        <row r="210">
          <cell r="H210">
            <v>0</v>
          </cell>
          <cell r="I210">
            <v>1769.826</v>
          </cell>
          <cell r="R210">
            <v>0</v>
          </cell>
          <cell r="BF210">
            <v>497864.15</v>
          </cell>
          <cell r="BL210">
            <v>0</v>
          </cell>
          <cell r="BR210">
            <v>0</v>
          </cell>
          <cell r="BX210">
            <v>0</v>
          </cell>
        </row>
        <row r="218">
          <cell r="I218">
            <v>1769.826</v>
          </cell>
          <cell r="R218">
            <v>0</v>
          </cell>
          <cell r="BF218">
            <v>497864.15</v>
          </cell>
        </row>
        <row r="220">
          <cell r="G220">
            <v>161103.11151999989</v>
          </cell>
          <cell r="H220">
            <v>143727.58854</v>
          </cell>
          <cell r="I220">
            <v>124292.607922</v>
          </cell>
          <cell r="R220">
            <v>134125.42153200001</v>
          </cell>
          <cell r="BF220">
            <v>1672417.2380433329</v>
          </cell>
          <cell r="BL220">
            <v>119041.36588148819</v>
          </cell>
          <cell r="BR220">
            <v>114439.13174557789</v>
          </cell>
          <cell r="BX220">
            <v>118586.3182445103</v>
          </cell>
        </row>
        <row r="240">
          <cell r="G240">
            <v>3173.0103300000001</v>
          </cell>
          <cell r="H240">
            <v>14863.022540000002</v>
          </cell>
          <cell r="I240">
            <v>351141.32748000004</v>
          </cell>
          <cell r="R240">
            <v>7934.8123113487945</v>
          </cell>
          <cell r="BF240">
            <v>1543873.0019999999</v>
          </cell>
          <cell r="BL240">
            <v>7939.7215116279076</v>
          </cell>
          <cell r="BR240">
            <v>10182.23827445411</v>
          </cell>
          <cell r="BX240">
            <v>11151.975252973549</v>
          </cell>
        </row>
        <row r="242">
          <cell r="H242">
            <v>0</v>
          </cell>
          <cell r="I242">
            <v>0</v>
          </cell>
          <cell r="R242">
            <v>0</v>
          </cell>
          <cell r="BF242">
            <v>1538321.6519999998</v>
          </cell>
          <cell r="BL242">
            <v>0</v>
          </cell>
          <cell r="BR242">
            <v>0</v>
          </cell>
          <cell r="BX242">
            <v>0</v>
          </cell>
        </row>
        <row r="251">
          <cell r="G251">
            <v>3173.0103300000001</v>
          </cell>
          <cell r="H251">
            <v>14863.022540000002</v>
          </cell>
          <cell r="I251">
            <v>2536.7721400000005</v>
          </cell>
          <cell r="R251">
            <v>7934.8123113487945</v>
          </cell>
          <cell r="BF251">
            <v>5551.35</v>
          </cell>
          <cell r="BL251">
            <v>7939.7215116279076</v>
          </cell>
          <cell r="BR251">
            <v>10182.23827445411</v>
          </cell>
          <cell r="BX251">
            <v>11151.975252973549</v>
          </cell>
        </row>
        <row r="259">
          <cell r="G259">
            <v>50000</v>
          </cell>
          <cell r="H259">
            <v>64358.975960000003</v>
          </cell>
          <cell r="I259">
            <v>387403.86512999999</v>
          </cell>
          <cell r="R259">
            <v>11000</v>
          </cell>
          <cell r="BF259">
            <v>300000</v>
          </cell>
          <cell r="BL259">
            <v>341059.86536398804</v>
          </cell>
          <cell r="BR259">
            <v>92369.938215259797</v>
          </cell>
          <cell r="BX259">
            <v>92369.938215259797</v>
          </cell>
        </row>
        <row r="260">
          <cell r="H260">
            <v>55358.975960000003</v>
          </cell>
          <cell r="I260">
            <v>13903.86513</v>
          </cell>
          <cell r="R260">
            <v>0</v>
          </cell>
        </row>
        <row r="262">
          <cell r="R262">
            <v>0</v>
          </cell>
          <cell r="BL262">
            <v>341059.86536398804</v>
          </cell>
          <cell r="BR262">
            <v>92369.938215259797</v>
          </cell>
          <cell r="BX262">
            <v>92369.938215259797</v>
          </cell>
        </row>
        <row r="272">
          <cell r="G272">
            <v>50000</v>
          </cell>
          <cell r="H272">
            <v>9000</v>
          </cell>
          <cell r="I272">
            <v>30000</v>
          </cell>
          <cell r="R272">
            <v>11000</v>
          </cell>
          <cell r="BF272">
            <v>300000</v>
          </cell>
        </row>
        <row r="283">
          <cell r="H283">
            <v>1449327.6850299998</v>
          </cell>
          <cell r="I283">
            <v>984135.22499999998</v>
          </cell>
          <cell r="R283">
            <v>0</v>
          </cell>
          <cell r="BF283">
            <v>0</v>
          </cell>
          <cell r="BL283">
            <v>0</v>
          </cell>
          <cell r="BR283">
            <v>0</v>
          </cell>
          <cell r="BX283">
            <v>0</v>
          </cell>
        </row>
        <row r="295">
          <cell r="H295">
            <v>1449327.6850299998</v>
          </cell>
          <cell r="I295">
            <v>984135.22499999998</v>
          </cell>
          <cell r="R295">
            <v>0</v>
          </cell>
          <cell r="BF295">
            <v>0</v>
          </cell>
          <cell r="BL295">
            <v>0</v>
          </cell>
          <cell r="BR295">
            <v>0</v>
          </cell>
          <cell r="BX295">
            <v>0</v>
          </cell>
        </row>
        <row r="306">
          <cell r="G306">
            <v>48980.8158719399</v>
          </cell>
          <cell r="H306">
            <v>88771.979147000005</v>
          </cell>
          <cell r="I306">
            <v>69943.225954999565</v>
          </cell>
          <cell r="R306">
            <v>28685.907475165674</v>
          </cell>
          <cell r="BF306">
            <v>81511.83891111509</v>
          </cell>
          <cell r="BL306">
            <v>59194.53793143139</v>
          </cell>
          <cell r="BR306">
            <v>81928.7216641126</v>
          </cell>
          <cell r="BX306">
            <v>110853.03410094178</v>
          </cell>
        </row>
      </sheetData>
      <sheetData sheetId="34"/>
      <sheetData sheetId="35">
        <row r="54">
          <cell r="G54">
            <v>270894</v>
          </cell>
          <cell r="H54">
            <v>232530.00000060891</v>
          </cell>
          <cell r="I54">
            <v>228272.60072662134</v>
          </cell>
          <cell r="J54">
            <v>278127.15582732606</v>
          </cell>
          <cell r="Q54">
            <v>233187.63661030887</v>
          </cell>
          <cell r="R54">
            <v>251600.87746319472</v>
          </cell>
          <cell r="S54">
            <v>270597.27334723569</v>
          </cell>
          <cell r="T54">
            <v>290201.66793760948</v>
          </cell>
        </row>
        <row r="56">
          <cell r="G56">
            <v>208824</v>
          </cell>
          <cell r="H56">
            <v>221407</v>
          </cell>
          <cell r="I56">
            <v>206726.74640311723</v>
          </cell>
          <cell r="J56">
            <v>250516.44901721907</v>
          </cell>
          <cell r="Q56">
            <v>204923.27326167561</v>
          </cell>
          <cell r="R56">
            <v>217826.37047591084</v>
          </cell>
          <cell r="S56">
            <v>231245.59157871548</v>
          </cell>
          <cell r="T56">
            <v>245201.58152563195</v>
          </cell>
        </row>
        <row r="57">
          <cell r="G57">
            <v>57714</v>
          </cell>
          <cell r="H57">
            <v>0</v>
          </cell>
          <cell r="I57">
            <v>13717.254323504105</v>
          </cell>
          <cell r="J57">
            <v>15451.228803384103</v>
          </cell>
          <cell r="Q57">
            <v>15833.697810214246</v>
          </cell>
          <cell r="R57">
            <v>21061.806415901054</v>
          </cell>
          <cell r="S57">
            <v>26345.664762854576</v>
          </cell>
          <cell r="T57">
            <v>31689.020314658352</v>
          </cell>
        </row>
        <row r="94">
          <cell r="J94">
            <v>0</v>
          </cell>
          <cell r="Q94">
            <v>1538321.6519999998</v>
          </cell>
          <cell r="R94">
            <v>1197261.7866360117</v>
          </cell>
          <cell r="S94">
            <v>1104891.848420752</v>
          </cell>
          <cell r="T94">
            <v>1012521.9102054922</v>
          </cell>
        </row>
        <row r="97">
          <cell r="G97">
            <v>1257749</v>
          </cell>
          <cell r="H97">
            <v>648727</v>
          </cell>
          <cell r="I97">
            <v>798792</v>
          </cell>
          <cell r="J97">
            <v>474127.91245666664</v>
          </cell>
          <cell r="Q97">
            <v>440355.10186666669</v>
          </cell>
          <cell r="R97">
            <v>398305.47301999998</v>
          </cell>
          <cell r="S97">
            <v>342423.02607166668</v>
          </cell>
          <cell r="T97">
            <v>269804.19981333328</v>
          </cell>
        </row>
        <row r="104">
          <cell r="G104">
            <v>906749</v>
          </cell>
          <cell r="H104">
            <v>366055</v>
          </cell>
          <cell r="I104">
            <v>410282</v>
          </cell>
          <cell r="J104">
            <v>389483.24672999996</v>
          </cell>
          <cell r="Q104">
            <v>361113.49781999999</v>
          </cell>
          <cell r="R104">
            <v>327338.18627000001</v>
          </cell>
          <cell r="S104">
            <v>287688.06896</v>
          </cell>
          <cell r="T104">
            <v>241325.28748</v>
          </cell>
        </row>
        <row r="113">
          <cell r="H113">
            <v>400727</v>
          </cell>
          <cell r="I113">
            <v>440792</v>
          </cell>
          <cell r="J113">
            <v>419127.91245666664</v>
          </cell>
          <cell r="Q113">
            <v>390355.10186666664</v>
          </cell>
          <cell r="R113">
            <v>356305.47301999998</v>
          </cell>
          <cell r="S113">
            <v>316423.02607166668</v>
          </cell>
          <cell r="T113">
            <v>269804.19981333328</v>
          </cell>
        </row>
        <row r="117">
          <cell r="J117">
            <v>0</v>
          </cell>
        </row>
        <row r="118">
          <cell r="G118">
            <v>267109</v>
          </cell>
          <cell r="H118">
            <v>383619</v>
          </cell>
          <cell r="I118">
            <v>243755.80250282798</v>
          </cell>
          <cell r="J118">
            <v>493161.79918993905</v>
          </cell>
          <cell r="Q118">
            <v>184160.24951400491</v>
          </cell>
          <cell r="R118">
            <v>203375.77670291462</v>
          </cell>
          <cell r="S118">
            <v>228511.92906067532</v>
          </cell>
          <cell r="T118">
            <v>256930.90269163801</v>
          </cell>
        </row>
        <row r="121">
          <cell r="G121">
            <v>87533.95781207674</v>
          </cell>
          <cell r="H121">
            <v>97802.072904000001</v>
          </cell>
          <cell r="I121">
            <v>84405.059028213698</v>
          </cell>
          <cell r="J121">
            <v>102081.60949820458</v>
          </cell>
          <cell r="Q121">
            <v>50489.103793380302</v>
          </cell>
          <cell r="R121">
            <v>54101.444497239034</v>
          </cell>
          <cell r="S121">
            <v>57858.27853343833</v>
          </cell>
          <cell r="T121">
            <v>61765.38564674092</v>
          </cell>
        </row>
        <row r="122">
          <cell r="G122">
            <v>3041.0454727844863</v>
          </cell>
          <cell r="H122">
            <v>5412.0003500000048</v>
          </cell>
          <cell r="I122">
            <v>18056.861348679256</v>
          </cell>
          <cell r="J122">
            <v>24213.175808760454</v>
          </cell>
          <cell r="Q122">
            <v>55467.85923416767</v>
          </cell>
          <cell r="R122">
            <v>58135.610423340579</v>
          </cell>
          <cell r="S122">
            <v>60838.482619037262</v>
          </cell>
          <cell r="T122">
            <v>63577.880661518662</v>
          </cell>
        </row>
        <row r="125">
          <cell r="G125">
            <v>0</v>
          </cell>
          <cell r="H125">
            <v>34475</v>
          </cell>
          <cell r="I125">
            <v>40489.4</v>
          </cell>
          <cell r="J125">
            <v>0</v>
          </cell>
        </row>
        <row r="137">
          <cell r="G137">
            <v>0</v>
          </cell>
          <cell r="H137">
            <v>11947</v>
          </cell>
          <cell r="I137">
            <v>22449</v>
          </cell>
          <cell r="J137">
            <v>23914.584740000006</v>
          </cell>
          <cell r="Q137">
            <v>28772.810589999994</v>
          </cell>
          <cell r="R137">
            <v>34049.628846666667</v>
          </cell>
          <cell r="S137">
            <v>39882.446948333338</v>
          </cell>
          <cell r="T137">
            <v>46618.826258333342</v>
          </cell>
        </row>
      </sheetData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Ц-1 "/>
      <sheetName val="РТСЮ "/>
      <sheetName val="ГТЭЦ "/>
      <sheetName val="ВЭС"/>
      <sheetName val="Свод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S20">
            <v>1036.9801158186513</v>
          </cell>
          <cell r="U20">
            <v>1124.2063736215782</v>
          </cell>
          <cell r="W20">
            <v>1299.2503020762385</v>
          </cell>
          <cell r="Y20">
            <v>1346.9024341592881</v>
          </cell>
          <cell r="AA20">
            <v>1448.0759480638214</v>
          </cell>
          <cell r="AC20">
            <v>1463.2603388640471</v>
          </cell>
          <cell r="AE20">
            <v>1477.9082909303525</v>
          </cell>
          <cell r="AF20">
            <v>1578.9918077155601</v>
          </cell>
          <cell r="AG20">
            <v>1492.7027225173213</v>
          </cell>
          <cell r="AH20">
            <v>1625.7549896631906</v>
          </cell>
          <cell r="AI20">
            <v>1507.6450984201595</v>
          </cell>
          <cell r="AJ20">
            <v>1673.9150013464116</v>
          </cell>
          <cell r="AK20">
            <v>1522.7368980820263</v>
          </cell>
          <cell r="AL20">
            <v>1723.5136870000626</v>
          </cell>
          <cell r="AM20">
            <v>1537.9796157405117</v>
          </cell>
          <cell r="AN20">
            <v>1774.5941455794557</v>
          </cell>
          <cell r="AO20">
            <v>1453.3747605755821</v>
          </cell>
          <cell r="AP20">
            <v>1827.2007683959248</v>
          </cell>
          <cell r="AQ20">
            <v>1458.9238568590029</v>
          </cell>
          <cell r="AR20">
            <v>1881.3792778813784</v>
          </cell>
          <cell r="AS20">
            <v>1474.0284441052581</v>
          </cell>
          <cell r="AT20">
            <v>1937.1767675157314</v>
          </cell>
          <cell r="AU20">
            <v>1489.2840772239758</v>
          </cell>
          <cell r="AV20">
            <v>1994.6417429520941</v>
          </cell>
          <cell r="AW20">
            <v>1504.6922666738808</v>
          </cell>
          <cell r="AX20">
            <v>2053.8241643756564</v>
          </cell>
          <cell r="AY20">
            <v>1520.2545380182844</v>
          </cell>
          <cell r="AZ20">
            <v>2114.775490133276</v>
          </cell>
        </row>
        <row r="21">
          <cell r="S21">
            <v>87.800062154324422</v>
          </cell>
          <cell r="U21">
            <v>92.891369000800012</v>
          </cell>
          <cell r="W21">
            <v>226.68269727062929</v>
          </cell>
          <cell r="Y21">
            <v>231.43212516145445</v>
          </cell>
          <cell r="AA21">
            <v>241.583261851765</v>
          </cell>
          <cell r="AC21">
            <v>243.99909447028267</v>
          </cell>
          <cell r="AE21">
            <v>245.7508027730633</v>
          </cell>
          <cell r="AF21">
            <v>297.70085012520804</v>
          </cell>
          <cell r="AG21">
            <v>247.52002815887172</v>
          </cell>
          <cell r="AH21">
            <v>306.63187562896428</v>
          </cell>
          <cell r="AI21">
            <v>249.30694579853824</v>
          </cell>
          <cell r="AJ21">
            <v>315.83083189783321</v>
          </cell>
          <cell r="AK21">
            <v>251.11173261460141</v>
          </cell>
          <cell r="AL21">
            <v>325.30575685476822</v>
          </cell>
          <cell r="AM21">
            <v>252.93456729882521</v>
          </cell>
          <cell r="AN21">
            <v>335.06492956041126</v>
          </cell>
          <cell r="AO21">
            <v>154.77563032989127</v>
          </cell>
          <cell r="AP21">
            <v>345.1168774472236</v>
          </cell>
          <cell r="AQ21">
            <v>146.63510399126798</v>
          </cell>
          <cell r="AR21">
            <v>355.4703837706403</v>
          </cell>
          <cell r="AS21">
            <v>147.91317238925845</v>
          </cell>
          <cell r="AT21">
            <v>366.13449528375952</v>
          </cell>
          <cell r="AU21">
            <v>149.20402147122883</v>
          </cell>
          <cell r="AV21">
            <v>377.11853014227233</v>
          </cell>
          <cell r="AW21">
            <v>150.50777904401892</v>
          </cell>
          <cell r="AX21">
            <v>388.43208604654052</v>
          </cell>
          <cell r="AY21">
            <v>151.82457419253689</v>
          </cell>
          <cell r="AZ21">
            <v>400.08504862793677</v>
          </cell>
        </row>
        <row r="25">
          <cell r="S25">
            <v>927.21441669999979</v>
          </cell>
          <cell r="U25">
            <v>1006.18644380404</v>
          </cell>
          <cell r="W25">
            <v>1046.4339015562014</v>
          </cell>
          <cell r="Y25">
            <v>1088.2912576184494</v>
          </cell>
          <cell r="AA25">
            <v>1177.0958242401148</v>
          </cell>
          <cell r="AC25">
            <v>1189.5704138021033</v>
          </cell>
          <cell r="AE25">
            <v>1202.1697492597116</v>
          </cell>
          <cell r="AF25">
            <v>1250.9623433985353</v>
          </cell>
          <cell r="AG25">
            <v>1214.895078071896</v>
          </cell>
          <cell r="AH25">
            <v>1288.4912137004915</v>
          </cell>
          <cell r="AI25">
            <v>1227.7476601722024</v>
          </cell>
          <cell r="AJ25">
            <v>1327.1459501115062</v>
          </cell>
          <cell r="AK25">
            <v>1240.7287680935117</v>
          </cell>
          <cell r="AL25">
            <v>1366.9603286148515</v>
          </cell>
          <cell r="AM25">
            <v>1253.8396870940342</v>
          </cell>
          <cell r="AN25">
            <v>1407.9691384732971</v>
          </cell>
          <cell r="AO25">
            <v>1267.0817152845618</v>
          </cell>
          <cell r="AP25">
            <v>1450.2082126274961</v>
          </cell>
          <cell r="AQ25">
            <v>1280.4561637569948</v>
          </cell>
          <cell r="AR25">
            <v>1493.714459006321</v>
          </cell>
          <cell r="AS25">
            <v>1293.964356714152</v>
          </cell>
          <cell r="AT25">
            <v>1538.5258927765108</v>
          </cell>
          <cell r="AU25">
            <v>1307.6076316008809</v>
          </cell>
          <cell r="AV25">
            <v>1584.6816695598061</v>
          </cell>
          <cell r="AW25">
            <v>1321.3873392364771</v>
          </cell>
          <cell r="AX25">
            <v>1632.2221196466003</v>
          </cell>
          <cell r="AY25">
            <v>1335.3048439484292</v>
          </cell>
          <cell r="AZ25">
            <v>1681.1887832359982</v>
          </cell>
        </row>
        <row r="35">
          <cell r="S35">
            <v>1046.8916122111659</v>
          </cell>
          <cell r="U35">
            <v>1131.0915035874327</v>
          </cell>
          <cell r="W35">
            <v>1283.4928175208249</v>
          </cell>
          <cell r="Y35">
            <v>1326.6934583280417</v>
          </cell>
          <cell r="AA35">
            <v>1446.6117360873843</v>
          </cell>
          <cell r="AC35">
            <v>1461.0778534482583</v>
          </cell>
          <cell r="AE35">
            <v>1475.6886319827408</v>
          </cell>
          <cell r="AF35">
            <v>1493.2524473281096</v>
          </cell>
          <cell r="AG35">
            <v>1490.4455183025682</v>
          </cell>
          <cell r="AH35">
            <v>1545.6527623147572</v>
          </cell>
          <cell r="AI35">
            <v>1505.3499734855939</v>
          </cell>
          <cell r="AJ35">
            <v>1600.0757920718058</v>
          </cell>
          <cell r="AK35">
            <v>1520.4034732204498</v>
          </cell>
          <cell r="AL35">
            <v>1656.601712211781</v>
          </cell>
          <cell r="AM35">
            <v>1535.6075079526545</v>
          </cell>
          <cell r="AN35">
            <v>1715.3138980419262</v>
          </cell>
          <cell r="AO35">
            <v>1550.9635830321808</v>
          </cell>
          <cell r="AP35">
            <v>1776.2990524786937</v>
          </cell>
          <cell r="AQ35">
            <v>1506.4732188625028</v>
          </cell>
          <cell r="AR35">
            <v>1784.2369860012559</v>
          </cell>
          <cell r="AS35">
            <v>1521.5379510511277</v>
          </cell>
          <cell r="AT35">
            <v>1849.4880637788551</v>
          </cell>
          <cell r="AU35">
            <v>1536.7533305616391</v>
          </cell>
          <cell r="AV35">
            <v>1837.2880006509338</v>
          </cell>
          <cell r="AW35">
            <v>1552.1208638672556</v>
          </cell>
          <cell r="AX35">
            <v>1854.5381391411045</v>
          </cell>
          <cell r="AY35">
            <v>1567.6420725059281</v>
          </cell>
          <cell r="AZ35">
            <v>1872.4158693555237</v>
          </cell>
        </row>
        <row r="36">
          <cell r="S36">
            <v>97.730511476054232</v>
          </cell>
          <cell r="U36">
            <v>95.141705731313294</v>
          </cell>
          <cell r="W36">
            <v>158.69331245085732</v>
          </cell>
          <cell r="Y36">
            <v>163.37737399383442</v>
          </cell>
          <cell r="AA36">
            <v>173.43646562184335</v>
          </cell>
          <cell r="AC36">
            <v>175.1708302780618</v>
          </cell>
          <cell r="AE36">
            <v>176.92253858084243</v>
          </cell>
          <cell r="AF36">
            <v>218.34457828144289</v>
          </cell>
          <cell r="AG36">
            <v>178.69176396665085</v>
          </cell>
          <cell r="AH36">
            <v>220.52802406425732</v>
          </cell>
          <cell r="AI36">
            <v>180.47868160631737</v>
          </cell>
          <cell r="AJ36">
            <v>222.73330430489989</v>
          </cell>
          <cell r="AK36">
            <v>182.28346842238054</v>
          </cell>
          <cell r="AL36">
            <v>224.9606373479489</v>
          </cell>
          <cell r="AM36">
            <v>184.10630310660434</v>
          </cell>
          <cell r="AN36">
            <v>227.21024372142838</v>
          </cell>
          <cell r="AO36">
            <v>185.9473661376704</v>
          </cell>
          <cell r="AP36">
            <v>229.48234615864266</v>
          </cell>
          <cell r="AQ36">
            <v>127.80683979904711</v>
          </cell>
          <cell r="AR36">
            <v>176.36681654340194</v>
          </cell>
          <cell r="AS36">
            <v>129.08490819703758</v>
          </cell>
          <cell r="AT36">
            <v>178.13048470883595</v>
          </cell>
          <cell r="AU36">
            <v>130.37575727900796</v>
          </cell>
          <cell r="AV36">
            <v>179.91178955592432</v>
          </cell>
          <cell r="AW36">
            <v>131.67951485179805</v>
          </cell>
          <cell r="AX36">
            <v>181.71090745148356</v>
          </cell>
          <cell r="AY36">
            <v>132.99631000031602</v>
          </cell>
          <cell r="AZ36">
            <v>183.5280165259984</v>
          </cell>
        </row>
        <row r="40">
          <cell r="S40">
            <v>929.22013960734944</v>
          </cell>
          <cell r="U40">
            <v>1012.9913945716727</v>
          </cell>
          <cell r="W40">
            <v>1101.0062855854524</v>
          </cell>
          <cell r="Y40">
            <v>1138.9006048952015</v>
          </cell>
          <cell r="AA40">
            <v>1247.4589561988475</v>
          </cell>
          <cell r="AC40">
            <v>1259.9335457608361</v>
          </cell>
          <cell r="AE40">
            <v>1272.5328812184443</v>
          </cell>
          <cell r="AF40">
            <v>1248.9263504455448</v>
          </cell>
          <cell r="AG40">
            <v>1323.4341964671821</v>
          </cell>
          <cell r="AH40">
            <v>1298.8834044633666</v>
          </cell>
          <cell r="AI40">
            <v>1376.3715643258695</v>
          </cell>
          <cell r="AJ40">
            <v>1350.8387406419013</v>
          </cell>
          <cell r="AK40">
            <v>1431.4264268989043</v>
          </cell>
          <cell r="AL40">
            <v>1404.8722902675775</v>
          </cell>
          <cell r="AM40">
            <v>1488.6834839748606</v>
          </cell>
          <cell r="AN40">
            <v>1461.0671818782805</v>
          </cell>
          <cell r="AO40">
            <v>1548.2308233338551</v>
          </cell>
          <cell r="AP40">
            <v>1519.5098691534117</v>
          </cell>
          <cell r="AQ40">
            <v>1610.1600562672095</v>
          </cell>
          <cell r="AR40">
            <v>1580.2902639195484</v>
          </cell>
          <cell r="AS40">
            <v>1674.5664585178979</v>
          </cell>
          <cell r="AT40">
            <v>1643.5018744763304</v>
          </cell>
          <cell r="AU40">
            <v>1741.5491168586138</v>
          </cell>
          <cell r="AV40">
            <v>1629.2419494553837</v>
          </cell>
          <cell r="AW40">
            <v>1811.2110815329584</v>
          </cell>
          <cell r="AX40">
            <v>1644.4116274335991</v>
          </cell>
          <cell r="AY40">
            <v>1883.6595247942766</v>
          </cell>
          <cell r="AZ40">
            <v>1660.1880925309431</v>
          </cell>
        </row>
        <row r="50">
          <cell r="S50">
            <v>564.76372857436274</v>
          </cell>
          <cell r="U50">
            <v>626.7338789652531</v>
          </cell>
          <cell r="W50">
            <v>728.17597802897592</v>
          </cell>
          <cell r="Y50">
            <v>774.03335275503559</v>
          </cell>
          <cell r="AA50">
            <v>874.99188829792411</v>
          </cell>
          <cell r="AC50">
            <v>883.74180718090338</v>
          </cell>
          <cell r="AE50">
            <v>892.57922525271238</v>
          </cell>
          <cell r="AF50">
            <v>857.89978964948239</v>
          </cell>
          <cell r="AG50">
            <v>901.50501750523949</v>
          </cell>
          <cell r="AH50">
            <v>892.21578123546169</v>
          </cell>
          <cell r="AI50">
            <v>937.56521820544913</v>
          </cell>
          <cell r="AJ50">
            <v>927.90441248488014</v>
          </cell>
          <cell r="AK50">
            <v>975.06782693366711</v>
          </cell>
          <cell r="AL50">
            <v>965.02058898427538</v>
          </cell>
          <cell r="AM50">
            <v>1014.0705400110138</v>
          </cell>
          <cell r="AN50">
            <v>1003.6214125436464</v>
          </cell>
          <cell r="AO50">
            <v>1054.6333616114543</v>
          </cell>
          <cell r="AP50">
            <v>1043.7662690453924</v>
          </cell>
          <cell r="AQ50">
            <v>1096.8186960759126</v>
          </cell>
          <cell r="AR50">
            <v>1085.5169198072081</v>
          </cell>
          <cell r="AS50">
            <v>1140.6914439189491</v>
          </cell>
          <cell r="AT50">
            <v>1128.9375965994964</v>
          </cell>
          <cell r="AU50">
            <v>1186.3191016757071</v>
          </cell>
          <cell r="AV50">
            <v>1174.0951004634762</v>
          </cell>
          <cell r="AW50">
            <v>1233.7718657427354</v>
          </cell>
          <cell r="AX50">
            <v>1221.0589044820154</v>
          </cell>
          <cell r="AY50">
            <v>1283.1227403724449</v>
          </cell>
          <cell r="AZ50">
            <v>1269.901260661296</v>
          </cell>
        </row>
        <row r="51">
          <cell r="S51">
            <v>422.35456603405527</v>
          </cell>
          <cell r="U51">
            <v>463.73605668038471</v>
          </cell>
          <cell r="W51">
            <v>557.68025591900357</v>
          </cell>
          <cell r="Y51">
            <v>596.71780176066432</v>
          </cell>
          <cell r="AA51">
            <v>683.2073883424124</v>
          </cell>
          <cell r="AC51">
            <v>690.03946222583659</v>
          </cell>
          <cell r="AE51">
            <v>696.93985684809491</v>
          </cell>
          <cell r="AF51">
            <v>688.79582256148012</v>
          </cell>
          <cell r="AG51">
            <v>724.81745112201872</v>
          </cell>
          <cell r="AH51">
            <v>716.3476554639393</v>
          </cell>
          <cell r="AI51">
            <v>753.81014916689946</v>
          </cell>
          <cell r="AJ51">
            <v>745.00156168249691</v>
          </cell>
          <cell r="AK51">
            <v>783.96255513357551</v>
          </cell>
          <cell r="AL51">
            <v>774.80162414979679</v>
          </cell>
          <cell r="AM51">
            <v>815.32105733891854</v>
          </cell>
          <cell r="AN51">
            <v>805.79368911578865</v>
          </cell>
          <cell r="AO51">
            <v>847.93389963247535</v>
          </cell>
          <cell r="AP51">
            <v>838.02543668042017</v>
          </cell>
          <cell r="AQ51">
            <v>881.85125561777443</v>
          </cell>
          <cell r="AR51">
            <v>871.54645414763706</v>
          </cell>
          <cell r="AS51">
            <v>917.12530584248543</v>
          </cell>
          <cell r="AT51">
            <v>906.40831231354252</v>
          </cell>
          <cell r="AU51">
            <v>953.8103180761849</v>
          </cell>
          <cell r="AV51">
            <v>942.66464480608431</v>
          </cell>
          <cell r="AW51">
            <v>991.9627307992323</v>
          </cell>
          <cell r="AX51">
            <v>980.37123059832777</v>
          </cell>
          <cell r="AY51">
            <v>1031.6412400312017</v>
          </cell>
          <cell r="AZ51">
            <v>1019.5860798222609</v>
          </cell>
        </row>
        <row r="52">
          <cell r="S52">
            <v>105.92344746000043</v>
          </cell>
          <cell r="U52">
            <v>117.38592991970444</v>
          </cell>
          <cell r="W52">
            <v>122.78568269601084</v>
          </cell>
          <cell r="Y52">
            <v>127.69711000385128</v>
          </cell>
          <cell r="AA52">
            <v>138.11719418016554</v>
          </cell>
          <cell r="AC52">
            <v>139.49836612196719</v>
          </cell>
          <cell r="AE52">
            <v>140.89334978318686</v>
          </cell>
          <cell r="AF52">
            <v>113.2899880314276</v>
          </cell>
          <cell r="AG52">
            <v>146.52908377451433</v>
          </cell>
          <cell r="AH52">
            <v>117.8215875526847</v>
          </cell>
          <cell r="AI52">
            <v>152.39024712549491</v>
          </cell>
          <cell r="AJ52">
            <v>122.5344510547921</v>
          </cell>
          <cell r="AK52">
            <v>158.48585701051471</v>
          </cell>
          <cell r="AL52">
            <v>127.4358290969838</v>
          </cell>
          <cell r="AM52">
            <v>164.8252912909353</v>
          </cell>
          <cell r="AN52">
            <v>132.53326226086315</v>
          </cell>
          <cell r="AO52">
            <v>171.41830294257272</v>
          </cell>
          <cell r="AP52">
            <v>137.83459275129769</v>
          </cell>
          <cell r="AQ52">
            <v>178.27503506027563</v>
          </cell>
          <cell r="AR52">
            <v>143.34797646134962</v>
          </cell>
          <cell r="AS52">
            <v>185.40603646268667</v>
          </cell>
          <cell r="AT52">
            <v>149.0818955198036</v>
          </cell>
          <cell r="AU52">
            <v>192.82227792119414</v>
          </cell>
          <cell r="AV52">
            <v>155.04517134059574</v>
          </cell>
          <cell r="AW52">
            <v>200.53516903804191</v>
          </cell>
          <cell r="AX52">
            <v>161.24697819421957</v>
          </cell>
          <cell r="AY52">
            <v>208.5565757995636</v>
          </cell>
          <cell r="AZ52">
            <v>167.69685732198835</v>
          </cell>
        </row>
        <row r="53">
          <cell r="S53">
            <v>105.92344746000043</v>
          </cell>
          <cell r="U53">
            <v>117.38592991970444</v>
          </cell>
          <cell r="W53">
            <v>122.78568269601084</v>
          </cell>
          <cell r="Y53">
            <v>127.69711000385128</v>
          </cell>
          <cell r="AA53">
            <v>138.11719418016554</v>
          </cell>
          <cell r="AC53">
            <v>139.49836612196719</v>
          </cell>
          <cell r="AE53">
            <v>140.89334978318686</v>
          </cell>
          <cell r="AF53">
            <v>113.2899880314276</v>
          </cell>
          <cell r="AG53">
            <v>146.52908377451433</v>
          </cell>
          <cell r="AH53">
            <v>117.8215875526847</v>
          </cell>
          <cell r="AI53">
            <v>152.39024712549491</v>
          </cell>
          <cell r="AJ53">
            <v>122.5344510547921</v>
          </cell>
          <cell r="AK53">
            <v>158.48585701051471</v>
          </cell>
          <cell r="AL53">
            <v>127.4358290969838</v>
          </cell>
          <cell r="AM53">
            <v>164.8252912909353</v>
          </cell>
          <cell r="AN53">
            <v>132.53326226086315</v>
          </cell>
          <cell r="AO53">
            <v>171.41830294257272</v>
          </cell>
          <cell r="AP53">
            <v>137.83459275129769</v>
          </cell>
          <cell r="AQ53">
            <v>178.27503506027563</v>
          </cell>
          <cell r="AR53">
            <v>143.34797646134962</v>
          </cell>
          <cell r="AS53">
            <v>185.40603646268667</v>
          </cell>
          <cell r="AT53">
            <v>149.0818955198036</v>
          </cell>
          <cell r="AU53">
            <v>192.82227792119414</v>
          </cell>
          <cell r="AV53">
            <v>155.04517134059574</v>
          </cell>
          <cell r="AW53">
            <v>200.53516903804191</v>
          </cell>
          <cell r="AX53">
            <v>161.24697819421957</v>
          </cell>
          <cell r="AY53">
            <v>208.5565757995636</v>
          </cell>
          <cell r="AZ53">
            <v>167.69685732198835</v>
          </cell>
        </row>
        <row r="57">
          <cell r="S57">
            <v>31.231336700306979</v>
          </cell>
          <cell r="U57">
            <v>39.911701245163933</v>
          </cell>
          <cell r="W57">
            <v>41.747639502441473</v>
          </cell>
          <cell r="Y57">
            <v>43.417545082539128</v>
          </cell>
          <cell r="AA57">
            <v>46.960416761274324</v>
          </cell>
          <cell r="AC57">
            <v>47.430020928887068</v>
          </cell>
          <cell r="AE57">
            <v>47.904321138175938</v>
          </cell>
          <cell r="AF57">
            <v>51.913049455168135</v>
          </cell>
          <cell r="AG57">
            <v>48.383364349557695</v>
          </cell>
          <cell r="AH57">
            <v>52.432179949719817</v>
          </cell>
          <cell r="AI57">
            <v>48.867197993053274</v>
          </cell>
          <cell r="AJ57">
            <v>52.956501749217018</v>
          </cell>
          <cell r="AK57">
            <v>49.355869972983804</v>
          </cell>
          <cell r="AL57">
            <v>53.486066766709186</v>
          </cell>
          <cell r="AM57">
            <v>49.849428672713643</v>
          </cell>
          <cell r="AN57">
            <v>54.020927434376276</v>
          </cell>
          <cell r="AO57">
            <v>50.34792295944078</v>
          </cell>
          <cell r="AP57">
            <v>54.561136708720042</v>
          </cell>
          <cell r="AQ57">
            <v>50.851402189035191</v>
          </cell>
          <cell r="AR57">
            <v>55.106748075807246</v>
          </cell>
          <cell r="AS57">
            <v>51.35991621092554</v>
          </cell>
          <cell r="AT57">
            <v>55.657815556565318</v>
          </cell>
          <cell r="AU57">
            <v>51.873515373034799</v>
          </cell>
          <cell r="AV57">
            <v>56.21439371213097</v>
          </cell>
          <cell r="AW57">
            <v>52.392250526765146</v>
          </cell>
          <cell r="AX57">
            <v>56.776537649252283</v>
          </cell>
          <cell r="AY57">
            <v>52.916173032032795</v>
          </cell>
          <cell r="AZ57">
            <v>57.344303025744807</v>
          </cell>
        </row>
        <row r="59">
          <cell r="S59">
            <v>18.492212259999995</v>
          </cell>
          <cell r="U59">
            <v>20.707814299999999</v>
          </cell>
          <cell r="W59">
            <v>21.660373757799999</v>
          </cell>
          <cell r="Y59">
            <v>22.526788708111997</v>
          </cell>
          <cell r="AA59">
            <v>24.364974666693939</v>
          </cell>
          <cell r="AC59">
            <v>24.608624413360879</v>
          </cell>
          <cell r="AE59">
            <v>24.854710657494486</v>
          </cell>
          <cell r="AF59">
            <v>25.339573653361697</v>
          </cell>
          <cell r="AG59">
            <v>25.848899083794265</v>
          </cell>
          <cell r="AH59">
            <v>26.353156599496167</v>
          </cell>
          <cell r="AI59">
            <v>26.882855047146037</v>
          </cell>
          <cell r="AJ59">
            <v>27.407282863476013</v>
          </cell>
          <cell r="AK59">
            <v>27.958169249031879</v>
          </cell>
          <cell r="AL59">
            <v>28.503574178015054</v>
          </cell>
          <cell r="AM59">
            <v>29.076496018993154</v>
          </cell>
          <cell r="AN59">
            <v>29.643717145135657</v>
          </cell>
          <cell r="AO59">
            <v>30.23955585975288</v>
          </cell>
          <cell r="AP59">
            <v>30.829465830941086</v>
          </cell>
          <cell r="AQ59">
            <v>31.449138094142995</v>
          </cell>
          <cell r="AR59">
            <v>32.062644464178732</v>
          </cell>
          <cell r="AS59">
            <v>32.707103617908714</v>
          </cell>
          <cell r="AT59">
            <v>33.345150242745881</v>
          </cell>
          <cell r="AU59">
            <v>34.015387762625068</v>
          </cell>
          <cell r="AV59">
            <v>34.67895625245572</v>
          </cell>
          <cell r="AW59">
            <v>35.376003273130074</v>
          </cell>
          <cell r="AX59">
            <v>36.066114502553951</v>
          </cell>
          <cell r="AY59">
            <v>36.79104340405528</v>
          </cell>
          <cell r="AZ59">
            <v>37.508759082656113</v>
          </cell>
        </row>
        <row r="65">
          <cell r="S65">
            <v>288.80655956260705</v>
          </cell>
          <cell r="U65">
            <v>305.23894578907482</v>
          </cell>
          <cell r="W65">
            <v>297.5174073256116</v>
          </cell>
          <cell r="Y65">
            <v>302.06720697387254</v>
          </cell>
          <cell r="AA65">
            <v>329.15687189463137</v>
          </cell>
          <cell r="AC65">
            <v>332.4484406135777</v>
          </cell>
          <cell r="AE65">
            <v>335.77292501971345</v>
          </cell>
          <cell r="AF65">
            <v>345.26542430970977</v>
          </cell>
          <cell r="AG65">
            <v>349.20384202050201</v>
          </cell>
          <cell r="AH65">
            <v>359.07604128209817</v>
          </cell>
          <cell r="AI65">
            <v>363.17199570132209</v>
          </cell>
          <cell r="AJ65">
            <v>373.43908293338211</v>
          </cell>
          <cell r="AK65">
            <v>377.69887552937496</v>
          </cell>
          <cell r="AL65">
            <v>388.37664625071739</v>
          </cell>
          <cell r="AM65">
            <v>392.80683055054999</v>
          </cell>
          <cell r="AN65">
            <v>403.91171210074612</v>
          </cell>
          <cell r="AO65">
            <v>408.51910377257201</v>
          </cell>
          <cell r="AP65">
            <v>420.06818058477597</v>
          </cell>
          <cell r="AQ65">
            <v>424.85986792347489</v>
          </cell>
          <cell r="AR65">
            <v>436.87090780816703</v>
          </cell>
          <cell r="AS65">
            <v>441.85426264041388</v>
          </cell>
          <cell r="AT65">
            <v>454.34574412049375</v>
          </cell>
          <cell r="AU65">
            <v>459.52843314603047</v>
          </cell>
          <cell r="AV65">
            <v>472.51957388531349</v>
          </cell>
          <cell r="AW65">
            <v>477.90957047187169</v>
          </cell>
          <cell r="AX65">
            <v>491.42035684072607</v>
          </cell>
          <cell r="AY65">
            <v>497.0259532907466</v>
          </cell>
          <cell r="AZ65">
            <v>511.07717111435511</v>
          </cell>
        </row>
        <row r="66">
          <cell r="S66">
            <v>124.62243163999997</v>
          </cell>
          <cell r="U66">
            <v>128.26327876734416</v>
          </cell>
          <cell r="W66">
            <v>185.23898002799501</v>
          </cell>
          <cell r="Y66">
            <v>176.68363959583496</v>
          </cell>
          <cell r="AA66">
            <v>166.00398408526399</v>
          </cell>
          <cell r="AC66">
            <v>167.66402392611664</v>
          </cell>
          <cell r="AE66">
            <v>167.66402392611664</v>
          </cell>
          <cell r="AF66">
            <v>191.5638074262165</v>
          </cell>
          <cell r="AG66">
            <v>167.66402392611664</v>
          </cell>
          <cell r="AH66">
            <v>191.5638074262165</v>
          </cell>
          <cell r="AI66">
            <v>167.66402392611664</v>
          </cell>
          <cell r="AJ66">
            <v>191.5638074262165</v>
          </cell>
          <cell r="AK66">
            <v>167.66402392611664</v>
          </cell>
          <cell r="AL66">
            <v>191.5638074262165</v>
          </cell>
          <cell r="AM66">
            <v>167.66402392611664</v>
          </cell>
          <cell r="AN66">
            <v>191.5638074262165</v>
          </cell>
          <cell r="AO66">
            <v>167.66402392611664</v>
          </cell>
          <cell r="AP66">
            <v>191.5638074262165</v>
          </cell>
          <cell r="AQ66">
            <v>107.66402392611664</v>
          </cell>
          <cell r="AR66">
            <v>131.5638074262165</v>
          </cell>
          <cell r="AS66">
            <v>108.74066416537781</v>
          </cell>
          <cell r="AT66">
            <v>132.87944550047865</v>
          </cell>
          <cell r="AU66">
            <v>109.82807080703159</v>
          </cell>
          <cell r="AV66">
            <v>134.20823995548344</v>
          </cell>
          <cell r="AW66">
            <v>110.92635151510191</v>
          </cell>
          <cell r="AX66">
            <v>135.55032235503828</v>
          </cell>
          <cell r="AY66">
            <v>112.03561503025293</v>
          </cell>
          <cell r="AZ66">
            <v>136.90582557858866</v>
          </cell>
        </row>
        <row r="67">
          <cell r="S67">
            <v>6.4075446600000001</v>
          </cell>
          <cell r="U67">
            <v>7.11009504</v>
          </cell>
          <cell r="W67">
            <v>7.1932297206470057</v>
          </cell>
          <cell r="Y67">
            <v>7.2752497404991603</v>
          </cell>
          <cell r="AA67">
            <v>7.4492634146174916</v>
          </cell>
          <cell r="AC67">
            <v>33.846299587760178</v>
          </cell>
          <cell r="AE67">
            <v>29.600369544598106</v>
          </cell>
          <cell r="AF67">
            <v>32.881400730576509</v>
          </cell>
          <cell r="AG67">
            <v>30.784384326382032</v>
          </cell>
          <cell r="AH67">
            <v>34.196656759799573</v>
          </cell>
          <cell r="AI67">
            <v>32.015759699437311</v>
          </cell>
          <cell r="AJ67">
            <v>35.564523030191559</v>
          </cell>
          <cell r="AK67">
            <v>33.296390087414807</v>
          </cell>
          <cell r="AL67">
            <v>36.98710395139922</v>
          </cell>
          <cell r="AM67">
            <v>34.628245690911399</v>
          </cell>
          <cell r="AN67">
            <v>38.466588109455188</v>
          </cell>
          <cell r="AO67">
            <v>36.013375518547853</v>
          </cell>
          <cell r="AP67">
            <v>40.005251633833396</v>
          </cell>
          <cell r="AQ67">
            <v>37.453910539289765</v>
          </cell>
          <cell r="AR67">
            <v>41.605461699186733</v>
          </cell>
          <cell r="AS67">
            <v>38.952066960861359</v>
          </cell>
          <cell r="AT67">
            <v>43.269680167154206</v>
          </cell>
          <cell r="AU67">
            <v>40.510149639295811</v>
          </cell>
          <cell r="AV67">
            <v>45.000467373840372</v>
          </cell>
          <cell r="AW67">
            <v>42.130555624867647</v>
          </cell>
          <cell r="AX67">
            <v>46.800486068793987</v>
          </cell>
          <cell r="AY67">
            <v>43.815777849862357</v>
          </cell>
          <cell r="AZ67">
            <v>48.672505511545751</v>
          </cell>
        </row>
        <row r="68">
          <cell r="S68">
            <v>5.28803</v>
          </cell>
          <cell r="U68">
            <v>5.3325959999999997</v>
          </cell>
          <cell r="W68">
            <v>5.3413298716802151</v>
          </cell>
          <cell r="Y68">
            <v>5.3492738975736982</v>
          </cell>
          <cell r="AA68">
            <v>5.3661279429093129</v>
          </cell>
          <cell r="AC68">
            <v>33.846299587760178</v>
          </cell>
          <cell r="AE68">
            <v>29.600369544598106</v>
          </cell>
          <cell r="AF68">
            <v>30.71493984</v>
          </cell>
          <cell r="AG68">
            <v>30.784384326382032</v>
          </cell>
          <cell r="AH68">
            <v>31.9435374336</v>
          </cell>
          <cell r="AI68">
            <v>32.015759699437311</v>
          </cell>
          <cell r="AJ68">
            <v>33.221278930944003</v>
          </cell>
          <cell r="AK68">
            <v>33.296390087414807</v>
          </cell>
          <cell r="AL68">
            <v>34.550130088181767</v>
          </cell>
          <cell r="AM68">
            <v>34.628245690911399</v>
          </cell>
          <cell r="AN68">
            <v>35.932135291709038</v>
          </cell>
          <cell r="AO68">
            <v>36.013375518547853</v>
          </cell>
          <cell r="AP68">
            <v>37.369420703377401</v>
          </cell>
          <cell r="AQ68">
            <v>37.453910539289765</v>
          </cell>
          <cell r="AR68">
            <v>38.864197531512495</v>
          </cell>
          <cell r="AS68">
            <v>38.952066960861359</v>
          </cell>
          <cell r="AT68">
            <v>40.418765432772993</v>
          </cell>
          <cell r="AU68">
            <v>40.510149639295811</v>
          </cell>
          <cell r="AV68">
            <v>42.035516050083913</v>
          </cell>
          <cell r="AW68">
            <v>42.130555624867647</v>
          </cell>
          <cell r="AX68">
            <v>43.716936692087273</v>
          </cell>
          <cell r="AY68">
            <v>43.815777849862357</v>
          </cell>
          <cell r="AZ68">
            <v>45.465614159770766</v>
          </cell>
        </row>
        <row r="69">
          <cell r="S69">
            <v>1.1195146600000001</v>
          </cell>
          <cell r="U69">
            <v>1.7774990400000004</v>
          </cell>
          <cell r="W69">
            <v>1.8518998489667906</v>
          </cell>
          <cell r="Y69">
            <v>1.9259758429254621</v>
          </cell>
          <cell r="AA69">
            <v>2.0831354717081787</v>
          </cell>
          <cell r="AC69">
            <v>0</v>
          </cell>
          <cell r="AE69">
            <v>0</v>
          </cell>
          <cell r="AF69">
            <v>2.1664608905765097</v>
          </cell>
          <cell r="AG69">
            <v>0</v>
          </cell>
          <cell r="AH69">
            <v>2.2531193261995703</v>
          </cell>
          <cell r="AI69">
            <v>0</v>
          </cell>
          <cell r="AJ69">
            <v>2.3432440992475532</v>
          </cell>
          <cell r="AK69">
            <v>0</v>
          </cell>
          <cell r="AL69">
            <v>2.4369738632174553</v>
          </cell>
          <cell r="AM69">
            <v>0</v>
          </cell>
          <cell r="AN69">
            <v>2.5344528177461538</v>
          </cell>
          <cell r="AO69">
            <v>0</v>
          </cell>
          <cell r="AP69">
            <v>2.6358309304560001</v>
          </cell>
          <cell r="AQ69">
            <v>0</v>
          </cell>
          <cell r="AR69">
            <v>2.7412641676742404</v>
          </cell>
          <cell r="AS69">
            <v>0</v>
          </cell>
          <cell r="AT69">
            <v>2.85091473438121</v>
          </cell>
          <cell r="AU69">
            <v>0</v>
          </cell>
          <cell r="AV69">
            <v>2.9649513237564586</v>
          </cell>
          <cell r="AW69">
            <v>0</v>
          </cell>
          <cell r="AX69">
            <v>3.083549376706717</v>
          </cell>
          <cell r="AY69">
            <v>0</v>
          </cell>
          <cell r="AZ69">
            <v>3.2068913517749857</v>
          </cell>
        </row>
        <row r="70">
          <cell r="S70">
            <v>43.79913551419618</v>
          </cell>
          <cell r="U70">
            <v>43.037490725760655</v>
          </cell>
          <cell r="W70">
            <v>43.706848659795376</v>
          </cell>
          <cell r="Y70">
            <v>44.107220554687473</v>
          </cell>
          <cell r="AA70">
            <v>44.644753728253448</v>
          </cell>
          <cell r="AC70">
            <v>24.959922793334165</v>
          </cell>
          <cell r="AE70">
            <v>25.217377582105787</v>
          </cell>
          <cell r="AF70">
            <v>40.302451558762691</v>
          </cell>
          <cell r="AG70">
            <v>15.439351440533692</v>
          </cell>
          <cell r="AH70">
            <v>42.247319011685072</v>
          </cell>
          <cell r="AI70">
            <v>-21.9498790938773</v>
          </cell>
          <cell r="AJ70">
            <v>44.196683333659543</v>
          </cell>
          <cell r="AK70">
            <v>-61.281812505155671</v>
          </cell>
          <cell r="AL70">
            <v>46.14999142115748</v>
          </cell>
          <cell r="AM70">
            <v>-102.63862824493052</v>
          </cell>
          <cell r="AN70">
            <v>48.106660716726367</v>
          </cell>
          <cell r="AO70">
            <v>-146.10583765626291</v>
          </cell>
          <cell r="AP70">
            <v>50.066077957534375</v>
          </cell>
          <cell r="AQ70">
            <v>-191.7724176964341</v>
          </cell>
          <cell r="AR70">
            <v>56.617244796298891</v>
          </cell>
          <cell r="AS70">
            <v>-241.4075902523831</v>
          </cell>
          <cell r="AT70">
            <v>56.71044714848631</v>
          </cell>
          <cell r="AU70">
            <v>-293.44781246905092</v>
          </cell>
          <cell r="AV70">
            <v>-23.214337279635437</v>
          </cell>
          <cell r="AW70">
            <v>-347.99348276045117</v>
          </cell>
          <cell r="AX70">
            <v>-76.358045108023219</v>
          </cell>
          <cell r="AY70">
            <v>-405.14905744143391</v>
          </cell>
          <cell r="AZ70">
            <v>-131.64965259291787</v>
          </cell>
        </row>
        <row r="75">
          <cell r="S75">
            <v>70.560383357790343</v>
          </cell>
          <cell r="U75">
            <v>66.286031064580001</v>
          </cell>
          <cell r="W75">
            <v>64.395780738457759</v>
          </cell>
          <cell r="Y75">
            <v>66.134653691415778</v>
          </cell>
          <cell r="AA75">
            <v>69.774686431424954</v>
          </cell>
          <cell r="AC75">
            <v>0</v>
          </cell>
          <cell r="AE75">
            <v>0</v>
          </cell>
          <cell r="AF75">
            <v>74.869416435067194</v>
          </cell>
          <cell r="AG75">
            <v>0</v>
          </cell>
          <cell r="AH75">
            <v>75.618110599417861</v>
          </cell>
          <cell r="AI75">
            <v>0</v>
          </cell>
          <cell r="AJ75">
            <v>76.374291705412034</v>
          </cell>
          <cell r="AK75">
            <v>0</v>
          </cell>
          <cell r="AL75">
            <v>77.138034622466151</v>
          </cell>
          <cell r="AM75">
            <v>0</v>
          </cell>
          <cell r="AN75">
            <v>77.909414968690811</v>
          </cell>
          <cell r="AO75">
            <v>0</v>
          </cell>
          <cell r="AP75">
            <v>78.688509118377723</v>
          </cell>
          <cell r="AQ75">
            <v>0</v>
          </cell>
          <cell r="AR75">
            <v>79.4753942095615</v>
          </cell>
          <cell r="AS75">
            <v>0</v>
          </cell>
          <cell r="AT75">
            <v>80.270148151657111</v>
          </cell>
          <cell r="AU75">
            <v>0</v>
          </cell>
          <cell r="AV75">
            <v>81.072849633173689</v>
          </cell>
          <cell r="AW75">
            <v>0</v>
          </cell>
          <cell r="AX75">
            <v>81.883578129505423</v>
          </cell>
          <cell r="AY75">
            <v>0</v>
          </cell>
          <cell r="AZ75">
            <v>82.702413910800473</v>
          </cell>
        </row>
        <row r="76">
          <cell r="AC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</row>
        <row r="77">
          <cell r="S77">
            <v>120.40324424491217</v>
          </cell>
          <cell r="U77">
            <v>123.00109642031435</v>
          </cell>
          <cell r="W77">
            <v>126.15367477530967</v>
          </cell>
          <cell r="Y77">
            <v>128.65350567267819</v>
          </cell>
          <cell r="AA77">
            <v>133.8100632914344</v>
          </cell>
          <cell r="AC77">
            <v>0</v>
          </cell>
          <cell r="AE77">
            <v>0</v>
          </cell>
          <cell r="AF77">
            <v>136.31985823867785</v>
          </cell>
          <cell r="AG77">
            <v>0</v>
          </cell>
          <cell r="AH77">
            <v>137.68305682106464</v>
          </cell>
          <cell r="AI77">
            <v>0</v>
          </cell>
          <cell r="AJ77">
            <v>139.05988738927527</v>
          </cell>
          <cell r="AK77">
            <v>0</v>
          </cell>
          <cell r="AL77">
            <v>140.45048626316802</v>
          </cell>
          <cell r="AM77">
            <v>0</v>
          </cell>
          <cell r="AN77">
            <v>141.8549911257997</v>
          </cell>
          <cell r="AO77">
            <v>0</v>
          </cell>
          <cell r="AP77">
            <v>143.2735410370577</v>
          </cell>
          <cell r="AQ77">
            <v>0</v>
          </cell>
          <cell r="AR77">
            <v>144.70627644742828</v>
          </cell>
          <cell r="AS77">
            <v>0</v>
          </cell>
          <cell r="AT77">
            <v>146.15333921190256</v>
          </cell>
          <cell r="AU77">
            <v>0</v>
          </cell>
          <cell r="AV77">
            <v>147.6148726040216</v>
          </cell>
          <cell r="AW77">
            <v>0</v>
          </cell>
          <cell r="AX77">
            <v>149.09102133006181</v>
          </cell>
          <cell r="AY77">
            <v>0</v>
          </cell>
          <cell r="AZ77">
            <v>150.58193154336243</v>
          </cell>
        </row>
        <row r="94">
          <cell r="S94">
            <v>23.524801790000001</v>
          </cell>
          <cell r="U94">
            <v>5.286930426063801</v>
          </cell>
          <cell r="W94">
            <v>95.440961078333345</v>
          </cell>
          <cell r="Y94">
            <v>5</v>
          </cell>
          <cell r="AA94">
            <v>5.5</v>
          </cell>
          <cell r="AC94">
            <v>6.0500000000000007</v>
          </cell>
          <cell r="AE94">
            <v>6.6550000000000011</v>
          </cell>
          <cell r="AF94">
            <v>12.267172778270904</v>
          </cell>
          <cell r="AG94">
            <v>7.3205000000000018</v>
          </cell>
          <cell r="AH94">
            <v>13.493890056097996</v>
          </cell>
          <cell r="AI94">
            <v>8.0525500000000019</v>
          </cell>
          <cell r="AJ94">
            <v>14.843279061707797</v>
          </cell>
          <cell r="AK94">
            <v>8.8578050000000026</v>
          </cell>
          <cell r="AL94">
            <v>16.327606967878577</v>
          </cell>
          <cell r="AM94">
            <v>9.7435855000000036</v>
          </cell>
          <cell r="AN94">
            <v>17.960367664666435</v>
          </cell>
          <cell r="AO94">
            <v>10.717944050000005</v>
          </cell>
          <cell r="AP94">
            <v>19.756404431133081</v>
          </cell>
          <cell r="AQ94">
            <v>11.789738455000007</v>
          </cell>
          <cell r="AR94">
            <v>21.732044874246391</v>
          </cell>
          <cell r="AS94">
            <v>12.968712300500009</v>
          </cell>
          <cell r="AT94">
            <v>23.905249361671032</v>
          </cell>
          <cell r="AU94">
            <v>14.26558353055001</v>
          </cell>
          <cell r="AV94">
            <v>26.295774297838136</v>
          </cell>
          <cell r="AW94">
            <v>15.692141883605013</v>
          </cell>
          <cell r="AX94">
            <v>28.925351727621951</v>
          </cell>
          <cell r="AY94">
            <v>17.261356071965515</v>
          </cell>
          <cell r="AZ94">
            <v>31.817886900384149</v>
          </cell>
        </row>
        <row r="96">
          <cell r="S96">
            <v>5.577162770000001</v>
          </cell>
          <cell r="U96">
            <v>5.286930426063801</v>
          </cell>
          <cell r="W96">
            <v>5.5513500000000002</v>
          </cell>
          <cell r="Y96">
            <v>5</v>
          </cell>
          <cell r="AA96">
            <v>5.5</v>
          </cell>
          <cell r="AC96">
            <v>6.0500000000000007</v>
          </cell>
          <cell r="AE96">
            <v>6.6550000000000011</v>
          </cell>
          <cell r="AF96">
            <v>12.267172778270904</v>
          </cell>
          <cell r="AG96">
            <v>7.3205000000000018</v>
          </cell>
          <cell r="AH96">
            <v>13.493890056097996</v>
          </cell>
          <cell r="AI96">
            <v>8.0525500000000019</v>
          </cell>
          <cell r="AJ96">
            <v>14.843279061707797</v>
          </cell>
          <cell r="AK96">
            <v>8.8578050000000026</v>
          </cell>
          <cell r="AL96">
            <v>16.327606967878577</v>
          </cell>
          <cell r="AM96">
            <v>9.7435855000000036</v>
          </cell>
          <cell r="AN96">
            <v>17.960367664666435</v>
          </cell>
          <cell r="AO96">
            <v>10.717944050000005</v>
          </cell>
          <cell r="AP96">
            <v>19.756404431133081</v>
          </cell>
          <cell r="AQ96">
            <v>11.789738455000007</v>
          </cell>
          <cell r="AR96">
            <v>21.732044874246391</v>
          </cell>
          <cell r="AS96">
            <v>12.968712300500009</v>
          </cell>
          <cell r="AT96">
            <v>23.905249361671032</v>
          </cell>
          <cell r="AU96">
            <v>14.26558353055001</v>
          </cell>
          <cell r="AV96">
            <v>26.295774297838136</v>
          </cell>
          <cell r="AW96">
            <v>15.692141883605013</v>
          </cell>
          <cell r="AX96">
            <v>28.925351727621951</v>
          </cell>
          <cell r="AY96">
            <v>17.261356071965515</v>
          </cell>
          <cell r="AZ96">
            <v>31.817886900384149</v>
          </cell>
        </row>
        <row r="97">
          <cell r="S97">
            <v>0</v>
          </cell>
          <cell r="U97">
            <v>0</v>
          </cell>
          <cell r="W97">
            <v>0</v>
          </cell>
          <cell r="Y97">
            <v>0</v>
          </cell>
          <cell r="AA97">
            <v>0</v>
          </cell>
          <cell r="AC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</row>
        <row r="100">
          <cell r="S100">
            <v>83.552526321399995</v>
          </cell>
          <cell r="U100">
            <v>69.275173043077118</v>
          </cell>
          <cell r="W100">
            <v>122.50615466462577</v>
          </cell>
          <cell r="Y100">
            <v>106.45415340787982</v>
          </cell>
          <cell r="AA100">
            <v>97.168368548743103</v>
          </cell>
          <cell r="AC100">
            <v>87.591450400594397</v>
          </cell>
          <cell r="AE100">
            <v>79.116951661604361</v>
          </cell>
          <cell r="AF100">
            <v>74.624712330627816</v>
          </cell>
          <cell r="AG100">
            <v>71.617970489772333</v>
          </cell>
          <cell r="AH100">
            <v>66.240390669170012</v>
          </cell>
          <cell r="AI100">
            <v>64.982212983931561</v>
          </cell>
          <cell r="AJ100">
            <v>56.999264802712212</v>
          </cell>
          <cell r="AK100">
            <v>59.110311632622434</v>
          </cell>
          <cell r="AL100">
            <v>46.663286941254405</v>
          </cell>
          <cell r="AM100">
            <v>53.914337329890991</v>
          </cell>
          <cell r="AN100">
            <v>36.672403634796609</v>
          </cell>
          <cell r="AO100">
            <v>49.316482676112393</v>
          </cell>
          <cell r="AP100">
            <v>31.671867258338811</v>
          </cell>
          <cell r="AQ100">
            <v>45.247896846856008</v>
          </cell>
          <cell r="AR100">
            <v>28.85669919688101</v>
          </cell>
          <cell r="AS100">
            <v>41.647654582472541</v>
          </cell>
          <cell r="AT100">
            <v>26.060302780423228</v>
          </cell>
          <cell r="AU100">
            <v>38.461843859481853</v>
          </cell>
          <cell r="AV100">
            <v>23.259071313965439</v>
          </cell>
          <cell r="AW100">
            <v>35.642758582046909</v>
          </cell>
          <cell r="AX100">
            <v>20.458420947507648</v>
          </cell>
          <cell r="AY100">
            <v>33.148184204448626</v>
          </cell>
          <cell r="AZ100">
            <v>17.658237426049858</v>
          </cell>
        </row>
        <row r="102">
          <cell r="S102">
            <v>47.355148085000003</v>
          </cell>
          <cell r="U102">
            <v>45.919044360000001</v>
          </cell>
          <cell r="W102">
            <v>98.145505029807097</v>
          </cell>
          <cell r="Y102">
            <v>94.01917946341301</v>
          </cell>
          <cell r="AA102">
            <v>83.196431824740202</v>
          </cell>
          <cell r="AC102">
            <v>73.619513676591495</v>
          </cell>
          <cell r="AE102">
            <v>65.145014937601459</v>
          </cell>
          <cell r="AF102">
            <v>60.524300710704907</v>
          </cell>
          <cell r="AG102">
            <v>57.646033765769431</v>
          </cell>
          <cell r="AH102">
            <v>52.139979049247103</v>
          </cell>
          <cell r="AI102">
            <v>51.010276259928652</v>
          </cell>
          <cell r="AJ102">
            <v>42.898853182789303</v>
          </cell>
          <cell r="AK102">
            <v>45.138374908619525</v>
          </cell>
          <cell r="AL102">
            <v>32.562875321331497</v>
          </cell>
          <cell r="AM102">
            <v>39.942400605888082</v>
          </cell>
          <cell r="AN102">
            <v>22.5719920148737</v>
          </cell>
          <cell r="AO102">
            <v>35.344545952109485</v>
          </cell>
          <cell r="AP102">
            <v>17.571455638415902</v>
          </cell>
          <cell r="AQ102">
            <v>31.275960122853096</v>
          </cell>
          <cell r="AR102">
            <v>14.756287576958101</v>
          </cell>
          <cell r="AS102">
            <v>27.675717858469632</v>
          </cell>
          <cell r="AT102">
            <v>11.95989116050032</v>
          </cell>
          <cell r="AU102">
            <v>24.489907135478944</v>
          </cell>
          <cell r="AV102">
            <v>9.1586596940425302</v>
          </cell>
          <cell r="AW102">
            <v>21.670821858044004</v>
          </cell>
          <cell r="AX102">
            <v>6.3580093275847398</v>
          </cell>
          <cell r="AY102">
            <v>19.176247480445721</v>
          </cell>
          <cell r="AZ102">
            <v>3.5578258061269499</v>
          </cell>
        </row>
        <row r="103">
          <cell r="S103">
            <v>0.55969060999999998</v>
          </cell>
          <cell r="U103">
            <v>0</v>
          </cell>
          <cell r="W103">
            <v>0</v>
          </cell>
          <cell r="Y103">
            <v>0</v>
          </cell>
          <cell r="AA103">
            <v>0</v>
          </cell>
          <cell r="AC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0.55969060999999998</v>
          </cell>
          <cell r="AZ103">
            <v>0.56899999999999995</v>
          </cell>
        </row>
        <row r="104">
          <cell r="S104">
            <v>0.55969060999999998</v>
          </cell>
          <cell r="U104">
            <v>0</v>
          </cell>
          <cell r="W104">
            <v>0</v>
          </cell>
          <cell r="Y104">
            <v>0</v>
          </cell>
          <cell r="AA104">
            <v>0</v>
          </cell>
        </row>
        <row r="121">
          <cell r="S121">
            <v>-12.41059483003602</v>
          </cell>
          <cell r="U121">
            <v>-13.993071066504344</v>
          </cell>
          <cell r="W121">
            <v>15.745354887458445</v>
          </cell>
          <cell r="Y121">
            <v>-1.6249035515326697</v>
          </cell>
          <cell r="AA121">
            <v>-1.8040831314461196</v>
          </cell>
          <cell r="AC121">
            <v>-1.5871792996961134</v>
          </cell>
          <cell r="AE121">
            <v>-1.4048458542798552</v>
          </cell>
          <cell r="AF121">
            <v>0.467636416701871</v>
          </cell>
          <cell r="AG121">
            <v>-1.2408053255003852</v>
          </cell>
          <cell r="AH121">
            <v>0.54711453470722804</v>
          </cell>
          <cell r="AI121">
            <v>-1.0926907609873193</v>
          </cell>
          <cell r="AJ121">
            <v>0.63366447067202702</v>
          </cell>
          <cell r="AK121">
            <v>-0.95838163542091792</v>
          </cell>
          <cell r="AL121">
            <v>0.73152589629811671</v>
          </cell>
          <cell r="AM121">
            <v>-0.83597288084067578</v>
          </cell>
          <cell r="AN121">
            <v>0.81136423134798608</v>
          </cell>
          <cell r="AO121">
            <v>-2.7237472216542233</v>
          </cell>
          <cell r="AP121">
            <v>0.7797250618005066</v>
          </cell>
          <cell r="AQ121">
            <v>-1.6201504079071187</v>
          </cell>
          <cell r="AR121">
            <v>1.8003527511497566</v>
          </cell>
          <cell r="AS121">
            <v>-1.5237689845568423</v>
          </cell>
          <cell r="AT121">
            <v>1.7106730063624815</v>
          </cell>
          <cell r="AU121">
            <v>-1.433310273331903</v>
          </cell>
          <cell r="AV121">
            <v>3.2078089057006598</v>
          </cell>
          <cell r="AW121">
            <v>-1.3475842778363341</v>
          </cell>
          <cell r="AX121">
            <v>4.1550591202933251</v>
          </cell>
          <cell r="AY121">
            <v>-1.2654872524025369</v>
          </cell>
          <cell r="AZ121">
            <v>5.1303854050417321</v>
          </cell>
        </row>
        <row r="122">
          <cell r="S122">
            <v>0</v>
          </cell>
          <cell r="U122">
            <v>0</v>
          </cell>
          <cell r="W122">
            <v>0</v>
          </cell>
          <cell r="Y122">
            <v>0</v>
          </cell>
          <cell r="AA122">
            <v>0</v>
          </cell>
          <cell r="AC122">
            <v>4.8148309266771037</v>
          </cell>
          <cell r="AE122">
            <v>6.42264039492912</v>
          </cell>
          <cell r="AF122">
            <v>6.42264039492912</v>
          </cell>
          <cell r="AG122">
            <v>8.0619491641696044</v>
          </cell>
          <cell r="AH122">
            <v>8.0619491641696044</v>
          </cell>
          <cell r="AI122">
            <v>9.7337022134281987</v>
          </cell>
          <cell r="AJ122">
            <v>9.7337022134281987</v>
          </cell>
          <cell r="AK122">
            <v>11.959827585987277</v>
          </cell>
          <cell r="AL122">
            <v>11.959827585987277</v>
          </cell>
          <cell r="AM122">
            <v>24.566589033686931</v>
          </cell>
          <cell r="AN122">
            <v>24.566589033686931</v>
          </cell>
          <cell r="AO122">
            <v>11.552829562800959</v>
          </cell>
          <cell r="AP122">
            <v>11.552829562800959</v>
          </cell>
          <cell r="AQ122">
            <v>11.57965426878958</v>
          </cell>
          <cell r="AR122">
            <v>11.57965426878958</v>
          </cell>
          <cell r="AS122">
            <v>11.616024313157734</v>
          </cell>
          <cell r="AT122">
            <v>11.616024313157734</v>
          </cell>
          <cell r="AU122">
            <v>11.698645211056279</v>
          </cell>
          <cell r="AV122">
            <v>11.698645211056279</v>
          </cell>
          <cell r="AW122">
            <v>11.698645211056279</v>
          </cell>
          <cell r="AX122">
            <v>11.698645211056279</v>
          </cell>
          <cell r="AY122">
            <v>4.1441067840540686</v>
          </cell>
          <cell r="AZ122">
            <v>4.1441067840540686</v>
          </cell>
        </row>
        <row r="125">
          <cell r="S125">
            <v>0</v>
          </cell>
          <cell r="U125">
            <v>0</v>
          </cell>
          <cell r="W125">
            <v>0</v>
          </cell>
          <cell r="Y125">
            <v>0</v>
          </cell>
          <cell r="AA125">
            <v>0</v>
          </cell>
          <cell r="AC125">
            <v>4.8148309266771037</v>
          </cell>
          <cell r="AE125">
            <v>6.42264039492912</v>
          </cell>
          <cell r="AF125">
            <v>6.42264039492912</v>
          </cell>
          <cell r="AG125">
            <v>8.0619491641696044</v>
          </cell>
          <cell r="AH125">
            <v>8.0619491641696044</v>
          </cell>
          <cell r="AI125">
            <v>9.7337022134281987</v>
          </cell>
          <cell r="AJ125">
            <v>9.7337022134281987</v>
          </cell>
          <cell r="AK125">
            <v>11.959827585987277</v>
          </cell>
          <cell r="AL125">
            <v>11.959827585987277</v>
          </cell>
          <cell r="AM125">
            <v>24.566589033686931</v>
          </cell>
          <cell r="AN125">
            <v>24.566589033686931</v>
          </cell>
          <cell r="AO125">
            <v>11.552829562800959</v>
          </cell>
          <cell r="AP125">
            <v>11.552829562800959</v>
          </cell>
          <cell r="AQ125">
            <v>11.57965426878958</v>
          </cell>
          <cell r="AR125">
            <v>11.57965426878958</v>
          </cell>
          <cell r="AS125">
            <v>11.616024313157734</v>
          </cell>
          <cell r="AT125">
            <v>11.616024313157734</v>
          </cell>
          <cell r="AU125">
            <v>11.698645211056279</v>
          </cell>
          <cell r="AV125">
            <v>11.698645211056279</v>
          </cell>
          <cell r="AW125">
            <v>11.698645211056279</v>
          </cell>
          <cell r="AX125">
            <v>11.698645211056279</v>
          </cell>
          <cell r="AY125">
            <v>4.1441067840540686</v>
          </cell>
          <cell r="AZ125">
            <v>4.1441067840540686</v>
          </cell>
        </row>
        <row r="126">
          <cell r="S126">
            <v>-12.41059483003602</v>
          </cell>
          <cell r="U126">
            <v>-13.993071066504344</v>
          </cell>
          <cell r="W126">
            <v>15.745354887458445</v>
          </cell>
          <cell r="Y126">
            <v>-1.6249035515326697</v>
          </cell>
          <cell r="AA126">
            <v>-1.8040831314461196</v>
          </cell>
          <cell r="AC126">
            <v>21.710464614200692</v>
          </cell>
          <cell r="AE126">
            <v>22.361778552626696</v>
          </cell>
          <cell r="AF126">
            <v>22.361778552626696</v>
          </cell>
          <cell r="AG126">
            <v>23.032631909205488</v>
          </cell>
          <cell r="AH126">
            <v>23.032631909205488</v>
          </cell>
          <cell r="AI126">
            <v>23.723610866481657</v>
          </cell>
          <cell r="AJ126">
            <v>23.723610866481657</v>
          </cell>
          <cell r="AK126">
            <v>24.743726133740388</v>
          </cell>
          <cell r="AL126">
            <v>24.743726133740388</v>
          </cell>
          <cell r="AM126">
            <v>25.486037917752615</v>
          </cell>
          <cell r="AN126">
            <v>25.486037917752615</v>
          </cell>
          <cell r="AO126">
            <v>21.657421925812901</v>
          </cell>
          <cell r="AP126">
            <v>21.657421925812901</v>
          </cell>
          <cell r="AQ126">
            <v>21.974654202691898</v>
          </cell>
          <cell r="AR126">
            <v>21.974654202691898</v>
          </cell>
          <cell r="AS126">
            <v>22.310144045077106</v>
          </cell>
          <cell r="AT126">
            <v>22.310144045077106</v>
          </cell>
          <cell r="AU126">
            <v>22.70085833493324</v>
          </cell>
          <cell r="AV126">
            <v>22.70085833493324</v>
          </cell>
          <cell r="AW126">
            <v>22.70085833493324</v>
          </cell>
          <cell r="AX126">
            <v>22.70085833493324</v>
          </cell>
          <cell r="AY126">
            <v>-10.408080180876624</v>
          </cell>
          <cell r="AZ126">
            <v>-47.986192915684398</v>
          </cell>
        </row>
        <row r="137">
          <cell r="S137">
            <v>-57.285597406729813</v>
          </cell>
          <cell r="U137">
            <v>-45.609188420513291</v>
          </cell>
          <cell r="W137">
            <v>17.766023740005163</v>
          </cell>
          <cell r="Y137">
            <v>20.02397890770084</v>
          </cell>
          <cell r="AA137">
            <v>27.532480834510789</v>
          </cell>
          <cell r="AC137">
            <v>68.828264192220871</v>
          </cell>
          <cell r="AE137">
            <v>68.828264192220871</v>
          </cell>
          <cell r="AF137">
            <v>21.390372388337386</v>
          </cell>
          <cell r="AG137">
            <v>68.828264192220871</v>
          </cell>
          <cell r="AH137">
            <v>21.604276112220759</v>
          </cell>
          <cell r="AI137">
            <v>68.828264192220871</v>
          </cell>
          <cell r="AJ137">
            <v>21.820318873342966</v>
          </cell>
          <cell r="AK137">
            <v>69.516546834143085</v>
          </cell>
          <cell r="AL137">
            <v>22.038522062076396</v>
          </cell>
          <cell r="AM137">
            <v>70.211712302484514</v>
          </cell>
          <cell r="AN137">
            <v>22.258907282697159</v>
          </cell>
          <cell r="AO137">
            <v>70.913829425509363</v>
          </cell>
          <cell r="AP137">
            <v>22.481496355524129</v>
          </cell>
          <cell r="AQ137">
            <v>71.622967719764461</v>
          </cell>
          <cell r="AR137">
            <v>22.706311319079372</v>
          </cell>
          <cell r="AS137">
            <v>72.339197396962106</v>
          </cell>
          <cell r="AT137">
            <v>22.933374432270167</v>
          </cell>
          <cell r="AU137">
            <v>73.062589370931732</v>
          </cell>
          <cell r="AV137">
            <v>23.162708176592869</v>
          </cell>
          <cell r="AW137">
            <v>73.793215264641049</v>
          </cell>
          <cell r="AX137">
            <v>23.394335258358797</v>
          </cell>
          <cell r="AY137">
            <v>74.531147417287457</v>
          </cell>
          <cell r="AZ137">
            <v>23.628278610942385</v>
          </cell>
        </row>
        <row r="140">
          <cell r="S140">
            <v>-57.285597406729813</v>
          </cell>
          <cell r="U140">
            <v>-45.609188420513291</v>
          </cell>
          <cell r="W140">
            <v>17.766023740005163</v>
          </cell>
          <cell r="Y140">
            <v>20.02397890770084</v>
          </cell>
          <cell r="AA140">
            <v>27.532480834510789</v>
          </cell>
          <cell r="AC140">
            <v>96.485768386964708</v>
          </cell>
          <cell r="AE140">
            <v>105.23379960038045</v>
          </cell>
          <cell r="AF140">
            <v>21.390372388337386</v>
          </cell>
          <cell r="AG140">
            <v>68.828264192220871</v>
          </cell>
          <cell r="AH140">
            <v>21.604276112220759</v>
          </cell>
          <cell r="AI140">
            <v>68.828264192220871</v>
          </cell>
          <cell r="AJ140">
            <v>21.820318873342966</v>
          </cell>
          <cell r="AK140">
            <v>69.516546834143085</v>
          </cell>
          <cell r="AL140">
            <v>22.038522062076396</v>
          </cell>
          <cell r="AM140">
            <v>70.211712302484514</v>
          </cell>
          <cell r="AN140">
            <v>22.258907282697159</v>
          </cell>
          <cell r="AO140">
            <v>70.913829425509363</v>
          </cell>
          <cell r="AP140">
            <v>22.481496355524129</v>
          </cell>
          <cell r="AQ140">
            <v>71.622967719764461</v>
          </cell>
          <cell r="AR140">
            <v>22.706311319079372</v>
          </cell>
          <cell r="AS140">
            <v>72.339197396962106</v>
          </cell>
          <cell r="AT140">
            <v>22.933374432270167</v>
          </cell>
          <cell r="AU140">
            <v>73.062589370931732</v>
          </cell>
          <cell r="AV140">
            <v>23.162708176592869</v>
          </cell>
          <cell r="AW140">
            <v>73.793215264641049</v>
          </cell>
          <cell r="AX140">
            <v>23.394335258358797</v>
          </cell>
          <cell r="AY140">
            <v>74.531147417287457</v>
          </cell>
          <cell r="AZ140">
            <v>23.628278610942385</v>
          </cell>
        </row>
        <row r="141">
          <cell r="S141">
            <v>-2.2677045237135078</v>
          </cell>
          <cell r="U141">
            <v>-13.441270628141625</v>
          </cell>
          <cell r="W141">
            <v>-119.07126028590167</v>
          </cell>
          <cell r="Y141">
            <v>-85.632562860821167</v>
          </cell>
          <cell r="AA141">
            <v>-99.071427146183254</v>
          </cell>
          <cell r="AC141">
            <v>86.841858456802768</v>
          </cell>
          <cell r="AE141">
            <v>89.447114210506783</v>
          </cell>
          <cell r="AF141">
            <v>-2.823283560640208</v>
          </cell>
          <cell r="AG141">
            <v>92.130527636821952</v>
          </cell>
          <cell r="AH141">
            <v>0.81376954183197103</v>
          </cell>
          <cell r="AI141">
            <v>-122.37011148059952</v>
          </cell>
          <cell r="AJ141">
            <v>4.794767977518898</v>
          </cell>
          <cell r="AK141">
            <v>-116.47724696976806</v>
          </cell>
          <cell r="AL141">
            <v>9.3274299223431907</v>
          </cell>
          <cell r="AM141">
            <v>-111.17438346367763</v>
          </cell>
          <cell r="AN141">
            <v>12.974334949824142</v>
          </cell>
          <cell r="AO141">
            <v>-204.37744328656629</v>
          </cell>
          <cell r="AP141">
            <v>11.156190518135379</v>
          </cell>
          <cell r="AQ141">
            <v>-151.0103377072133</v>
          </cell>
          <cell r="AR141">
            <v>60.896443921147728</v>
          </cell>
          <cell r="AS141">
            <v>-147.00387764024737</v>
          </cell>
          <cell r="AT141">
            <v>56.22892801771934</v>
          </cell>
          <cell r="AU141">
            <v>-143.29479276419499</v>
          </cell>
          <cell r="AV141">
            <v>129.31264659234967</v>
          </cell>
          <cell r="AW141">
            <v>-139.82484487862143</v>
          </cell>
          <cell r="AX141">
            <v>175.44920720952044</v>
          </cell>
          <cell r="AY141">
            <v>-136.54002278501176</v>
          </cell>
          <cell r="AZ141">
            <v>222.95870826534386</v>
          </cell>
        </row>
        <row r="164">
          <cell r="S164">
            <v>1248.307608673608</v>
          </cell>
          <cell r="U164">
            <v>1310.113606968114</v>
          </cell>
          <cell r="W164">
            <v>1548.7609802329623</v>
          </cell>
          <cell r="Y164">
            <v>1605.5299634422813</v>
          </cell>
          <cell r="AA164">
            <v>1726.0607387917337</v>
          </cell>
          <cell r="AC164">
            <v>1673.1518481068583</v>
          </cell>
          <cell r="AE164">
            <v>1689.6792163812715</v>
          </cell>
          <cell r="AF164">
            <v>1856.5559083780761</v>
          </cell>
          <cell r="AG164">
            <v>1706.3709770856178</v>
          </cell>
          <cell r="AH164">
            <v>1911.354895811724</v>
          </cell>
          <cell r="AI164">
            <v>1723.2287697379334</v>
          </cell>
          <cell r="AJ164">
            <v>1933.8755233639488</v>
          </cell>
          <cell r="AK164">
            <v>1756.2542502294014</v>
          </cell>
          <cell r="AL164">
            <v>1956.6922052983789</v>
          </cell>
          <cell r="AM164">
            <v>1773.5983164503571</v>
          </cell>
          <cell r="AN164">
            <v>1979.8093326536432</v>
          </cell>
          <cell r="AO164">
            <v>1669.0150894555741</v>
          </cell>
          <cell r="AP164">
            <v>2003.2313690563174</v>
          </cell>
          <cell r="AQ164">
            <v>1674.4959764146763</v>
          </cell>
          <cell r="AR164">
            <v>2026.9628520206923</v>
          </cell>
          <cell r="AS164">
            <v>1691.630248532701</v>
          </cell>
          <cell r="AT164">
            <v>2051.0083942730184</v>
          </cell>
          <cell r="AU164">
            <v>1708.9349508087148</v>
          </cell>
          <cell r="AV164">
            <v>2075.3726851007054</v>
          </cell>
          <cell r="AW164">
            <v>1726.4117829814809</v>
          </cell>
          <cell r="AX164">
            <v>2100.0604917269557</v>
          </cell>
          <cell r="AY164">
            <v>1744.0624617643368</v>
          </cell>
          <cell r="AZ164">
            <v>2125.0766607113228</v>
          </cell>
        </row>
        <row r="165">
          <cell r="S165">
            <v>91.530158503388009</v>
          </cell>
          <cell r="U165">
            <v>109.736</v>
          </cell>
          <cell r="W165">
            <v>271.39740193238009</v>
          </cell>
          <cell r="Y165">
            <v>277.07184200967532</v>
          </cell>
          <cell r="AA165">
            <v>289.20043465022786</v>
          </cell>
          <cell r="AC165">
            <v>292.09243899673015</v>
          </cell>
          <cell r="AE165">
            <v>294.18941706823006</v>
          </cell>
          <cell r="AF165">
            <v>348.30235412275476</v>
          </cell>
          <cell r="AG165">
            <v>296.30736492044497</v>
          </cell>
          <cell r="AH165">
            <v>358.75142474643741</v>
          </cell>
          <cell r="AI165">
            <v>298.44649225118201</v>
          </cell>
          <cell r="AJ165">
            <v>365.92645324136618</v>
          </cell>
          <cell r="AK165">
            <v>306.60701085522641</v>
          </cell>
          <cell r="AL165">
            <v>373.24498230619349</v>
          </cell>
          <cell r="AM165">
            <v>308.83268899457033</v>
          </cell>
          <cell r="AN165">
            <v>380.70988195231735</v>
          </cell>
          <cell r="AO165">
            <v>188.9807890478555</v>
          </cell>
          <cell r="AP165">
            <v>388.32407959136373</v>
          </cell>
          <cell r="AQ165">
            <v>179.041219831055</v>
          </cell>
          <cell r="AR165">
            <v>396.09056118319103</v>
          </cell>
          <cell r="AS165">
            <v>180.60173923449446</v>
          </cell>
          <cell r="AT165">
            <v>404.01237240685487</v>
          </cell>
          <cell r="AU165">
            <v>182.17786383196832</v>
          </cell>
          <cell r="AV165">
            <v>412.09261985499199</v>
          </cell>
          <cell r="AW165">
            <v>183.76974967541693</v>
          </cell>
          <cell r="AX165">
            <v>420.33447225209181</v>
          </cell>
          <cell r="AY165">
            <v>185.37755437729999</v>
          </cell>
          <cell r="AZ165">
            <v>428.74116169713363</v>
          </cell>
        </row>
        <row r="168">
          <cell r="S168">
            <v>91.530158503388009</v>
          </cell>
          <cell r="U168">
            <v>109.736</v>
          </cell>
          <cell r="W168">
            <v>271.39740193238009</v>
          </cell>
          <cell r="Y168">
            <v>277.07184200967532</v>
          </cell>
          <cell r="AA168">
            <v>289.20043465022786</v>
          </cell>
          <cell r="AC168">
            <v>292.09243899673015</v>
          </cell>
          <cell r="AE168">
            <v>294.18941706823006</v>
          </cell>
          <cell r="AF168">
            <v>348.30235412275476</v>
          </cell>
          <cell r="AG168">
            <v>296.30736492044497</v>
          </cell>
          <cell r="AH168">
            <v>358.75142474643741</v>
          </cell>
          <cell r="AI168">
            <v>298.44649225118201</v>
          </cell>
          <cell r="AJ168">
            <v>365.92645324136618</v>
          </cell>
          <cell r="AK168">
            <v>306.60701085522641</v>
          </cell>
          <cell r="AL168">
            <v>373.24498230619349</v>
          </cell>
          <cell r="AM168">
            <v>308.83268899457033</v>
          </cell>
          <cell r="AN168">
            <v>380.70988195231735</v>
          </cell>
          <cell r="AO168">
            <v>188.9807890478555</v>
          </cell>
          <cell r="AP168">
            <v>388.32407959136373</v>
          </cell>
          <cell r="AQ168">
            <v>179.041219831055</v>
          </cell>
          <cell r="AR168">
            <v>396.09056118319103</v>
          </cell>
          <cell r="AS168">
            <v>180.60173923449446</v>
          </cell>
          <cell r="AT168">
            <v>404.01237240685487</v>
          </cell>
          <cell r="AU168">
            <v>182.17786383196832</v>
          </cell>
          <cell r="AV168">
            <v>412.09261985499199</v>
          </cell>
          <cell r="AW168">
            <v>183.76974967541693</v>
          </cell>
          <cell r="AX168">
            <v>420.33447225209181</v>
          </cell>
          <cell r="AY168">
            <v>185.37755437729999</v>
          </cell>
          <cell r="AZ168">
            <v>428.74116169713363</v>
          </cell>
        </row>
        <row r="169">
          <cell r="S169">
            <v>1132.9230198300199</v>
          </cell>
          <cell r="U169">
            <v>1171.0119999999999</v>
          </cell>
          <cell r="W169">
            <v>1246.1822632846163</v>
          </cell>
          <cell r="Y169">
            <v>1296.0295538160012</v>
          </cell>
          <cell r="AA169">
            <v>1401.7855654073865</v>
          </cell>
          <cell r="AC169">
            <v>1345.8092966823383</v>
          </cell>
          <cell r="AE169">
            <v>1360.0634363231125</v>
          </cell>
          <cell r="AF169">
            <v>1472.3459615475508</v>
          </cell>
          <cell r="AG169">
            <v>1374.4601173602944</v>
          </cell>
          <cell r="AH169">
            <v>1516.5163403939773</v>
          </cell>
          <cell r="AI169">
            <v>1389.0007652078484</v>
          </cell>
          <cell r="AJ169">
            <v>1531.681503797917</v>
          </cell>
          <cell r="AK169">
            <v>1413.6868195338775</v>
          </cell>
          <cell r="AL169">
            <v>1546.9983188358963</v>
          </cell>
          <cell r="AM169">
            <v>1428.6254055162879</v>
          </cell>
          <cell r="AN169">
            <v>1562.4683020242553</v>
          </cell>
          <cell r="AO169">
            <v>1443.7133773585222</v>
          </cell>
          <cell r="AP169">
            <v>1578.0929850444979</v>
          </cell>
          <cell r="AQ169">
            <v>1458.9522289191789</v>
          </cell>
          <cell r="AR169">
            <v>1593.873914894943</v>
          </cell>
          <cell r="AS169">
            <v>1474.343468995442</v>
          </cell>
          <cell r="AT169">
            <v>1609.8126540438925</v>
          </cell>
          <cell r="AU169">
            <v>1489.888621472468</v>
          </cell>
          <cell r="AV169">
            <v>1625.9107805843314</v>
          </cell>
          <cell r="AW169">
            <v>1505.5892254742641</v>
          </cell>
          <cell r="AX169">
            <v>1642.1698883901747</v>
          </cell>
          <cell r="AY169">
            <v>1521.4468355160782</v>
          </cell>
          <cell r="AZ169">
            <v>1658.5915872740766</v>
          </cell>
        </row>
        <row r="182">
          <cell r="S182">
            <v>1124.055587820608</v>
          </cell>
          <cell r="U182">
            <v>1215.3635250998648</v>
          </cell>
          <cell r="W182">
            <v>1472.1356962827183</v>
          </cell>
          <cell r="Y182">
            <v>1381.8923217992131</v>
          </cell>
          <cell r="AA182">
            <v>1534.2358020924246</v>
          </cell>
          <cell r="AC182">
            <v>1519.2121100565034</v>
          </cell>
          <cell r="AE182">
            <v>1535.3448290106808</v>
          </cell>
          <cell r="AF182">
            <v>1629.6846099415709</v>
          </cell>
          <cell r="AG182">
            <v>1521.7009091805351</v>
          </cell>
          <cell r="AH182">
            <v>1686.8725201590494</v>
          </cell>
          <cell r="AI182">
            <v>1537.1012063209998</v>
          </cell>
          <cell r="AJ182">
            <v>1746.2679520434253</v>
          </cell>
          <cell r="AK182">
            <v>1554.157571582861</v>
          </cell>
          <cell r="AL182">
            <v>1807.9584065139563</v>
          </cell>
          <cell r="AM182">
            <v>1582.1602355358575</v>
          </cell>
          <cell r="AN182">
            <v>1872.0348765271967</v>
          </cell>
          <cell r="AO182">
            <v>1569.5131000402812</v>
          </cell>
          <cell r="AP182">
            <v>1938.591986678493</v>
          </cell>
          <cell r="AQ182">
            <v>1590.3165904951438</v>
          </cell>
          <cell r="AR182">
            <v>1947.2551756252822</v>
          </cell>
          <cell r="AS182">
            <v>1518.4782502206822</v>
          </cell>
          <cell r="AT182">
            <v>2018.4679684966595</v>
          </cell>
          <cell r="AU182">
            <v>1533.1712616994805</v>
          </cell>
          <cell r="AV182">
            <v>2005.1532371828321</v>
          </cell>
          <cell r="AW182">
            <v>1548.7776564138539</v>
          </cell>
          <cell r="AX182">
            <v>2023.9794478929457</v>
          </cell>
          <cell r="AY182">
            <v>1564.5161009932667</v>
          </cell>
          <cell r="AZ182">
            <v>2043.4905907296832</v>
          </cell>
        </row>
        <row r="183">
          <cell r="S183">
            <v>525.38473477000002</v>
          </cell>
          <cell r="U183">
            <v>546.98446425856514</v>
          </cell>
          <cell r="W183">
            <v>672.31956591159258</v>
          </cell>
          <cell r="Y183">
            <v>719.28875127393678</v>
          </cell>
          <cell r="AA183">
            <v>823.33961012758357</v>
          </cell>
          <cell r="AC183">
            <v>831.57300622885941</v>
          </cell>
          <cell r="AE183">
            <v>839.88873629114801</v>
          </cell>
          <cell r="AF183">
            <v>814.59945406824829</v>
          </cell>
          <cell r="AG183">
            <v>848.28762365405942</v>
          </cell>
          <cell r="AH183">
            <v>839.03743769029575</v>
          </cell>
          <cell r="AI183">
            <v>856.77049989060004</v>
          </cell>
          <cell r="AJ183">
            <v>864.20856082100465</v>
          </cell>
          <cell r="AK183">
            <v>865.33820488950607</v>
          </cell>
          <cell r="AL183">
            <v>890.13481764563483</v>
          </cell>
          <cell r="AM183">
            <v>873.99158693840116</v>
          </cell>
          <cell r="AN183">
            <v>916.8388621750039</v>
          </cell>
          <cell r="AO183">
            <v>882.73150280778509</v>
          </cell>
          <cell r="AP183">
            <v>944.34402804025399</v>
          </cell>
          <cell r="AQ183">
            <v>891.55881783586301</v>
          </cell>
          <cell r="AR183">
            <v>972.67434888146158</v>
          </cell>
          <cell r="AS183">
            <v>900.4744060142217</v>
          </cell>
          <cell r="AT183">
            <v>1001.8545793479054</v>
          </cell>
          <cell r="AU183">
            <v>909.47915007436382</v>
          </cell>
          <cell r="AV183">
            <v>1031.9102167283427</v>
          </cell>
          <cell r="AW183">
            <v>918.57394157510748</v>
          </cell>
          <cell r="AX183">
            <v>1062.867523230193</v>
          </cell>
          <cell r="AY183">
            <v>927.75968099085856</v>
          </cell>
          <cell r="AZ183">
            <v>1094.7535489270988</v>
          </cell>
        </row>
        <row r="184">
          <cell r="S184">
            <v>112.88742952949696</v>
          </cell>
          <cell r="U184">
            <v>136.90060744882351</v>
          </cell>
          <cell r="W184">
            <v>146.52805680078316</v>
          </cell>
          <cell r="Y184">
            <v>152.38917907281447</v>
          </cell>
          <cell r="AA184">
            <v>164.82413608515614</v>
          </cell>
          <cell r="AC184">
            <v>166.4723774460077</v>
          </cell>
          <cell r="AE184">
            <v>168.13710122046777</v>
          </cell>
          <cell r="AF184">
            <v>131.8192134843639</v>
          </cell>
          <cell r="AG184">
            <v>169.81847223267246</v>
          </cell>
          <cell r="AH184">
            <v>135.77378988889481</v>
          </cell>
          <cell r="AI184">
            <v>171.51665695499918</v>
          </cell>
          <cell r="AJ184">
            <v>139.84700358556165</v>
          </cell>
          <cell r="AK184">
            <v>173.23182352454916</v>
          </cell>
          <cell r="AL184">
            <v>144.04241369312851</v>
          </cell>
          <cell r="AM184">
            <v>174.96414175979461</v>
          </cell>
          <cell r="AN184">
            <v>148.36368610392236</v>
          </cell>
          <cell r="AO184">
            <v>176.71378317739257</v>
          </cell>
          <cell r="AP184">
            <v>152.81459668704002</v>
          </cell>
          <cell r="AQ184">
            <v>178.48092100916651</v>
          </cell>
          <cell r="AR184">
            <v>157.39903458765122</v>
          </cell>
          <cell r="AS184">
            <v>180.26573021925816</v>
          </cell>
          <cell r="AT184">
            <v>162.12100562528076</v>
          </cell>
          <cell r="AU184">
            <v>182.06838752145075</v>
          </cell>
          <cell r="AV184">
            <v>166.98463579403918</v>
          </cell>
          <cell r="AW184">
            <v>183.88907139666529</v>
          </cell>
          <cell r="AX184">
            <v>171.99417486786035</v>
          </cell>
          <cell r="AY184">
            <v>185.72796211063195</v>
          </cell>
          <cell r="AZ184">
            <v>177.15400011389616</v>
          </cell>
        </row>
        <row r="191">
          <cell r="S191">
            <v>220.124</v>
          </cell>
          <cell r="U191">
            <v>233.74</v>
          </cell>
          <cell r="W191">
            <v>227.33833829685636</v>
          </cell>
          <cell r="Y191">
            <v>230.80659009399005</v>
          </cell>
          <cell r="AA191">
            <v>251.50188678012287</v>
          </cell>
          <cell r="AC191">
            <v>254.01690564792412</v>
          </cell>
          <cell r="AE191">
            <v>256.55707470440336</v>
          </cell>
          <cell r="AF191">
            <v>261.51935413480004</v>
          </cell>
          <cell r="AG191">
            <v>259.12264545144734</v>
          </cell>
          <cell r="AH191">
            <v>269.36493475884407</v>
          </cell>
          <cell r="AI191">
            <v>261.71387190596181</v>
          </cell>
          <cell r="AJ191">
            <v>277.4458828016094</v>
          </cell>
          <cell r="AK191">
            <v>264.33101062502141</v>
          </cell>
          <cell r="AL191">
            <v>285.76925928565771</v>
          </cell>
          <cell r="AM191">
            <v>266.97432073127158</v>
          </cell>
          <cell r="AN191">
            <v>294.34233706422742</v>
          </cell>
          <cell r="AO191">
            <v>269.64406393858434</v>
          </cell>
          <cell r="AP191">
            <v>303.17260717615426</v>
          </cell>
          <cell r="AQ191">
            <v>272.34050457797014</v>
          </cell>
          <cell r="AR191">
            <v>312.26778539143891</v>
          </cell>
          <cell r="AS191">
            <v>275.06390962374985</v>
          </cell>
          <cell r="AT191">
            <v>321.63581895318208</v>
          </cell>
          <cell r="AU191">
            <v>277.81454871998739</v>
          </cell>
          <cell r="AV191">
            <v>331.28489352177758</v>
          </cell>
          <cell r="AW191">
            <v>280.59269420718726</v>
          </cell>
          <cell r="AX191">
            <v>341.22344032743092</v>
          </cell>
          <cell r="AY191">
            <v>283.39862114925916</v>
          </cell>
          <cell r="AZ191">
            <v>351.46014353725388</v>
          </cell>
        </row>
        <row r="192">
          <cell r="S192">
            <v>76.785000000000011</v>
          </cell>
          <cell r="U192">
            <v>74.439137315525869</v>
          </cell>
          <cell r="W192">
            <v>68.481016150615318</v>
          </cell>
          <cell r="Y192">
            <v>69.519464278365362</v>
          </cell>
          <cell r="AA192">
            <v>75.75021521333251</v>
          </cell>
          <cell r="AC192">
            <v>76.205071694377239</v>
          </cell>
          <cell r="AE192">
            <v>76.967122411321</v>
          </cell>
          <cell r="AF192">
            <v>75.389180233781573</v>
          </cell>
          <cell r="AG192">
            <v>77.736793635434196</v>
          </cell>
          <cell r="AH192">
            <v>77.650855640795029</v>
          </cell>
          <cell r="AI192">
            <v>78.514161571788534</v>
          </cell>
          <cell r="AJ192">
            <v>79.980381310018885</v>
          </cell>
          <cell r="AK192">
            <v>79.299303187506425</v>
          </cell>
          <cell r="AL192">
            <v>82.379792749319449</v>
          </cell>
          <cell r="AM192">
            <v>80.092296219381467</v>
          </cell>
          <cell r="AN192">
            <v>84.85118653179903</v>
          </cell>
          <cell r="AO192">
            <v>80.893219181575304</v>
          </cell>
          <cell r="AP192">
            <v>87.396722127753009</v>
          </cell>
          <cell r="AQ192">
            <v>81.702151373391033</v>
          </cell>
          <cell r="AR192">
            <v>90.018623791585597</v>
          </cell>
          <cell r="AS192">
            <v>82.519172887124952</v>
          </cell>
          <cell r="AT192">
            <v>92.719182505333166</v>
          </cell>
          <cell r="AU192">
            <v>83.344364615996213</v>
          </cell>
          <cell r="AV192">
            <v>95.500757980493162</v>
          </cell>
          <cell r="AW192">
            <v>84.177808262156177</v>
          </cell>
          <cell r="AX192">
            <v>98.36578071990796</v>
          </cell>
          <cell r="AY192">
            <v>85.01958634477775</v>
          </cell>
          <cell r="AZ192">
            <v>101.3167541415052</v>
          </cell>
        </row>
        <row r="193">
          <cell r="S193">
            <v>66.44</v>
          </cell>
          <cell r="U193">
            <v>79.217000000000013</v>
          </cell>
          <cell r="W193">
            <v>154.64231712167239</v>
          </cell>
          <cell r="Y193">
            <v>58.916199087759331</v>
          </cell>
          <cell r="AA193">
            <v>58.362171847946463</v>
          </cell>
          <cell r="AC193">
            <v>60.371595128637978</v>
          </cell>
          <cell r="AE193">
            <v>58.384788492153923</v>
          </cell>
          <cell r="AF193">
            <v>120.10513177246517</v>
          </cell>
          <cell r="AG193">
            <v>56.449020574811136</v>
          </cell>
          <cell r="AH193">
            <v>123.70828572563913</v>
          </cell>
          <cell r="AI193">
            <v>54.565822538183824</v>
          </cell>
          <cell r="AJ193">
            <v>127.4195342974083</v>
          </cell>
          <cell r="AK193">
            <v>54.176815387974692</v>
          </cell>
          <cell r="AL193">
            <v>131.24212032633056</v>
          </cell>
          <cell r="AM193">
            <v>64.556839651261612</v>
          </cell>
          <cell r="AN193">
            <v>135.17938393612047</v>
          </cell>
          <cell r="AO193">
            <v>44.80093178847779</v>
          </cell>
          <cell r="AP193">
            <v>139.23476545420408</v>
          </cell>
          <cell r="AQ193">
            <v>42.231456371387274</v>
          </cell>
          <cell r="AR193">
            <v>143.4118084178302</v>
          </cell>
          <cell r="AS193">
            <v>6.7557807589429748</v>
          </cell>
          <cell r="AT193">
            <v>147.71416267036511</v>
          </cell>
          <cell r="AU193">
            <v>5.3632951927341797</v>
          </cell>
          <cell r="AV193">
            <v>152.14558755047608</v>
          </cell>
          <cell r="AW193">
            <v>5.3632951927341797</v>
          </cell>
          <cell r="AX193">
            <v>156.70995517699038</v>
          </cell>
          <cell r="AY193">
            <v>5.3632951927341797</v>
          </cell>
          <cell r="AZ193">
            <v>161.4112538323001</v>
          </cell>
        </row>
        <row r="194">
          <cell r="S194">
            <v>-18.928999999999998</v>
          </cell>
          <cell r="U194">
            <v>3.9540009600000192</v>
          </cell>
          <cell r="W194">
            <v>-2.9553221779048089</v>
          </cell>
          <cell r="Y194">
            <v>-8.6978525740200485</v>
          </cell>
          <cell r="AA194">
            <v>-9.6569726208019127</v>
          </cell>
          <cell r="AC194">
            <v>-8.4959206005007104</v>
          </cell>
          <cell r="AE194">
            <v>-7.5199184088334841</v>
          </cell>
          <cell r="AF194">
            <v>0.49962375371002909</v>
          </cell>
          <cell r="AG194">
            <v>-6.6418353163678985</v>
          </cell>
          <cell r="AH194">
            <v>0.51461246632132995</v>
          </cell>
          <cell r="AI194">
            <v>-5.8490014001735018</v>
          </cell>
          <cell r="AJ194">
            <v>0.53005084031096983</v>
          </cell>
          <cell r="AK194">
            <v>-5.1300658224770803</v>
          </cell>
          <cell r="AL194">
            <v>0.54595236552029891</v>
          </cell>
          <cell r="AM194">
            <v>-4.4748310547863523</v>
          </cell>
          <cell r="AN194">
            <v>0.56233093648590793</v>
          </cell>
          <cell r="AO194">
            <v>-14.579789526891696</v>
          </cell>
          <cell r="AP194">
            <v>0.57920086458048514</v>
          </cell>
          <cell r="AQ194">
            <v>-8.6724097454415841</v>
          </cell>
          <cell r="AR194">
            <v>0.59657689051789975</v>
          </cell>
          <cell r="AS194">
            <v>-8.1564951790759732</v>
          </cell>
          <cell r="AT194">
            <v>0.61447419723343677</v>
          </cell>
          <cell r="AU194">
            <v>-7.6722839571063739</v>
          </cell>
          <cell r="AV194">
            <v>0.63290842315043994</v>
          </cell>
          <cell r="AW194">
            <v>-7.2134062164070833</v>
          </cell>
          <cell r="AX194">
            <v>0.65189567584495312</v>
          </cell>
          <cell r="AY194">
            <v>-6.7739537804054466</v>
          </cell>
          <cell r="AZ194">
            <v>0.6714525461203017</v>
          </cell>
        </row>
        <row r="195">
          <cell r="S195">
            <v>40.635392321110899</v>
          </cell>
          <cell r="U195">
            <v>46.18695871342679</v>
          </cell>
          <cell r="W195">
            <v>49.933816175891721</v>
          </cell>
          <cell r="Y195">
            <v>51.931168822927376</v>
          </cell>
          <cell r="AA195">
            <v>56.168752198878252</v>
          </cell>
          <cell r="AC195">
            <v>56.730439720867032</v>
          </cell>
          <cell r="AE195">
            <v>57.297744118075705</v>
          </cell>
          <cell r="AF195">
            <v>66.097413294244106</v>
          </cell>
          <cell r="AG195">
            <v>57.870721559256459</v>
          </cell>
          <cell r="AH195">
            <v>68.080335693071433</v>
          </cell>
          <cell r="AI195">
            <v>58.449428774849025</v>
          </cell>
          <cell r="AJ195">
            <v>70.122745763863577</v>
          </cell>
          <cell r="AK195">
            <v>59.033923062597516</v>
          </cell>
          <cell r="AL195">
            <v>72.226428136779489</v>
          </cell>
          <cell r="AM195">
            <v>59.624262293223488</v>
          </cell>
          <cell r="AN195">
            <v>74.393220980882873</v>
          </cell>
          <cell r="AO195">
            <v>60.220504916155726</v>
          </cell>
          <cell r="AP195">
            <v>76.625017610309357</v>
          </cell>
          <cell r="AQ195">
            <v>60.822709965317287</v>
          </cell>
          <cell r="AR195">
            <v>78.923768138618641</v>
          </cell>
          <cell r="AS195">
            <v>61.430937064970458</v>
          </cell>
          <cell r="AT195">
            <v>81.291481182777204</v>
          </cell>
          <cell r="AU195">
            <v>62.045246435620165</v>
          </cell>
          <cell r="AV195">
            <v>83.730225618260519</v>
          </cell>
          <cell r="AW195">
            <v>62.665698899976363</v>
          </cell>
          <cell r="AX195">
            <v>86.242132386808336</v>
          </cell>
          <cell r="AY195">
            <v>63.292355888976125</v>
          </cell>
          <cell r="AZ195">
            <v>88.829396358412595</v>
          </cell>
        </row>
        <row r="196">
          <cell r="S196">
            <v>22.016999999999999</v>
          </cell>
          <cell r="U196">
            <v>24.896392488378766</v>
          </cell>
          <cell r="W196">
            <v>25.933592168895146</v>
          </cell>
          <cell r="Y196">
            <v>76.97093585565095</v>
          </cell>
          <cell r="AA196">
            <v>79.171764221472074</v>
          </cell>
          <cell r="AC196">
            <v>82.338634790330957</v>
          </cell>
          <cell r="AE196">
            <v>85.632180181944193</v>
          </cell>
          <cell r="AF196">
            <v>30.029405737580792</v>
          </cell>
          <cell r="AG196">
            <v>59.057467389221969</v>
          </cell>
          <cell r="AH196">
            <v>30.930287909708216</v>
          </cell>
          <cell r="AI196">
            <v>61.419766084790851</v>
          </cell>
          <cell r="AJ196">
            <v>31.858196546999462</v>
          </cell>
          <cell r="AK196">
            <v>63.876556728182486</v>
          </cell>
          <cell r="AL196">
            <v>32.813942443409445</v>
          </cell>
          <cell r="AM196">
            <v>66.431618997309783</v>
          </cell>
          <cell r="AN196">
            <v>33.798360716711727</v>
          </cell>
          <cell r="AO196">
            <v>69.088883757202183</v>
          </cell>
          <cell r="AP196">
            <v>34.812311538213081</v>
          </cell>
          <cell r="AQ196">
            <v>71.85243910749027</v>
          </cell>
          <cell r="AR196">
            <v>35.856680884359477</v>
          </cell>
          <cell r="AS196">
            <v>20.124808831489787</v>
          </cell>
          <cell r="AT196">
            <v>36.932381310890264</v>
          </cell>
          <cell r="AU196">
            <v>20.728553096434482</v>
          </cell>
          <cell r="AV196">
            <v>38.040352750216975</v>
          </cell>
          <cell r="AW196">
            <v>20.728553096434482</v>
          </cell>
          <cell r="AX196">
            <v>39.181563332723485</v>
          </cell>
          <cell r="AY196">
            <v>20.728553096434482</v>
          </cell>
          <cell r="AZ196">
            <v>40.357010232705193</v>
          </cell>
        </row>
        <row r="197">
          <cell r="S197">
            <v>1.042</v>
          </cell>
          <cell r="U197">
            <v>0.35160000000000002</v>
          </cell>
          <cell r="W197">
            <v>0.36425760000000001</v>
          </cell>
          <cell r="Y197">
            <v>0.37882790399999999</v>
          </cell>
          <cell r="AA197">
            <v>0.40974026096639998</v>
          </cell>
        </row>
        <row r="199">
          <cell r="S199">
            <v>58.740031200000118</v>
          </cell>
          <cell r="U199">
            <v>72.647364875144731</v>
          </cell>
          <cell r="W199">
            <v>126.59473605641165</v>
          </cell>
          <cell r="Y199">
            <v>21.691205409768731</v>
          </cell>
          <cell r="AA199">
            <v>24.7075253569663</v>
          </cell>
          <cell r="AC199">
            <v>29.951907352000955</v>
          </cell>
          <cell r="AE199">
            <v>33.966121121583932</v>
          </cell>
          <cell r="AF199">
            <v>130.125457216087</v>
          </cell>
          <cell r="AG199">
            <v>-6.6418353163678887</v>
          </cell>
          <cell r="AH199">
            <v>142.32659285180083</v>
          </cell>
          <cell r="AI199">
            <v>-5.8490014001733925</v>
          </cell>
          <cell r="AJ199">
            <v>155.38564691695944</v>
          </cell>
          <cell r="AK199">
            <v>-5.1300658224767517</v>
          </cell>
          <cell r="AL199">
            <v>169.34963223369633</v>
          </cell>
          <cell r="AM199">
            <v>-4.4748310547861934</v>
          </cell>
          <cell r="AN199">
            <v>184.26783901852895</v>
          </cell>
          <cell r="AO199">
            <v>-14.57978952689183</v>
          </cell>
          <cell r="AP199">
            <v>200.19193804456512</v>
          </cell>
          <cell r="AQ199">
            <v>-8.6724097454416835</v>
          </cell>
          <cell r="AR199">
            <v>156.70312553233651</v>
          </cell>
          <cell r="AS199">
            <v>-8.156495179075705</v>
          </cell>
          <cell r="AT199">
            <v>174.19935690092558</v>
          </cell>
          <cell r="AU199">
            <v>-7.6722839571064583</v>
          </cell>
          <cell r="AV199">
            <v>105.55656723922587</v>
          </cell>
          <cell r="AW199">
            <v>-7.2134062164073214</v>
          </cell>
          <cell r="AX199">
            <v>67.394877851031197</v>
          </cell>
          <cell r="AY199">
            <v>-6.7739537804054635</v>
          </cell>
          <cell r="AZ199">
            <v>28.208483586511193</v>
          </cell>
        </row>
        <row r="200">
          <cell r="S200">
            <v>0</v>
          </cell>
          <cell r="U200">
            <v>0</v>
          </cell>
          <cell r="W200">
            <v>497.86415</v>
          </cell>
          <cell r="Y200">
            <v>0</v>
          </cell>
          <cell r="AA200">
            <v>0</v>
          </cell>
          <cell r="AC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</row>
        <row r="201">
          <cell r="W201">
            <v>497.86415</v>
          </cell>
        </row>
        <row r="207">
          <cell r="S207">
            <v>172.19542204431971</v>
          </cell>
          <cell r="U207">
            <v>99.147833819999974</v>
          </cell>
          <cell r="W207">
            <v>191.97722688429735</v>
          </cell>
          <cell r="Y207">
            <v>195.09253432245217</v>
          </cell>
          <cell r="AA207">
            <v>188.7850113865419</v>
          </cell>
          <cell r="AC207">
            <v>192.93219788547432</v>
          </cell>
          <cell r="AE207">
            <v>205.84227249096392</v>
          </cell>
          <cell r="AF207">
            <v>131.49639285000001</v>
          </cell>
          <cell r="AG207">
            <v>198.11694444096401</v>
          </cell>
          <cell r="AH207">
            <v>123.7710648</v>
          </cell>
          <cell r="AI207">
            <v>168.79977891096397</v>
          </cell>
          <cell r="AJ207">
            <v>94.453899269999994</v>
          </cell>
          <cell r="AK207">
            <v>174.78487983096394</v>
          </cell>
          <cell r="AL207">
            <v>100.43900019</v>
          </cell>
          <cell r="AM207">
            <v>135.03821079096397</v>
          </cell>
          <cell r="AN207">
            <v>60.692331150000008</v>
          </cell>
          <cell r="AO207">
            <v>78.252632440964007</v>
          </cell>
          <cell r="AP207">
            <v>3.9067528</v>
          </cell>
          <cell r="AQ207">
            <v>74.345879640964</v>
          </cell>
          <cell r="AR207">
            <v>0</v>
          </cell>
          <cell r="AS207">
            <v>74.345879640964</v>
          </cell>
          <cell r="AT207">
            <v>0</v>
          </cell>
          <cell r="AU207">
            <v>74.345879640964</v>
          </cell>
          <cell r="AV207">
            <v>0</v>
          </cell>
          <cell r="AW207">
            <v>74.345879640964</v>
          </cell>
          <cell r="AX207">
            <v>0</v>
          </cell>
          <cell r="AY207">
            <v>74.345879640964</v>
          </cell>
          <cell r="AZ207">
            <v>0</v>
          </cell>
        </row>
        <row r="208">
          <cell r="S208">
            <v>172.19542204431971</v>
          </cell>
          <cell r="U208">
            <v>99.147833819999974</v>
          </cell>
          <cell r="W208">
            <v>191.97722688429735</v>
          </cell>
          <cell r="Y208">
            <v>195.09253432245217</v>
          </cell>
          <cell r="AA208">
            <v>188.7850113865419</v>
          </cell>
          <cell r="AC208">
            <v>192.93219788547432</v>
          </cell>
          <cell r="AE208">
            <v>205.84227249096392</v>
          </cell>
          <cell r="AF208">
            <v>131.49639285000001</v>
          </cell>
          <cell r="AG208">
            <v>198.11694444096401</v>
          </cell>
          <cell r="AH208">
            <v>123.7710648</v>
          </cell>
          <cell r="AI208">
            <v>168.79977891096397</v>
          </cell>
          <cell r="AJ208">
            <v>94.453899269999994</v>
          </cell>
          <cell r="AK208">
            <v>174.78487983096394</v>
          </cell>
          <cell r="AL208">
            <v>100.43900019</v>
          </cell>
          <cell r="AM208">
            <v>135.03821079096397</v>
          </cell>
          <cell r="AN208">
            <v>60.692331150000008</v>
          </cell>
          <cell r="AO208">
            <v>78.252632440964007</v>
          </cell>
          <cell r="AP208">
            <v>3.9067528</v>
          </cell>
          <cell r="AQ208">
            <v>74.345879640964</v>
          </cell>
          <cell r="AR208">
            <v>0</v>
          </cell>
          <cell r="AS208">
            <v>74.345879640964</v>
          </cell>
          <cell r="AT208">
            <v>0</v>
          </cell>
          <cell r="AU208">
            <v>74.345879640964</v>
          </cell>
          <cell r="AV208">
            <v>0</v>
          </cell>
          <cell r="AW208">
            <v>74.345879640964</v>
          </cell>
          <cell r="AX208">
            <v>0</v>
          </cell>
          <cell r="AY208">
            <v>74.345879640964</v>
          </cell>
          <cell r="AZ208">
            <v>0</v>
          </cell>
        </row>
        <row r="209">
          <cell r="S209">
            <v>172.19542204431971</v>
          </cell>
          <cell r="U209">
            <v>99.147833819999974</v>
          </cell>
          <cell r="W209">
            <v>191.97722688429735</v>
          </cell>
          <cell r="Y209">
            <v>195.09253432245217</v>
          </cell>
          <cell r="AA209">
            <v>188.7850113865419</v>
          </cell>
          <cell r="AC209">
            <v>192.93219788547432</v>
          </cell>
          <cell r="AE209">
            <v>205.84227249096392</v>
          </cell>
          <cell r="AF209">
            <v>131.49639285000001</v>
          </cell>
          <cell r="AG209">
            <v>198.11694444096401</v>
          </cell>
          <cell r="AH209">
            <v>123.7710648</v>
          </cell>
          <cell r="AI209">
            <v>168.79977891096397</v>
          </cell>
          <cell r="AJ209">
            <v>94.453899269999994</v>
          </cell>
          <cell r="AK209">
            <v>174.78487983096394</v>
          </cell>
          <cell r="AL209">
            <v>100.43900019</v>
          </cell>
          <cell r="AM209">
            <v>135.03821079096397</v>
          </cell>
          <cell r="AN209">
            <v>60.692331150000008</v>
          </cell>
          <cell r="AO209">
            <v>78.252632440964007</v>
          </cell>
          <cell r="AP209">
            <v>3.9067528</v>
          </cell>
          <cell r="AQ209">
            <v>74.345879640964</v>
          </cell>
          <cell r="AR209">
            <v>0</v>
          </cell>
          <cell r="AS209">
            <v>74.345879640964</v>
          </cell>
          <cell r="AT209">
            <v>0</v>
          </cell>
          <cell r="AU209">
            <v>74.345879640964</v>
          </cell>
          <cell r="AV209">
            <v>0</v>
          </cell>
          <cell r="AW209">
            <v>74.345879640964</v>
          </cell>
          <cell r="AX209">
            <v>0</v>
          </cell>
          <cell r="AY209">
            <v>74.345879640964</v>
          </cell>
          <cell r="AZ209">
            <v>0</v>
          </cell>
        </row>
        <row r="219">
          <cell r="S219">
            <v>6.9279999999999999</v>
          </cell>
          <cell r="U219">
            <v>5.5513500000000002</v>
          </cell>
          <cell r="W219">
            <v>5.5513500000000002</v>
          </cell>
          <cell r="Y219">
            <v>7.9397215116279076</v>
          </cell>
          <cell r="AA219">
            <v>5.6068635000000002</v>
          </cell>
          <cell r="AC219">
            <v>5.6068635000000002</v>
          </cell>
          <cell r="AE219">
            <v>5.6629321350000001</v>
          </cell>
          <cell r="AF219">
            <v>11.263495005503284</v>
          </cell>
          <cell r="AG219">
            <v>5.7195614563500001</v>
          </cell>
          <cell r="AH219">
            <v>11.376129955558318</v>
          </cell>
          <cell r="AI219">
            <v>5.7767570709134999</v>
          </cell>
          <cell r="AJ219">
            <v>11.489891255113902</v>
          </cell>
          <cell r="AK219">
            <v>5.8345246416226351</v>
          </cell>
          <cell r="AL219">
            <v>11.60479016766504</v>
          </cell>
          <cell r="AM219">
            <v>5.8928698880388612</v>
          </cell>
          <cell r="AN219">
            <v>11.72083806934169</v>
          </cell>
          <cell r="AO219">
            <v>5.9517985869192502</v>
          </cell>
          <cell r="AP219">
            <v>11.838046450035108</v>
          </cell>
          <cell r="AQ219">
            <v>6.0113165727884432</v>
          </cell>
          <cell r="AR219">
            <v>11.956426914535459</v>
          </cell>
          <cell r="AS219">
            <v>6.0714297385163274</v>
          </cell>
          <cell r="AT219">
            <v>12.075991183680815</v>
          </cell>
          <cell r="AU219">
            <v>6.1321440359014909</v>
          </cell>
          <cell r="AV219">
            <v>12.196751095517623</v>
          </cell>
          <cell r="AW219">
            <v>6.1934654762605055</v>
          </cell>
          <cell r="AX219">
            <v>12.3187186064728</v>
          </cell>
          <cell r="AY219">
            <v>6.2554001310231104</v>
          </cell>
          <cell r="AZ219">
            <v>12.441905792537527</v>
          </cell>
        </row>
        <row r="220">
          <cell r="S220">
            <v>6.9279999999999999</v>
          </cell>
          <cell r="U220">
            <v>5.5513500000000002</v>
          </cell>
          <cell r="W220">
            <v>5.5513500000000002</v>
          </cell>
          <cell r="Y220">
            <v>7.9397215116279076</v>
          </cell>
          <cell r="AA220">
            <v>5.6068635000000002</v>
          </cell>
          <cell r="AC220">
            <v>5.6068635000000002</v>
          </cell>
          <cell r="AE220">
            <v>5.6629321350000001</v>
          </cell>
          <cell r="AF220">
            <v>11.263495005503284</v>
          </cell>
          <cell r="AG220">
            <v>5.7195614563500001</v>
          </cell>
          <cell r="AH220">
            <v>11.376129955558318</v>
          </cell>
          <cell r="AI220">
            <v>5.7767570709134999</v>
          </cell>
          <cell r="AJ220">
            <v>11.489891255113902</v>
          </cell>
          <cell r="AK220">
            <v>5.8345246416226351</v>
          </cell>
          <cell r="AL220">
            <v>11.60479016766504</v>
          </cell>
          <cell r="AM220">
            <v>5.8928698880388612</v>
          </cell>
          <cell r="AN220">
            <v>11.72083806934169</v>
          </cell>
          <cell r="AO220">
            <v>5.9517985869192502</v>
          </cell>
          <cell r="AP220">
            <v>11.838046450035108</v>
          </cell>
          <cell r="AQ220">
            <v>6.0113165727884432</v>
          </cell>
          <cell r="AR220">
            <v>11.956426914535459</v>
          </cell>
          <cell r="AS220">
            <v>6.0714297385163274</v>
          </cell>
          <cell r="AT220">
            <v>12.075991183680815</v>
          </cell>
          <cell r="AU220">
            <v>6.1321440359014909</v>
          </cell>
          <cell r="AV220">
            <v>12.196751095517623</v>
          </cell>
          <cell r="AW220">
            <v>6.1934654762605055</v>
          </cell>
          <cell r="AX220">
            <v>12.3187186064728</v>
          </cell>
          <cell r="AY220">
            <v>6.2554001310231104</v>
          </cell>
          <cell r="AZ220">
            <v>12.441905792537527</v>
          </cell>
        </row>
        <row r="221">
          <cell r="AC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</row>
        <row r="232">
          <cell r="S232">
            <v>43.902999999999999</v>
          </cell>
          <cell r="U232">
            <v>11</v>
          </cell>
          <cell r="W232">
            <v>300</v>
          </cell>
          <cell r="Y232">
            <v>0</v>
          </cell>
          <cell r="AA232">
            <v>0</v>
          </cell>
          <cell r="AC232">
            <v>0</v>
          </cell>
          <cell r="AE232">
            <v>0</v>
          </cell>
          <cell r="AF232">
            <v>92.369938215259793</v>
          </cell>
          <cell r="AG232">
            <v>0</v>
          </cell>
          <cell r="AH232">
            <v>92.369938215259793</v>
          </cell>
          <cell r="AI232">
            <v>0</v>
          </cell>
          <cell r="AJ232">
            <v>92.369938215259793</v>
          </cell>
          <cell r="AK232">
            <v>0</v>
          </cell>
          <cell r="AL232">
            <v>92.369938215259793</v>
          </cell>
          <cell r="AM232">
            <v>0</v>
          </cell>
          <cell r="AN232">
            <v>92.369938215259793</v>
          </cell>
          <cell r="AO232">
            <v>0</v>
          </cell>
          <cell r="AP232">
            <v>92.369938215259793</v>
          </cell>
          <cell r="AQ232">
            <v>0</v>
          </cell>
          <cell r="AR232">
            <v>92.369938215259793</v>
          </cell>
          <cell r="AS232">
            <v>0</v>
          </cell>
          <cell r="AT232">
            <v>92.369938215259793</v>
          </cell>
          <cell r="AU232">
            <v>0</v>
          </cell>
          <cell r="AV232">
            <v>92.369938215259793</v>
          </cell>
          <cell r="AW232">
            <v>0</v>
          </cell>
          <cell r="AX232">
            <v>92.369938215259793</v>
          </cell>
          <cell r="AY232">
            <v>0</v>
          </cell>
          <cell r="AZ232">
            <v>88.822528052892253</v>
          </cell>
        </row>
        <row r="233">
          <cell r="S233">
            <v>0</v>
          </cell>
          <cell r="U233">
            <v>0</v>
          </cell>
          <cell r="W233">
            <v>0</v>
          </cell>
          <cell r="Y233">
            <v>0</v>
          </cell>
          <cell r="AA233">
            <v>0</v>
          </cell>
          <cell r="AC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</row>
        <row r="237">
          <cell r="S237">
            <v>13.903</v>
          </cell>
          <cell r="U237">
            <v>0</v>
          </cell>
          <cell r="W237">
            <v>0</v>
          </cell>
          <cell r="Y237">
            <v>0</v>
          </cell>
          <cell r="AA237">
            <v>0</v>
          </cell>
          <cell r="AC237">
            <v>0</v>
          </cell>
          <cell r="AE237">
            <v>0</v>
          </cell>
          <cell r="AF237">
            <v>2.0612467969120676</v>
          </cell>
          <cell r="AG237">
            <v>0</v>
          </cell>
          <cell r="AH237">
            <v>11.457092209195839</v>
          </cell>
          <cell r="AI237">
            <v>0</v>
          </cell>
          <cell r="AJ237">
            <v>13.404306100327087</v>
          </cell>
          <cell r="AK237">
            <v>0</v>
          </cell>
          <cell r="AL237">
            <v>15.524779531464661</v>
          </cell>
          <cell r="AM237">
            <v>0</v>
          </cell>
          <cell r="AN237">
            <v>17.92238445930386</v>
          </cell>
          <cell r="AO237">
            <v>0</v>
          </cell>
          <cell r="AP237">
            <v>19.878423668025658</v>
          </cell>
          <cell r="AQ237">
            <v>0</v>
          </cell>
          <cell r="AR237">
            <v>19.103264014112412</v>
          </cell>
          <cell r="AS237">
            <v>0</v>
          </cell>
          <cell r="AT237">
            <v>44.108642403169036</v>
          </cell>
          <cell r="AU237">
            <v>0</v>
          </cell>
          <cell r="AV237">
            <v>41.911488655880795</v>
          </cell>
          <cell r="AW237">
            <v>0</v>
          </cell>
          <cell r="AX237">
            <v>78.591318189666168</v>
          </cell>
          <cell r="AY237">
            <v>0</v>
          </cell>
          <cell r="AZ237">
            <v>101.79894844718648</v>
          </cell>
        </row>
        <row r="238">
          <cell r="S238">
            <v>30</v>
          </cell>
          <cell r="U238">
            <v>11</v>
          </cell>
          <cell r="W238">
            <v>300</v>
          </cell>
          <cell r="Y238">
            <v>0</v>
          </cell>
          <cell r="AA238">
            <v>0</v>
          </cell>
          <cell r="AC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</row>
        <row r="248">
          <cell r="S248">
            <v>98.723254215148785</v>
          </cell>
          <cell r="U248">
            <v>13.804853023828962</v>
          </cell>
          <cell r="W248">
            <v>3.9584510720781338</v>
          </cell>
          <cell r="Y248">
            <v>92.022008138024773</v>
          </cell>
          <cell r="AA248">
            <v>128.50683697026884</v>
          </cell>
          <cell r="AC248">
            <v>137.15362578303595</v>
          </cell>
          <cell r="AE248">
            <v>103.76802944791655</v>
          </cell>
          <cell r="AF248">
            <v>110.85303410094177</v>
          </cell>
          <cell r="AG248">
            <v>57.923076462543285</v>
          </cell>
          <cell r="AH248">
            <v>125.1214964776905</v>
          </cell>
          <cell r="AI248">
            <v>50.195761383012105</v>
          </cell>
          <cell r="AJ248">
            <v>144.83899907066359</v>
          </cell>
          <cell r="AK248">
            <v>73.300302959895106</v>
          </cell>
          <cell r="AL248">
            <v>157.11262416104103</v>
          </cell>
          <cell r="AM248">
            <v>106.44662641709417</v>
          </cell>
          <cell r="AN248">
            <v>124.64227470786895</v>
          </cell>
          <cell r="AO248">
            <v>168.73936642866863</v>
          </cell>
          <cell r="AP248">
            <v>91.075299538397445</v>
          </cell>
          <cell r="AQ248">
            <v>195.94052198991685</v>
          </cell>
          <cell r="AR248">
            <v>71.276037350997029</v>
          </cell>
          <cell r="AS248">
            <v>211.78534484127368</v>
          </cell>
          <cell r="AT248">
            <v>70.57020244568281</v>
          </cell>
          <cell r="AU248">
            <v>316.66289325084477</v>
          </cell>
          <cell r="AV248">
            <v>22.816681190462688</v>
          </cell>
          <cell r="AW248">
            <v>424.21284675501653</v>
          </cell>
          <cell r="AX248">
            <v>12.862941988593732</v>
          </cell>
          <cell r="AY248">
            <v>533.69455915793992</v>
          </cell>
          <cell r="AZ248">
            <v>8.892766213816742</v>
          </cell>
        </row>
        <row r="249">
          <cell r="S249">
            <v>13.804853023828962</v>
          </cell>
          <cell r="U249">
            <v>3.9584510720781338</v>
          </cell>
          <cell r="W249">
            <v>92.022008138024773</v>
          </cell>
          <cell r="Y249">
            <v>128.50683697026884</v>
          </cell>
          <cell r="AA249">
            <v>137.15362578303595</v>
          </cell>
          <cell r="AC249">
            <v>103.76802944791655</v>
          </cell>
          <cell r="AE249">
            <v>57.923076462543285</v>
          </cell>
          <cell r="AF249">
            <v>125.1214964776905</v>
          </cell>
          <cell r="AG249">
            <v>50.195761383012105</v>
          </cell>
          <cell r="AH249">
            <v>144.83899907066359</v>
          </cell>
          <cell r="AI249">
            <v>73.300302959895106</v>
          </cell>
          <cell r="AJ249">
            <v>157.11262416104103</v>
          </cell>
          <cell r="AK249">
            <v>106.44662641709417</v>
          </cell>
          <cell r="AL249">
            <v>124.64227470786895</v>
          </cell>
          <cell r="AM249">
            <v>168.73936642866863</v>
          </cell>
          <cell r="AN249">
            <v>91.075299538397445</v>
          </cell>
          <cell r="AO249">
            <v>195.94052198991685</v>
          </cell>
          <cell r="AP249">
            <v>71.276037350997029</v>
          </cell>
          <cell r="AQ249">
            <v>211.78534484127368</v>
          </cell>
          <cell r="AR249">
            <v>70.57020244568281</v>
          </cell>
          <cell r="AS249">
            <v>316.66289325084477</v>
          </cell>
          <cell r="AT249">
            <v>22.816681190462688</v>
          </cell>
          <cell r="AU249">
            <v>424.21284675501653</v>
          </cell>
          <cell r="AV249">
            <v>12.862941988593732</v>
          </cell>
          <cell r="AW249">
            <v>533.69455915793992</v>
          </cell>
          <cell r="AX249">
            <v>8.892766213816742</v>
          </cell>
          <cell r="AY249">
            <v>645.15044041906913</v>
          </cell>
          <cell r="AZ249">
            <v>14.098213935101597</v>
          </cell>
        </row>
        <row r="251">
          <cell r="S251">
            <v>219.55051508531071</v>
          </cell>
          <cell r="U251">
            <v>258.48455646309048</v>
          </cell>
          <cell r="W251">
            <v>268.82393872161418</v>
          </cell>
          <cell r="Y251">
            <v>279.57689627047858</v>
          </cell>
          <cell r="AA251">
            <v>302.39037100614985</v>
          </cell>
          <cell r="AC251">
            <v>302.39037100614985</v>
          </cell>
          <cell r="AE251">
            <v>302.39037100614985</v>
          </cell>
          <cell r="AF251">
            <v>301.63764367414575</v>
          </cell>
          <cell r="AG251">
            <v>302.39037100614985</v>
          </cell>
          <cell r="AH251">
            <v>310.57089839051827</v>
          </cell>
          <cell r="AI251">
            <v>302.39037100614985</v>
          </cell>
          <cell r="AJ251">
            <v>319.77099200244345</v>
          </cell>
          <cell r="AK251">
            <v>302.39037100614985</v>
          </cell>
          <cell r="AL251">
            <v>329.24591808932854</v>
          </cell>
          <cell r="AM251">
            <v>302.39037100614985</v>
          </cell>
          <cell r="AN251">
            <v>339.00390992208821</v>
          </cell>
          <cell r="AO251">
            <v>302.39037100614985</v>
          </cell>
          <cell r="AP251">
            <v>349.05344765273156</v>
          </cell>
          <cell r="AQ251">
            <v>302.39037100614985</v>
          </cell>
          <cell r="AR251">
            <v>359.40326571962396</v>
          </cell>
          <cell r="AS251">
            <v>302.39037100614985</v>
          </cell>
          <cell r="AT251">
            <v>370.0623604748962</v>
          </cell>
          <cell r="AU251">
            <v>302.39037100614985</v>
          </cell>
          <cell r="AV251">
            <v>381.03999804066348</v>
          </cell>
          <cell r="AW251">
            <v>302.39037100614985</v>
          </cell>
          <cell r="AX251">
            <v>392.34572240091893</v>
          </cell>
          <cell r="AY251">
            <v>302.39037100614985</v>
          </cell>
          <cell r="AZ251">
            <v>403.98936373617249</v>
          </cell>
        </row>
        <row r="258">
          <cell r="S258">
            <v>13.812227008416011</v>
          </cell>
          <cell r="U258">
            <v>15.545869809376011</v>
          </cell>
          <cell r="W258">
            <v>16.167704601751058</v>
          </cell>
          <cell r="Y258">
            <v>16.814412785821069</v>
          </cell>
          <cell r="AA258">
            <v>18.18646886914404</v>
          </cell>
          <cell r="AC258">
            <v>18.18646886914404</v>
          </cell>
          <cell r="AE258">
            <v>18.18646886914404</v>
          </cell>
          <cell r="AF258">
            <v>11.056349682453861</v>
          </cell>
          <cell r="AG258">
            <v>18.18646886914404</v>
          </cell>
          <cell r="AH258">
            <v>11.056349682453861</v>
          </cell>
          <cell r="AI258">
            <v>18.18646886914404</v>
          </cell>
          <cell r="AJ258">
            <v>11.056349682453861</v>
          </cell>
          <cell r="AK258">
            <v>18.18646886914404</v>
          </cell>
          <cell r="AL258">
            <v>11.056349682453861</v>
          </cell>
          <cell r="AM258">
            <v>18.18646886914404</v>
          </cell>
          <cell r="AN258">
            <v>11.056349682453861</v>
          </cell>
          <cell r="AO258">
            <v>18.18646886914404</v>
          </cell>
          <cell r="AP258">
            <v>11.056349682453861</v>
          </cell>
          <cell r="AQ258">
            <v>18.18646886914404</v>
          </cell>
          <cell r="AR258">
            <v>11.056349682453861</v>
          </cell>
          <cell r="AS258">
            <v>18.18646886914404</v>
          </cell>
          <cell r="AT258">
            <v>11.056349682453861</v>
          </cell>
          <cell r="AU258">
            <v>18.18646886914404</v>
          </cell>
          <cell r="AV258">
            <v>11.056349682453861</v>
          </cell>
          <cell r="AW258">
            <v>18.18646886914404</v>
          </cell>
          <cell r="AX258">
            <v>11.056349682453861</v>
          </cell>
          <cell r="AY258">
            <v>18.18646886914404</v>
          </cell>
          <cell r="AZ258">
            <v>11.056349682453861</v>
          </cell>
        </row>
        <row r="280">
          <cell r="S280">
            <v>935.16874799961101</v>
          </cell>
          <cell r="U280">
            <v>912.02583424885745</v>
          </cell>
          <cell r="W280">
            <v>993.43523981523185</v>
          </cell>
          <cell r="Y280">
            <v>964.48437718376681</v>
          </cell>
          <cell r="AA280">
            <v>870.6758535230972</v>
          </cell>
          <cell r="AC280">
            <v>870.6758535230972</v>
          </cell>
          <cell r="AE280">
            <v>870.6758535230972</v>
          </cell>
          <cell r="AF280">
            <v>434.36516428971152</v>
          </cell>
          <cell r="AG280">
            <v>870.6758535230972</v>
          </cell>
          <cell r="AH280">
            <v>341.99522607445169</v>
          </cell>
          <cell r="AI280">
            <v>870.6758535230972</v>
          </cell>
          <cell r="AJ280">
            <v>249.6252878591919</v>
          </cell>
          <cell r="AK280">
            <v>870.6758535230972</v>
          </cell>
          <cell r="AL280">
            <v>157.25534964393211</v>
          </cell>
          <cell r="AM280">
            <v>870.6758535230972</v>
          </cell>
          <cell r="AN280">
            <v>64.885411428672313</v>
          </cell>
          <cell r="AO280">
            <v>870.6758535230972</v>
          </cell>
          <cell r="AP280">
            <v>-27.48452678658748</v>
          </cell>
          <cell r="AQ280">
            <v>870.6758535230972</v>
          </cell>
          <cell r="AR280">
            <v>-119.85446500184727</v>
          </cell>
          <cell r="AS280">
            <v>870.6758535230972</v>
          </cell>
          <cell r="AT280">
            <v>-212.22440321710707</v>
          </cell>
          <cell r="AU280">
            <v>870.6758535230972</v>
          </cell>
          <cell r="AV280">
            <v>-304.59434143236683</v>
          </cell>
          <cell r="AW280">
            <v>870.6758535230972</v>
          </cell>
          <cell r="AX280">
            <v>-396.96427964762665</v>
          </cell>
          <cell r="AY280">
            <v>870.6758535230972</v>
          </cell>
          <cell r="AZ280">
            <v>-485.78680770051892</v>
          </cell>
        </row>
        <row r="281">
          <cell r="S281">
            <v>84.312000000000111</v>
          </cell>
          <cell r="U281">
            <v>100.72560000046177</v>
          </cell>
          <cell r="W281">
            <v>104.75462400048025</v>
          </cell>
          <cell r="Y281">
            <v>108.94480896049942</v>
          </cell>
          <cell r="AA281">
            <v>117.83470537167619</v>
          </cell>
          <cell r="AC281">
            <v>117.83470537167619</v>
          </cell>
          <cell r="AE281">
            <v>117.83470537167619</v>
          </cell>
          <cell r="AF281">
            <v>0</v>
          </cell>
          <cell r="AG281">
            <v>117.83470537167619</v>
          </cell>
          <cell r="AH281">
            <v>0</v>
          </cell>
          <cell r="AI281">
            <v>117.83470537167619</v>
          </cell>
          <cell r="AJ281">
            <v>0</v>
          </cell>
          <cell r="AK281">
            <v>117.83470537167619</v>
          </cell>
          <cell r="AL281">
            <v>0</v>
          </cell>
          <cell r="AM281">
            <v>117.83470537167619</v>
          </cell>
          <cell r="AN281">
            <v>0</v>
          </cell>
          <cell r="AO281">
            <v>117.83470537167619</v>
          </cell>
          <cell r="AP281">
            <v>0</v>
          </cell>
          <cell r="AQ281">
            <v>117.83470537167619</v>
          </cell>
          <cell r="AR281">
            <v>0</v>
          </cell>
          <cell r="AS281">
            <v>117.83470537167619</v>
          </cell>
          <cell r="AT281">
            <v>0</v>
          </cell>
          <cell r="AU281">
            <v>117.83470537167619</v>
          </cell>
          <cell r="AV281">
            <v>0</v>
          </cell>
          <cell r="AW281">
            <v>117.83470537167619</v>
          </cell>
          <cell r="AX281">
            <v>0</v>
          </cell>
          <cell r="AY281">
            <v>117.83470537167619</v>
          </cell>
          <cell r="AZ281">
            <v>0</v>
          </cell>
        </row>
        <row r="283">
          <cell r="S283">
            <v>16.406552405924586</v>
          </cell>
          <cell r="U283">
            <v>20.369060860746387</v>
          </cell>
          <cell r="W283">
            <v>21.183823295176236</v>
          </cell>
          <cell r="Y283">
            <v>22.03117622698328</v>
          </cell>
          <cell r="AA283">
            <v>23.82892020710511</v>
          </cell>
          <cell r="AC283">
            <v>23.82892020710511</v>
          </cell>
          <cell r="AE283">
            <v>23.82892020710511</v>
          </cell>
          <cell r="AF283">
            <v>0.30361842388250077</v>
          </cell>
          <cell r="AG283">
            <v>23.82892020710511</v>
          </cell>
          <cell r="AH283">
            <v>0.30361842388250077</v>
          </cell>
          <cell r="AI283">
            <v>23.82892020710511</v>
          </cell>
          <cell r="AJ283">
            <v>0.30361842388250077</v>
          </cell>
          <cell r="AK283">
            <v>23.82892020710511</v>
          </cell>
          <cell r="AL283">
            <v>0.30361842388250077</v>
          </cell>
          <cell r="AM283">
            <v>23.82892020710511</v>
          </cell>
          <cell r="AN283">
            <v>0.30361842388250077</v>
          </cell>
          <cell r="AO283">
            <v>23.82892020710511</v>
          </cell>
          <cell r="AP283">
            <v>0.30361842388250077</v>
          </cell>
          <cell r="AQ283">
            <v>23.82892020710511</v>
          </cell>
          <cell r="AR283">
            <v>0.30361842388250077</v>
          </cell>
          <cell r="AS283">
            <v>23.82892020710511</v>
          </cell>
          <cell r="AT283">
            <v>0.30361842388250077</v>
          </cell>
          <cell r="AU283">
            <v>23.82892020710511</v>
          </cell>
          <cell r="AV283">
            <v>0.30361842388250077</v>
          </cell>
          <cell r="AW283">
            <v>23.82892020710511</v>
          </cell>
          <cell r="AX283">
            <v>0.30361842388250077</v>
          </cell>
          <cell r="AY283">
            <v>23.82892020710511</v>
          </cell>
          <cell r="AZ283">
            <v>0.30361842388250077</v>
          </cell>
        </row>
        <row r="298">
          <cell r="S298">
            <v>357.55377817503887</v>
          </cell>
          <cell r="U298">
            <v>341.32256787664983</v>
          </cell>
          <cell r="W298">
            <v>705.22487200246053</v>
          </cell>
          <cell r="Y298">
            <v>667.4405980598018</v>
          </cell>
          <cell r="AA298">
            <v>565.51071591174593</v>
          </cell>
          <cell r="AC298">
            <v>565.51071591174593</v>
          </cell>
          <cell r="AE298">
            <v>565.51071591174593</v>
          </cell>
          <cell r="AF298">
            <v>0</v>
          </cell>
          <cell r="AG298">
            <v>565.51071591174593</v>
          </cell>
          <cell r="AH298">
            <v>0</v>
          </cell>
          <cell r="AI298">
            <v>565.51071591174593</v>
          </cell>
          <cell r="AJ298">
            <v>0</v>
          </cell>
          <cell r="AK298">
            <v>565.51071591174593</v>
          </cell>
          <cell r="AL298">
            <v>0</v>
          </cell>
          <cell r="AM298">
            <v>565.51071591174593</v>
          </cell>
          <cell r="AN298">
            <v>0</v>
          </cell>
          <cell r="AO298">
            <v>565.51071591174593</v>
          </cell>
          <cell r="AP298">
            <v>0</v>
          </cell>
          <cell r="AQ298">
            <v>565.51071591174593</v>
          </cell>
          <cell r="AR298">
            <v>0</v>
          </cell>
          <cell r="AS298">
            <v>565.51071591174593</v>
          </cell>
          <cell r="AT298">
            <v>0</v>
          </cell>
          <cell r="AU298">
            <v>565.51071591174593</v>
          </cell>
          <cell r="AV298">
            <v>0</v>
          </cell>
          <cell r="AW298">
            <v>565.51071591174593</v>
          </cell>
          <cell r="AX298">
            <v>0</v>
          </cell>
          <cell r="AY298">
            <v>565.51071591174593</v>
          </cell>
          <cell r="AZ298">
            <v>0</v>
          </cell>
        </row>
        <row r="300">
          <cell r="S300">
            <v>476.89641741864745</v>
          </cell>
          <cell r="U300">
            <v>449.6086055109995</v>
          </cell>
          <cell r="W300">
            <v>162.27192051711484</v>
          </cell>
          <cell r="Y300">
            <v>166.06779393648242</v>
          </cell>
          <cell r="AA300">
            <v>163.50151203257008</v>
          </cell>
          <cell r="AC300">
            <v>163.50151203257008</v>
          </cell>
          <cell r="AE300">
            <v>163.50151203257008</v>
          </cell>
          <cell r="AF300">
            <v>434.06154586582903</v>
          </cell>
          <cell r="AG300">
            <v>163.50151203257008</v>
          </cell>
          <cell r="AH300">
            <v>341.69160765056921</v>
          </cell>
          <cell r="AI300">
            <v>163.50151203257008</v>
          </cell>
          <cell r="AJ300">
            <v>249.32166943530939</v>
          </cell>
          <cell r="AK300">
            <v>163.50151203257008</v>
          </cell>
          <cell r="AL300">
            <v>156.9517312200496</v>
          </cell>
          <cell r="AM300">
            <v>163.50151203257008</v>
          </cell>
          <cell r="AN300">
            <v>64.581793004789816</v>
          </cell>
          <cell r="AO300">
            <v>163.50151203257008</v>
          </cell>
          <cell r="AP300">
            <v>-27.788145210469981</v>
          </cell>
          <cell r="AQ300">
            <v>163.50151203257008</v>
          </cell>
          <cell r="AR300">
            <v>-120.15808342572977</v>
          </cell>
          <cell r="AS300">
            <v>163.50151203257008</v>
          </cell>
          <cell r="AT300">
            <v>-212.52802164098958</v>
          </cell>
          <cell r="AU300">
            <v>163.50151203257008</v>
          </cell>
          <cell r="AV300">
            <v>-304.89795985624932</v>
          </cell>
          <cell r="AW300">
            <v>163.50151203257008</v>
          </cell>
          <cell r="AX300">
            <v>-397.26789807150914</v>
          </cell>
          <cell r="AY300">
            <v>163.50151203257008</v>
          </cell>
          <cell r="AZ300">
            <v>-486.0904261244014</v>
          </cell>
        </row>
        <row r="317">
          <cell r="S317">
            <v>13.6</v>
          </cell>
          <cell r="U317">
            <v>13.6</v>
          </cell>
          <cell r="W317">
            <v>11.1</v>
          </cell>
          <cell r="Y317">
            <v>11.1</v>
          </cell>
          <cell r="AA317">
            <v>11.1</v>
          </cell>
          <cell r="AC317">
            <v>11.1</v>
          </cell>
          <cell r="AE317">
            <v>11.1</v>
          </cell>
          <cell r="AF317">
            <v>11.1</v>
          </cell>
          <cell r="AG317">
            <v>11.1</v>
          </cell>
          <cell r="AH317">
            <v>11.1</v>
          </cell>
          <cell r="AI317">
            <v>11.1</v>
          </cell>
          <cell r="AJ317">
            <v>11.1</v>
          </cell>
          <cell r="AK317">
            <v>11.1</v>
          </cell>
          <cell r="AL317">
            <v>11.1</v>
          </cell>
          <cell r="AM317">
            <v>11.1</v>
          </cell>
          <cell r="AN317">
            <v>11.1</v>
          </cell>
          <cell r="AO317">
            <v>11.1</v>
          </cell>
          <cell r="AP317">
            <v>11.1</v>
          </cell>
          <cell r="AQ317">
            <v>11.1</v>
          </cell>
          <cell r="AR317">
            <v>11.1</v>
          </cell>
          <cell r="AS317">
            <v>6</v>
          </cell>
          <cell r="AT317">
            <v>6</v>
          </cell>
          <cell r="AU317">
            <v>6</v>
          </cell>
          <cell r="AV317">
            <v>6</v>
          </cell>
          <cell r="AW317">
            <v>6</v>
          </cell>
          <cell r="AX317">
            <v>6</v>
          </cell>
          <cell r="AY317">
            <v>0</v>
          </cell>
          <cell r="AZ317">
            <v>6</v>
          </cell>
        </row>
        <row r="318">
          <cell r="S318">
            <v>470</v>
          </cell>
          <cell r="U318">
            <v>470</v>
          </cell>
          <cell r="W318">
            <v>454</v>
          </cell>
          <cell r="Y318">
            <v>454</v>
          </cell>
          <cell r="AA318">
            <v>454</v>
          </cell>
          <cell r="AC318">
            <v>454</v>
          </cell>
          <cell r="AE318">
            <v>454</v>
          </cell>
          <cell r="AF318">
            <v>454</v>
          </cell>
          <cell r="AG318">
            <v>454</v>
          </cell>
          <cell r="AH318">
            <v>454</v>
          </cell>
          <cell r="AI318">
            <v>454</v>
          </cell>
          <cell r="AJ318">
            <v>454</v>
          </cell>
          <cell r="AK318">
            <v>454</v>
          </cell>
          <cell r="AL318">
            <v>454</v>
          </cell>
          <cell r="AM318">
            <v>454</v>
          </cell>
          <cell r="AN318">
            <v>454</v>
          </cell>
          <cell r="AO318">
            <v>454</v>
          </cell>
          <cell r="AP318">
            <v>454</v>
          </cell>
          <cell r="AQ318">
            <v>454</v>
          </cell>
          <cell r="AR318">
            <v>454</v>
          </cell>
          <cell r="AS318">
            <v>50</v>
          </cell>
          <cell r="AT318">
            <v>50</v>
          </cell>
          <cell r="AU318">
            <v>50</v>
          </cell>
          <cell r="AV318">
            <v>50</v>
          </cell>
          <cell r="AW318">
            <v>50</v>
          </cell>
          <cell r="AX318">
            <v>50</v>
          </cell>
          <cell r="AY318">
            <v>0</v>
          </cell>
          <cell r="AZ318">
            <v>50</v>
          </cell>
        </row>
        <row r="319">
          <cell r="S319">
            <v>1.3725000000000001</v>
          </cell>
          <cell r="U319">
            <v>1.3725000000000001</v>
          </cell>
          <cell r="W319">
            <v>6.8614999999999995</v>
          </cell>
          <cell r="Y319">
            <v>6.8614999999999995</v>
          </cell>
          <cell r="AA319">
            <v>6.8614999999999995</v>
          </cell>
          <cell r="AC319">
            <v>6.8614999999999995</v>
          </cell>
          <cell r="AE319">
            <v>6.8614999999999995</v>
          </cell>
          <cell r="AF319">
            <v>6.8614999999999995</v>
          </cell>
          <cell r="AG319">
            <v>6.8614999999999995</v>
          </cell>
          <cell r="AH319">
            <v>6.8614999999999995</v>
          </cell>
          <cell r="AI319">
            <v>6.8614999999999995</v>
          </cell>
          <cell r="AJ319">
            <v>6.8614999999999995</v>
          </cell>
          <cell r="AK319">
            <v>6.8614999999999995</v>
          </cell>
          <cell r="AL319">
            <v>6.8614999999999995</v>
          </cell>
          <cell r="AM319">
            <v>6.8614999999999995</v>
          </cell>
          <cell r="AN319">
            <v>6.8614999999999995</v>
          </cell>
          <cell r="AO319">
            <v>6.8614999999999995</v>
          </cell>
          <cell r="AP319">
            <v>6.8614999999999995</v>
          </cell>
          <cell r="AQ319">
            <v>6.8614999999999995</v>
          </cell>
          <cell r="AR319">
            <v>6.8614999999999995</v>
          </cell>
          <cell r="AS319">
            <v>5.4889999999999999</v>
          </cell>
          <cell r="AT319">
            <v>5.4889999999999999</v>
          </cell>
          <cell r="AU319">
            <v>5.4889999999999999</v>
          </cell>
          <cell r="AV319">
            <v>5.4889999999999999</v>
          </cell>
          <cell r="AW319">
            <v>5.4889999999999999</v>
          </cell>
          <cell r="AX319">
            <v>5.4889999999999999</v>
          </cell>
          <cell r="AY319">
            <v>0</v>
          </cell>
          <cell r="AZ319">
            <v>5.4889999999999999</v>
          </cell>
        </row>
        <row r="320">
          <cell r="S320">
            <v>334.26</v>
          </cell>
          <cell r="U320">
            <v>334.26</v>
          </cell>
          <cell r="W320">
            <v>334.26</v>
          </cell>
          <cell r="Y320">
            <v>334.26</v>
          </cell>
          <cell r="AA320">
            <v>334.26</v>
          </cell>
          <cell r="AC320">
            <v>334.26</v>
          </cell>
          <cell r="AE320">
            <v>334.26</v>
          </cell>
          <cell r="AF320">
            <v>334.26</v>
          </cell>
          <cell r="AG320">
            <v>334.26</v>
          </cell>
          <cell r="AH320">
            <v>334.26</v>
          </cell>
          <cell r="AI320">
            <v>334.26</v>
          </cell>
          <cell r="AJ320">
            <v>334.26</v>
          </cell>
          <cell r="AK320">
            <v>334.26</v>
          </cell>
          <cell r="AL320">
            <v>334.26</v>
          </cell>
          <cell r="AM320">
            <v>334.26</v>
          </cell>
          <cell r="AN320">
            <v>334.26</v>
          </cell>
          <cell r="AO320">
            <v>334.26</v>
          </cell>
          <cell r="AP320">
            <v>334.26</v>
          </cell>
          <cell r="AQ320">
            <v>334.26</v>
          </cell>
          <cell r="AR320">
            <v>334.26</v>
          </cell>
          <cell r="AS320">
            <v>38</v>
          </cell>
          <cell r="AT320">
            <v>38</v>
          </cell>
          <cell r="AU320">
            <v>38</v>
          </cell>
          <cell r="AV320">
            <v>38</v>
          </cell>
          <cell r="AW320">
            <v>38</v>
          </cell>
          <cell r="AX320">
            <v>38</v>
          </cell>
          <cell r="AY320">
            <v>0</v>
          </cell>
          <cell r="AZ320">
            <v>38</v>
          </cell>
        </row>
        <row r="321">
          <cell r="S321">
            <v>9.8733310000000021</v>
          </cell>
          <cell r="U321">
            <v>10.809199999999999</v>
          </cell>
          <cell r="W321">
            <v>62.170999999999999</v>
          </cell>
          <cell r="Y321">
            <v>62.170999999999999</v>
          </cell>
          <cell r="AA321">
            <v>62.170999999999999</v>
          </cell>
          <cell r="AC321">
            <v>63.451000000000008</v>
          </cell>
          <cell r="AE321">
            <v>63.451000000000008</v>
          </cell>
          <cell r="AF321">
            <v>63.451000000000008</v>
          </cell>
          <cell r="AG321">
            <v>63.451000000000008</v>
          </cell>
          <cell r="AH321">
            <v>63.451000000000008</v>
          </cell>
          <cell r="AI321">
            <v>63.451000000000008</v>
          </cell>
          <cell r="AJ321">
            <v>63.451000000000008</v>
          </cell>
          <cell r="AK321">
            <v>63.451000000000008</v>
          </cell>
          <cell r="AL321">
            <v>63.451000000000008</v>
          </cell>
          <cell r="AM321">
            <v>63.451000000000008</v>
          </cell>
          <cell r="AN321">
            <v>63.451000000000008</v>
          </cell>
          <cell r="AO321">
            <v>63.451000000000008</v>
          </cell>
          <cell r="AP321">
            <v>63.451000000000008</v>
          </cell>
          <cell r="AQ321">
            <v>63.451000000000008</v>
          </cell>
          <cell r="AR321">
            <v>63.451000000000008</v>
          </cell>
          <cell r="AS321">
            <v>51.84</v>
          </cell>
          <cell r="AT321">
            <v>51.84</v>
          </cell>
          <cell r="AU321">
            <v>51.84</v>
          </cell>
          <cell r="AV321">
            <v>51.84</v>
          </cell>
          <cell r="AW321">
            <v>51.84</v>
          </cell>
          <cell r="AX321">
            <v>51.84</v>
          </cell>
          <cell r="AY321">
            <v>0</v>
          </cell>
          <cell r="AZ321">
            <v>51.84</v>
          </cell>
        </row>
        <row r="323">
          <cell r="S323">
            <v>9.8637450000000015</v>
          </cell>
          <cell r="U323">
            <v>10.623000000000001</v>
          </cell>
          <cell r="W323">
            <v>58.536000000000001</v>
          </cell>
          <cell r="Y323">
            <v>58.536000000000001</v>
          </cell>
          <cell r="AA323">
            <v>58.536000000000001</v>
          </cell>
          <cell r="AC323">
            <v>59.813000000000002</v>
          </cell>
          <cell r="AE323">
            <v>59.813000000000002</v>
          </cell>
          <cell r="AF323">
            <v>59.813000000000002</v>
          </cell>
          <cell r="AG323">
            <v>59.813000000000002</v>
          </cell>
          <cell r="AH323">
            <v>59.813000000000002</v>
          </cell>
          <cell r="AI323">
            <v>59.813000000000002</v>
          </cell>
          <cell r="AJ323">
            <v>59.813000000000002</v>
          </cell>
          <cell r="AK323">
            <v>59.813000000000002</v>
          </cell>
          <cell r="AL323">
            <v>59.813000000000002</v>
          </cell>
          <cell r="AM323">
            <v>59.813000000000002</v>
          </cell>
          <cell r="AN323">
            <v>59.813000000000002</v>
          </cell>
          <cell r="AO323">
            <v>59.813000000000002</v>
          </cell>
          <cell r="AP323">
            <v>59.813000000000002</v>
          </cell>
          <cell r="AQ323">
            <v>59.813000000000002</v>
          </cell>
          <cell r="AR323">
            <v>59.813000000000002</v>
          </cell>
          <cell r="AS323">
            <v>48.213999999999999</v>
          </cell>
          <cell r="AT323">
            <v>48.213999999999999</v>
          </cell>
          <cell r="AU323">
            <v>48.213999999999999</v>
          </cell>
          <cell r="AV323">
            <v>48.213999999999999</v>
          </cell>
          <cell r="AW323">
            <v>48.213999999999999</v>
          </cell>
          <cell r="AX323">
            <v>48.213999999999999</v>
          </cell>
          <cell r="AY323">
            <v>0</v>
          </cell>
          <cell r="AZ323">
            <v>48.213999999999999</v>
          </cell>
        </row>
        <row r="324">
          <cell r="AO324">
            <v>464.01099999999997</v>
          </cell>
          <cell r="AP324">
            <v>51.738999999999997</v>
          </cell>
          <cell r="AQ324">
            <v>464.01099999999997</v>
          </cell>
          <cell r="AR324">
            <v>51.738999999999997</v>
          </cell>
          <cell r="AS324">
            <v>464.01099999999997</v>
          </cell>
          <cell r="AT324">
            <v>51.738999999999997</v>
          </cell>
          <cell r="AU324">
            <v>464.01099999999997</v>
          </cell>
          <cell r="AV324">
            <v>51.738999999999997</v>
          </cell>
          <cell r="AW324">
            <v>464.01099999999997</v>
          </cell>
          <cell r="AX324">
            <v>51.738999999999997</v>
          </cell>
          <cell r="AY324">
            <v>0</v>
          </cell>
          <cell r="AZ324">
            <v>51.738999999999997</v>
          </cell>
        </row>
        <row r="330">
          <cell r="S330">
            <v>20.343595000000001</v>
          </cell>
          <cell r="U330">
            <v>20.783000000000001</v>
          </cell>
          <cell r="W330">
            <v>16.263000000000002</v>
          </cell>
          <cell r="Y330">
            <v>16.263000000000002</v>
          </cell>
          <cell r="AA330">
            <v>16.263000000000002</v>
          </cell>
          <cell r="AC330">
            <v>16.263000000000002</v>
          </cell>
          <cell r="AE330">
            <v>16.263000000000002</v>
          </cell>
          <cell r="AF330">
            <v>16.263000000000002</v>
          </cell>
          <cell r="AG330">
            <v>16.263000000000002</v>
          </cell>
          <cell r="AH330">
            <v>16.263000000000002</v>
          </cell>
          <cell r="AI330">
            <v>16.263000000000002</v>
          </cell>
          <cell r="AJ330">
            <v>16.263000000000002</v>
          </cell>
          <cell r="AK330">
            <v>16.263000000000002</v>
          </cell>
          <cell r="AL330">
            <v>16.263000000000002</v>
          </cell>
          <cell r="AM330">
            <v>16.263000000000002</v>
          </cell>
          <cell r="AN330">
            <v>16.263000000000002</v>
          </cell>
          <cell r="AO330">
            <v>16.263000000000002</v>
          </cell>
          <cell r="AP330">
            <v>16.263000000000002</v>
          </cell>
          <cell r="AQ330">
            <v>16.263000000000002</v>
          </cell>
          <cell r="AR330">
            <v>16.263000000000002</v>
          </cell>
          <cell r="AS330">
            <v>16.263000000000002</v>
          </cell>
          <cell r="AT330">
            <v>16.263000000000002</v>
          </cell>
          <cell r="AU330">
            <v>16.263000000000002</v>
          </cell>
          <cell r="AV330">
            <v>16.263000000000002</v>
          </cell>
          <cell r="AW330">
            <v>16.263000000000002</v>
          </cell>
          <cell r="AX330">
            <v>16.263000000000002</v>
          </cell>
          <cell r="AY330">
            <v>0</v>
          </cell>
          <cell r="AZ330">
            <v>16.263000000000002</v>
          </cell>
        </row>
        <row r="331">
          <cell r="S331">
            <v>0</v>
          </cell>
          <cell r="U331">
            <v>0</v>
          </cell>
          <cell r="W331">
            <v>0</v>
          </cell>
          <cell r="Y331">
            <v>0</v>
          </cell>
          <cell r="AA331">
            <v>0</v>
          </cell>
          <cell r="AC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AZ331">
            <v>0</v>
          </cell>
        </row>
        <row r="333">
          <cell r="S333">
            <v>9.9853310000000004</v>
          </cell>
          <cell r="U333">
            <v>10.632</v>
          </cell>
          <cell r="W333">
            <v>57.701000000000001</v>
          </cell>
          <cell r="Y333">
            <v>57.701000000000001</v>
          </cell>
          <cell r="AA333">
            <v>57.701000000000001</v>
          </cell>
          <cell r="AC333">
            <v>57.340999999999994</v>
          </cell>
          <cell r="AE333">
            <v>57.340999999999994</v>
          </cell>
          <cell r="AF333">
            <v>57.340999999999994</v>
          </cell>
          <cell r="AG333">
            <v>57.340999999999994</v>
          </cell>
          <cell r="AH333">
            <v>57.340999999999994</v>
          </cell>
          <cell r="AI333">
            <v>57.340999999999994</v>
          </cell>
          <cell r="AJ333">
            <v>57.340999999999994</v>
          </cell>
          <cell r="AK333">
            <v>57.340999999999994</v>
          </cell>
          <cell r="AL333">
            <v>57.340999999999994</v>
          </cell>
          <cell r="AM333">
            <v>57.340999999999994</v>
          </cell>
          <cell r="AN333">
            <v>57.340999999999994</v>
          </cell>
          <cell r="AO333">
            <v>57.340999999999994</v>
          </cell>
          <cell r="AP333">
            <v>57.340999999999994</v>
          </cell>
          <cell r="AQ333">
            <v>57.340999999999994</v>
          </cell>
          <cell r="AR333">
            <v>57.340999999999994</v>
          </cell>
          <cell r="AS333">
            <v>57.340999999999994</v>
          </cell>
          <cell r="AT333">
            <v>57.340999999999994</v>
          </cell>
          <cell r="AU333">
            <v>57.340999999999994</v>
          </cell>
          <cell r="AV333">
            <v>57.340999999999994</v>
          </cell>
          <cell r="AW333">
            <v>57.340999999999994</v>
          </cell>
          <cell r="AX333">
            <v>57.340999999999994</v>
          </cell>
          <cell r="AY333">
            <v>0</v>
          </cell>
          <cell r="AZ333">
            <v>57.340999999999994</v>
          </cell>
        </row>
        <row r="335">
          <cell r="S335">
            <v>457.509073</v>
          </cell>
          <cell r="U335">
            <v>488.71200000000005</v>
          </cell>
          <cell r="W335">
            <v>488.71199999999999</v>
          </cell>
          <cell r="Y335">
            <v>488.71199999999999</v>
          </cell>
          <cell r="AA335">
            <v>488.71199999999999</v>
          </cell>
          <cell r="AC335">
            <v>488.71200000000005</v>
          </cell>
          <cell r="AE335">
            <v>488.71200000000005</v>
          </cell>
          <cell r="AF335">
            <v>488.71200000000005</v>
          </cell>
          <cell r="AG335">
            <v>488.71200000000005</v>
          </cell>
          <cell r="AH335">
            <v>488.71200000000005</v>
          </cell>
          <cell r="AI335">
            <v>488.71200000000005</v>
          </cell>
          <cell r="AJ335">
            <v>488.71200000000005</v>
          </cell>
          <cell r="AK335">
            <v>488.71200000000005</v>
          </cell>
          <cell r="AL335">
            <v>488.71200000000005</v>
          </cell>
          <cell r="AM335">
            <v>488.71200000000005</v>
          </cell>
          <cell r="AN335">
            <v>488.71200000000005</v>
          </cell>
          <cell r="AO335">
            <v>488.71200000000005</v>
          </cell>
          <cell r="AP335">
            <v>488.71200000000005</v>
          </cell>
          <cell r="AQ335">
            <v>488.71200000000005</v>
          </cell>
          <cell r="AR335">
            <v>488.71200000000005</v>
          </cell>
          <cell r="AS335">
            <v>488.71200000000005</v>
          </cell>
          <cell r="AT335">
            <v>488.71200000000005</v>
          </cell>
          <cell r="AU335">
            <v>488.71200000000005</v>
          </cell>
          <cell r="AV335">
            <v>488.71200000000005</v>
          </cell>
          <cell r="AW335">
            <v>488.71200000000005</v>
          </cell>
          <cell r="AX335">
            <v>488.71200000000005</v>
          </cell>
          <cell r="AY335">
            <v>0</v>
          </cell>
          <cell r="AZ335">
            <v>488.71200000000005</v>
          </cell>
        </row>
        <row r="364">
          <cell r="S364">
            <v>333.6</v>
          </cell>
          <cell r="U364">
            <v>342.8</v>
          </cell>
          <cell r="W364">
            <v>296.8</v>
          </cell>
          <cell r="Y364">
            <v>293.8</v>
          </cell>
          <cell r="AA364">
            <v>293.8</v>
          </cell>
          <cell r="AC364">
            <v>293.8</v>
          </cell>
          <cell r="AE364">
            <v>293.8</v>
          </cell>
          <cell r="AF364">
            <v>293.8</v>
          </cell>
          <cell r="AG364">
            <v>293.8</v>
          </cell>
          <cell r="AH364">
            <v>293.8</v>
          </cell>
          <cell r="AI364">
            <v>293.8</v>
          </cell>
          <cell r="AJ364">
            <v>293.8</v>
          </cell>
          <cell r="AK364">
            <v>293.8</v>
          </cell>
          <cell r="AL364">
            <v>293.8</v>
          </cell>
          <cell r="AM364">
            <v>293.8</v>
          </cell>
          <cell r="AN364">
            <v>293.8</v>
          </cell>
          <cell r="AO364">
            <v>293.8</v>
          </cell>
          <cell r="AP364">
            <v>293.8</v>
          </cell>
          <cell r="AQ364">
            <v>293.8</v>
          </cell>
          <cell r="AR364">
            <v>293.8</v>
          </cell>
          <cell r="AS364">
            <v>293.8</v>
          </cell>
          <cell r="AT364">
            <v>293.8</v>
          </cell>
          <cell r="AU364">
            <v>293.8</v>
          </cell>
          <cell r="AV364">
            <v>293.8</v>
          </cell>
          <cell r="AW364">
            <v>293.8</v>
          </cell>
          <cell r="AX364">
            <v>293.8</v>
          </cell>
          <cell r="AY364">
            <v>293.8</v>
          </cell>
          <cell r="AZ364">
            <v>293.8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3 г"/>
      <sheetName val="Лист1"/>
      <sheetName val="Лист2"/>
    </sheetNames>
    <sheetDataSet>
      <sheetData sheetId="0"/>
      <sheetData sheetId="1"/>
      <sheetData sheetId="2"/>
      <sheetData sheetId="3">
        <row r="92">
          <cell r="L92">
            <v>28050.969480000011</v>
          </cell>
        </row>
        <row r="93">
          <cell r="L93">
            <v>58337.364325000002</v>
          </cell>
        </row>
        <row r="145">
          <cell r="L145">
            <v>32058.389432347096</v>
          </cell>
        </row>
        <row r="156">
          <cell r="L156">
            <v>14936.344866666666</v>
          </cell>
        </row>
        <row r="161">
          <cell r="L161">
            <v>22890.821795041207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3 г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>
        <row r="92">
          <cell r="M92">
            <v>26245.434789999999</v>
          </cell>
        </row>
        <row r="93">
          <cell r="M93">
            <v>58978.488933333327</v>
          </cell>
        </row>
        <row r="145">
          <cell r="M145">
            <v>9972.9373265427603</v>
          </cell>
        </row>
        <row r="156">
          <cell r="M156">
            <v>0</v>
          </cell>
        </row>
        <row r="159">
          <cell r="M159"/>
        </row>
        <row r="160">
          <cell r="M160"/>
        </row>
        <row r="161">
          <cell r="M161">
            <v>17810.798421975225</v>
          </cell>
        </row>
      </sheetData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3 г"/>
      <sheetName val="Лист1"/>
      <sheetName val="Лист2"/>
    </sheetNames>
    <sheetDataSet>
      <sheetData sheetId="0"/>
      <sheetData sheetId="1"/>
      <sheetData sheetId="2"/>
      <sheetData sheetId="3">
        <row r="92">
          <cell r="N92">
            <v>34183.879361933105</v>
          </cell>
          <cell r="O92">
            <v>34665.297951933106</v>
          </cell>
          <cell r="P92">
            <v>15732.9624</v>
          </cell>
          <cell r="Q92">
            <v>15657.9624</v>
          </cell>
          <cell r="R92">
            <v>61221.402802559423</v>
          </cell>
          <cell r="S92">
            <v>30956.597354444417</v>
          </cell>
          <cell r="T92">
            <v>58517.902970632684</v>
          </cell>
          <cell r="U92">
            <v>26371.56218457353</v>
          </cell>
          <cell r="V92">
            <v>53061.991570057806</v>
          </cell>
          <cell r="W92">
            <v>23682.729271314922</v>
          </cell>
          <cell r="X92">
            <v>55135.954045826875</v>
          </cell>
          <cell r="Y92">
            <v>21671.879595425249</v>
          </cell>
          <cell r="Z92">
            <v>67281.650500803313</v>
          </cell>
          <cell r="AA92">
            <v>34226.750800000002</v>
          </cell>
          <cell r="AB92">
            <v>63060.473999999958</v>
          </cell>
          <cell r="AC92">
            <v>26060.473999999998</v>
          </cell>
          <cell r="AD92">
            <v>37454.899700803333</v>
          </cell>
          <cell r="AE92">
            <v>0</v>
          </cell>
          <cell r="AF92">
            <v>43854.899700803304</v>
          </cell>
          <cell r="AG92">
            <v>0</v>
          </cell>
          <cell r="AH92">
            <v>16954.899700803326</v>
          </cell>
          <cell r="AI92">
            <v>0</v>
          </cell>
          <cell r="AJ92">
            <v>16954.899700803326</v>
          </cell>
          <cell r="AK92">
            <v>0</v>
          </cell>
          <cell r="AL92">
            <v>36999.999999999985</v>
          </cell>
          <cell r="AM92">
            <v>0</v>
          </cell>
          <cell r="AN92">
            <v>36999.999999999985</v>
          </cell>
          <cell r="AO92">
            <v>0</v>
          </cell>
          <cell r="AP92">
            <v>36999.999999999985</v>
          </cell>
          <cell r="AQ92">
            <v>0</v>
          </cell>
          <cell r="AR92">
            <v>36999.999999999985</v>
          </cell>
          <cell r="AS92">
            <v>0</v>
          </cell>
          <cell r="AT92">
            <v>36999.999999999985</v>
          </cell>
          <cell r="AU92">
            <v>0</v>
          </cell>
        </row>
        <row r="93">
          <cell r="N93">
            <v>54656.779674999998</v>
          </cell>
          <cell r="O93">
            <v>54656.779674999998</v>
          </cell>
          <cell r="P93">
            <v>58088.088449999996</v>
          </cell>
          <cell r="Q93">
            <v>58088.088450000003</v>
          </cell>
          <cell r="R93">
            <v>90351.371601021703</v>
          </cell>
          <cell r="S93">
            <v>59379.237324999995</v>
          </cell>
          <cell r="T93">
            <v>96141.98305000001</v>
          </cell>
          <cell r="U93">
            <v>64911.909049999973</v>
          </cell>
          <cell r="V93">
            <v>96940.044252060427</v>
          </cell>
          <cell r="W93">
            <v>64364.406850000007</v>
          </cell>
          <cell r="X93">
            <v>99042.096525401663</v>
          </cell>
          <cell r="Y93">
            <v>70551.271275000006</v>
          </cell>
          <cell r="Z93">
            <v>98510.169575000007</v>
          </cell>
          <cell r="AA93">
            <v>69610.169575000007</v>
          </cell>
          <cell r="AB93">
            <v>97300.23870080334</v>
          </cell>
          <cell r="AC93">
            <v>72345.339000000007</v>
          </cell>
          <cell r="AD93">
            <v>99650.423725000001</v>
          </cell>
          <cell r="AE93">
            <v>75150.423725000001</v>
          </cell>
          <cell r="AF93">
            <v>99619.067824999991</v>
          </cell>
          <cell r="AG93">
            <v>81519.067825000006</v>
          </cell>
          <cell r="AH93">
            <v>94893.338625000004</v>
          </cell>
          <cell r="AI93">
            <v>49893.338625000004</v>
          </cell>
          <cell r="AJ93">
            <v>48226.849333333332</v>
          </cell>
          <cell r="AK93">
            <v>3226.8493333333336</v>
          </cell>
          <cell r="AL93">
            <v>24954.89970080334</v>
          </cell>
          <cell r="AM93">
            <v>0</v>
          </cell>
          <cell r="AN93">
            <v>24954.89970080334</v>
          </cell>
          <cell r="AO93">
            <v>0</v>
          </cell>
          <cell r="AP93">
            <v>24954.89970080334</v>
          </cell>
          <cell r="AQ93">
            <v>0</v>
          </cell>
          <cell r="AR93">
            <v>24954.89970080334</v>
          </cell>
          <cell r="AS93">
            <v>0</v>
          </cell>
          <cell r="AT93">
            <v>24954.89970080334</v>
          </cell>
          <cell r="AU93">
            <v>0</v>
          </cell>
        </row>
        <row r="145">
          <cell r="N145">
            <v>10026.4656603487</v>
          </cell>
          <cell r="O145">
            <v>3320.271216666667</v>
          </cell>
          <cell r="P145">
            <v>0</v>
          </cell>
          <cell r="Q145">
            <v>0</v>
          </cell>
          <cell r="R145">
            <v>0</v>
          </cell>
          <cell r="S145">
            <v>6706.1944436820331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</row>
        <row r="156">
          <cell r="N156">
            <v>35519.034339651298</v>
          </cell>
          <cell r="O156">
            <v>0</v>
          </cell>
          <cell r="P156">
            <v>0</v>
          </cell>
          <cell r="Q156">
            <v>29222.98976</v>
          </cell>
          <cell r="R156">
            <v>0</v>
          </cell>
          <cell r="S156">
            <v>6296.0445796512977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</row>
        <row r="159">
          <cell r="N159">
            <v>9110.0259999999998</v>
          </cell>
          <cell r="O159">
            <v>9110.0259999999998</v>
          </cell>
          <cell r="P159">
            <v>8802.1440000000002</v>
          </cell>
          <cell r="Q159">
            <v>8802.1440000000002</v>
          </cell>
          <cell r="R159">
            <v>8408.2479999999996</v>
          </cell>
          <cell r="S159">
            <v>8408.2479999999996</v>
          </cell>
          <cell r="T159">
            <v>7917.6669999999995</v>
          </cell>
          <cell r="U159">
            <v>7917.6669999999995</v>
          </cell>
          <cell r="V159">
            <v>7318.8069999999998</v>
          </cell>
          <cell r="W159">
            <v>7318.8069999999998</v>
          </cell>
          <cell r="X159">
            <v>6598.7809999999999</v>
          </cell>
          <cell r="Y159">
            <v>6598.7809999999999</v>
          </cell>
          <cell r="Z159">
            <v>5743.4070000000002</v>
          </cell>
          <cell r="AA159">
            <v>5743.4070000000002</v>
          </cell>
          <cell r="AB159">
            <v>4736.741</v>
          </cell>
          <cell r="AC159">
            <v>4736.741</v>
          </cell>
          <cell r="AD159">
            <v>3561.1590000000001</v>
          </cell>
          <cell r="AE159">
            <v>3561.1590000000001</v>
          </cell>
          <cell r="AF159">
            <v>2180.0990000000002</v>
          </cell>
          <cell r="AG159">
            <v>2180.0990000000002</v>
          </cell>
          <cell r="AH159">
            <v>683.60399999999993</v>
          </cell>
          <cell r="AI159">
            <v>683.60399999999993</v>
          </cell>
          <cell r="AJ159">
            <v>28.777999999999999</v>
          </cell>
          <cell r="AK159">
            <v>28.777999999999999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</row>
        <row r="160">
          <cell r="N160"/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1538321.6519999998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</row>
        <row r="161">
          <cell r="N161">
            <v>28699.237007386604</v>
          </cell>
          <cell r="O161">
            <v>19781.823912719949</v>
          </cell>
          <cell r="P161">
            <v>16524.638969999985</v>
          </cell>
          <cell r="Q161">
            <v>22354.236922000011</v>
          </cell>
          <cell r="R161">
            <v>31996.204480716202</v>
          </cell>
          <cell r="S161">
            <v>22349.264340555761</v>
          </cell>
          <cell r="T161">
            <v>32514.981301819498</v>
          </cell>
          <cell r="U161">
            <v>19840.227646914696</v>
          </cell>
          <cell r="V161">
            <v>31464.168564423657</v>
          </cell>
          <cell r="W161">
            <v>19073.188624262981</v>
          </cell>
          <cell r="X161">
            <v>32155.366314245766</v>
          </cell>
          <cell r="Y161">
            <v>19764.38637408505</v>
          </cell>
          <cell r="Z161">
            <v>34307.045415160654</v>
          </cell>
          <cell r="AA161">
            <v>21916.065474999999</v>
          </cell>
          <cell r="AB161">
            <v>33019.490740160662</v>
          </cell>
          <cell r="AC161">
            <v>20628.5108</v>
          </cell>
          <cell r="AD161">
            <v>28133.296485160623</v>
          </cell>
          <cell r="AE161">
            <v>15742.316544999998</v>
          </cell>
          <cell r="AF161">
            <v>29130.813305160642</v>
          </cell>
          <cell r="AG161">
            <v>16739.833364999999</v>
          </cell>
          <cell r="AH161">
            <v>22506.368465160645</v>
          </cell>
          <cell r="AI161">
            <v>10115.388525</v>
          </cell>
          <cell r="AJ161">
            <v>13042.105406827337</v>
          </cell>
          <cell r="AK161">
            <v>651.12546666666674</v>
          </cell>
          <cell r="AL161">
            <v>12390.979940160665</v>
          </cell>
          <cell r="AM161">
            <v>0</v>
          </cell>
          <cell r="AN161">
            <v>12390.979940160665</v>
          </cell>
          <cell r="AO161">
            <v>0</v>
          </cell>
          <cell r="AP161">
            <v>12390.979940160665</v>
          </cell>
          <cell r="AQ161">
            <v>0</v>
          </cell>
          <cell r="AR161">
            <v>12390.979940160665</v>
          </cell>
          <cell r="AS161">
            <v>0</v>
          </cell>
          <cell r="AT161">
            <v>12390.979940160665</v>
          </cell>
          <cell r="AU161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8671875" defaultRowHeight="15.6" x14ac:dyDescent="0.3"/>
  <cols>
    <col min="1" max="1" width="10.88671875" style="110" customWidth="1"/>
    <col min="2" max="2" width="88.109375" style="110" customWidth="1"/>
    <col min="3" max="3" width="19.5546875" style="110" customWidth="1"/>
    <col min="4" max="4" width="18.109375" style="110" bestFit="1" customWidth="1"/>
    <col min="5" max="6" width="18.6640625" style="110" bestFit="1" customWidth="1"/>
    <col min="7" max="7" width="13.33203125" style="68" hidden="1" customWidth="1"/>
    <col min="8" max="8" width="87.5546875" style="68" customWidth="1"/>
    <col min="9" max="9" width="68.6640625" style="68" customWidth="1"/>
    <col min="10" max="10" width="9.88671875" style="68" customWidth="1"/>
    <col min="11" max="16384" width="9.88671875" style="68"/>
  </cols>
  <sheetData>
    <row r="1" spans="1:8" x14ac:dyDescent="0.3">
      <c r="A1" s="332" t="s">
        <v>233</v>
      </c>
      <c r="B1" s="333"/>
      <c r="C1" s="333"/>
      <c r="D1" s="333"/>
      <c r="E1" s="333"/>
      <c r="F1" s="333"/>
      <c r="G1" s="333"/>
    </row>
    <row r="2" spans="1:8" ht="16.2" thickBot="1" x14ac:dyDescent="0.35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2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3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3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2" x14ac:dyDescent="0.3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3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3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3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3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3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3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3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3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3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3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3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3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3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3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2" thickBot="1" x14ac:dyDescent="0.35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2" thickBot="1" x14ac:dyDescent="0.35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3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3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3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3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3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3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3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2" thickBot="1" x14ac:dyDescent="0.35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2" thickBot="1" x14ac:dyDescent="0.35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2" thickBot="1" x14ac:dyDescent="0.35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2" thickBot="1" x14ac:dyDescent="0.35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3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3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3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3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3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2" thickBot="1" x14ac:dyDescent="0.35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3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3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3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2" thickBot="1" x14ac:dyDescent="0.35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3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3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3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2" thickBot="1" x14ac:dyDescent="0.35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3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3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3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3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2" thickBot="1" x14ac:dyDescent="0.35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3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3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3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3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3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2" thickBot="1" x14ac:dyDescent="0.35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3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3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2" thickBot="1" x14ac:dyDescent="0.35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2" thickBot="1" x14ac:dyDescent="0.35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3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2" thickBot="1" x14ac:dyDescent="0.35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1.8" thickBot="1" x14ac:dyDescent="0.35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6.8" x14ac:dyDescent="0.3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1.8" thickBot="1" x14ac:dyDescent="0.35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3">
      <c r="A68" s="119"/>
      <c r="B68" s="78" t="s">
        <v>4</v>
      </c>
      <c r="C68" s="87"/>
      <c r="D68" s="91"/>
      <c r="E68" s="91"/>
      <c r="F68" s="91"/>
      <c r="G68" s="80"/>
    </row>
    <row r="69" spans="1:8" x14ac:dyDescent="0.3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3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3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4.4" x14ac:dyDescent="0.3">
      <c r="A72" s="334" t="s">
        <v>318</v>
      </c>
      <c r="B72" s="334"/>
      <c r="C72" s="334"/>
      <c r="D72" s="334"/>
      <c r="E72" s="334"/>
      <c r="F72" s="334"/>
      <c r="G72" s="334"/>
    </row>
    <row r="73" spans="1:8" ht="14.4" x14ac:dyDescent="0.3">
      <c r="A73" s="334"/>
      <c r="B73" s="334"/>
      <c r="C73" s="334"/>
      <c r="D73" s="334"/>
      <c r="E73" s="334"/>
      <c r="F73" s="334"/>
      <c r="G73" s="334"/>
    </row>
    <row r="74" spans="1:8" x14ac:dyDescent="0.3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3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3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3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2" x14ac:dyDescent="0.3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3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3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3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3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3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3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3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3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2" x14ac:dyDescent="0.3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3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3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3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3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3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3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3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3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3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3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3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3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3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3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x14ac:dyDescent="0.3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3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3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3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2" x14ac:dyDescent="0.3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3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3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3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3">
      <c r="A110" s="142"/>
      <c r="B110" s="143"/>
      <c r="C110" s="143"/>
      <c r="D110" s="144"/>
      <c r="E110" s="144"/>
      <c r="F110" s="144"/>
      <c r="G110" s="144"/>
    </row>
    <row r="111" spans="1:7" x14ac:dyDescent="0.3">
      <c r="A111" s="142"/>
      <c r="B111" s="143"/>
      <c r="C111" s="143"/>
      <c r="D111" s="144"/>
      <c r="E111" s="144"/>
      <c r="F111" s="144"/>
      <c r="G111" s="144"/>
    </row>
    <row r="112" spans="1:7" x14ac:dyDescent="0.3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3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3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3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3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3">
      <c r="A117" s="142"/>
      <c r="B117" s="143"/>
      <c r="C117" s="143"/>
      <c r="D117" s="144"/>
      <c r="E117" s="144"/>
      <c r="F117" s="144"/>
      <c r="G117" s="144"/>
    </row>
    <row r="118" spans="1:12" x14ac:dyDescent="0.3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3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3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4.4" x14ac:dyDescent="0.3">
      <c r="A121" s="152"/>
      <c r="B121" s="152"/>
      <c r="C121" s="152"/>
      <c r="D121" s="152"/>
      <c r="E121" s="152"/>
      <c r="F121" s="152"/>
      <c r="G121" s="152"/>
    </row>
    <row r="122" spans="1:12" x14ac:dyDescent="0.3">
      <c r="A122" s="334" t="s">
        <v>344</v>
      </c>
      <c r="B122" s="334"/>
      <c r="C122" s="334"/>
      <c r="D122" s="334"/>
      <c r="E122" s="334"/>
      <c r="F122" s="334"/>
      <c r="G122" s="334"/>
      <c r="H122" s="110"/>
      <c r="I122" s="110"/>
      <c r="J122" s="110"/>
      <c r="K122" s="110"/>
      <c r="L122" s="110"/>
    </row>
    <row r="123" spans="1:12" x14ac:dyDescent="0.3">
      <c r="A123" s="334"/>
      <c r="B123" s="334"/>
      <c r="C123" s="334"/>
      <c r="D123" s="334"/>
      <c r="E123" s="334"/>
      <c r="F123" s="334"/>
      <c r="G123" s="334"/>
      <c r="H123" s="110"/>
      <c r="I123" s="110"/>
      <c r="J123" s="110"/>
      <c r="K123" s="110"/>
      <c r="L123" s="110"/>
    </row>
    <row r="124" spans="1:12" x14ac:dyDescent="0.3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3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3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3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3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3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3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3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3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3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3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3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3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3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3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3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3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3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3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3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3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6.8" x14ac:dyDescent="0.3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3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3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3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3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3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3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3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3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3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3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3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3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3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8" x14ac:dyDescent="0.3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3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3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3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8" x14ac:dyDescent="0.3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3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3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3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3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3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3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8" x14ac:dyDescent="0.3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3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3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3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3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3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3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3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3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3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3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3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3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3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3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3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3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3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6.8" x14ac:dyDescent="0.3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3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3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3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3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3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3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5" t="s">
        <v>399</v>
      </c>
      <c r="I198" s="152"/>
    </row>
    <row r="199" spans="1:9" x14ac:dyDescent="0.3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5"/>
      <c r="I199" s="152"/>
    </row>
    <row r="200" spans="1:9" x14ac:dyDescent="0.3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3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3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3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3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6" t="s">
        <v>403</v>
      </c>
      <c r="I204" s="152"/>
    </row>
    <row r="205" spans="1:9" x14ac:dyDescent="0.3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6"/>
      <c r="I205" s="152"/>
    </row>
    <row r="206" spans="1:9" x14ac:dyDescent="0.3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6"/>
      <c r="I206" s="152"/>
    </row>
    <row r="207" spans="1:9" x14ac:dyDescent="0.3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6"/>
      <c r="I207" s="213"/>
    </row>
    <row r="208" spans="1:9" x14ac:dyDescent="0.3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3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3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3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3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3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3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3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3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3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3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3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3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3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3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6.8" x14ac:dyDescent="0.3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3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3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3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3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3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3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3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3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3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3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3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3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3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3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3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3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3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3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3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3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3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3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3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3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399999999999999" x14ac:dyDescent="0.3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3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399999999999999" x14ac:dyDescent="0.3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3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3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399999999999999" x14ac:dyDescent="0.3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" x14ac:dyDescent="0.3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3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399999999999999" x14ac:dyDescent="0.3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3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3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3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3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3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3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3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3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3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3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3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3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3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3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3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3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3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3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3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3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6.8" x14ac:dyDescent="0.3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3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3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2" x14ac:dyDescent="0.3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3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3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3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3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3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3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1" t="s">
        <v>464</v>
      </c>
      <c r="I286" s="152"/>
    </row>
    <row r="287" spans="1:9" x14ac:dyDescent="0.3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1"/>
      <c r="I287" s="152"/>
    </row>
    <row r="288" spans="1:9" x14ac:dyDescent="0.3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1"/>
      <c r="I288" s="152"/>
    </row>
    <row r="289" spans="1:9" x14ac:dyDescent="0.3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1"/>
      <c r="I289" s="152"/>
    </row>
    <row r="290" spans="1:9" x14ac:dyDescent="0.3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1"/>
      <c r="I290" s="152"/>
    </row>
    <row r="291" spans="1:9" x14ac:dyDescent="0.3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1"/>
      <c r="I291" s="152"/>
    </row>
    <row r="292" spans="1:9" x14ac:dyDescent="0.3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46.8" x14ac:dyDescent="0.3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3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4.4" x14ac:dyDescent="0.3"/>
  <cols>
    <col min="1" max="1" width="6" customWidth="1"/>
    <col min="2" max="2" width="39.44140625" customWidth="1"/>
    <col min="4" max="4" width="10.44140625" customWidth="1"/>
    <col min="5" max="5" width="10.33203125" customWidth="1"/>
    <col min="6" max="6" width="16.109375" customWidth="1"/>
    <col min="7" max="7" width="11" customWidth="1"/>
    <col min="8" max="9" width="10.88671875" customWidth="1"/>
    <col min="10" max="11" width="10.44140625" customWidth="1"/>
  </cols>
  <sheetData>
    <row r="1" spans="1:11" s="54" customFormat="1" ht="49.5" customHeight="1" thickBot="1" x14ac:dyDescent="0.35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" thickBot="1" x14ac:dyDescent="0.35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3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3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0.399999999999999" x14ac:dyDescent="0.3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x14ac:dyDescent="0.3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0.399999999999999" x14ac:dyDescent="0.3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3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3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3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0.399999999999999" x14ac:dyDescent="0.3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x14ac:dyDescent="0.3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0.799999999999997" x14ac:dyDescent="0.3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0.399999999999999" x14ac:dyDescent="0.3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3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3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3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3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3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3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" thickBot="1" x14ac:dyDescent="0.35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" thickBot="1" x14ac:dyDescent="0.35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3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3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0.399999999999999" x14ac:dyDescent="0.3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x14ac:dyDescent="0.3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0.399999999999999" x14ac:dyDescent="0.3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0.399999999999999" x14ac:dyDescent="0.3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0.399999999999999" x14ac:dyDescent="0.3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3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3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3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3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3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0.399999999999999" x14ac:dyDescent="0.3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0.399999999999999" x14ac:dyDescent="0.3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x14ac:dyDescent="0.3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3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3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0.399999999999999" x14ac:dyDescent="0.3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3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3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3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0.399999999999999" x14ac:dyDescent="0.3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0.399999999999999" x14ac:dyDescent="0.3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x14ac:dyDescent="0.3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3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x14ac:dyDescent="0.3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x14ac:dyDescent="0.3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x14ac:dyDescent="0.3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x14ac:dyDescent="0.3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x14ac:dyDescent="0.3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x14ac:dyDescent="0.3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x14ac:dyDescent="0.3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0.399999999999999" x14ac:dyDescent="0.3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x14ac:dyDescent="0.3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3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3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3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3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3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3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0.399999999999999" x14ac:dyDescent="0.3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3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15" thickBot="1" x14ac:dyDescent="0.35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" thickBot="1" x14ac:dyDescent="0.35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3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3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3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3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3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3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3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3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4.4" x14ac:dyDescent="0.3"/>
  <cols>
    <col min="2" max="2" width="68.109375" customWidth="1"/>
    <col min="3" max="7" width="14.88671875" customWidth="1"/>
  </cols>
  <sheetData>
    <row r="6" spans="1:7" ht="94.2" thickBot="1" x14ac:dyDescent="0.35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2" thickBot="1" x14ac:dyDescent="0.35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2" thickBot="1" x14ac:dyDescent="0.35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2" thickBot="1" x14ac:dyDescent="0.35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1.8" thickBot="1" x14ac:dyDescent="0.35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2" thickBot="1" x14ac:dyDescent="0.35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2" thickBot="1" x14ac:dyDescent="0.35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2" thickBot="1" x14ac:dyDescent="0.35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2" thickBot="1" x14ac:dyDescent="0.35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2" thickBot="1" x14ac:dyDescent="0.35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2" thickBot="1" x14ac:dyDescent="0.35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1.8" thickBot="1" x14ac:dyDescent="0.35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1.8" thickBot="1" x14ac:dyDescent="0.35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2" thickBot="1" x14ac:dyDescent="0.35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2" thickBot="1" x14ac:dyDescent="0.35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1.8" thickBot="1" x14ac:dyDescent="0.35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2" thickBot="1" x14ac:dyDescent="0.35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2" thickBot="1" x14ac:dyDescent="0.35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2" thickBot="1" x14ac:dyDescent="0.35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2" thickBot="1" x14ac:dyDescent="0.35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2" thickBot="1" x14ac:dyDescent="0.35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2" thickBot="1" x14ac:dyDescent="0.35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2" thickBot="1" x14ac:dyDescent="0.35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2" thickBot="1" x14ac:dyDescent="0.35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2" thickBot="1" x14ac:dyDescent="0.35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2" thickBot="1" x14ac:dyDescent="0.35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2" thickBot="1" x14ac:dyDescent="0.35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2" thickBot="1" x14ac:dyDescent="0.35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2" thickBot="1" x14ac:dyDescent="0.35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2" thickBot="1" x14ac:dyDescent="0.35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2" thickBot="1" x14ac:dyDescent="0.35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1.8" thickBot="1" x14ac:dyDescent="0.35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2" thickBot="1" x14ac:dyDescent="0.35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1.8" thickBot="1" x14ac:dyDescent="0.35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2" thickBot="1" x14ac:dyDescent="0.35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2" thickBot="1" x14ac:dyDescent="0.35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2" thickBot="1" x14ac:dyDescent="0.35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2" thickBot="1" x14ac:dyDescent="0.35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2" thickBot="1" x14ac:dyDescent="0.35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O463"/>
  <sheetViews>
    <sheetView tabSelected="1" view="pageBreakPreview" zoomScale="55" zoomScaleNormal="100" zoomScaleSheetLayoutView="5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E208" sqref="E208"/>
    </sheetView>
  </sheetViews>
  <sheetFormatPr defaultColWidth="10.33203125" defaultRowHeight="15.6" x14ac:dyDescent="0.3"/>
  <cols>
    <col min="1" max="1" width="10.109375" style="296" customWidth="1"/>
    <col min="2" max="2" width="85.33203125" style="288" customWidth="1"/>
    <col min="3" max="3" width="12.33203125" style="289" customWidth="1"/>
    <col min="4" max="4" width="11.44140625" style="311" customWidth="1"/>
    <col min="5" max="5" width="11.88671875" style="312" customWidth="1"/>
    <col min="6" max="6" width="15.109375" style="312" customWidth="1"/>
    <col min="7" max="7" width="19.44140625" style="321" customWidth="1"/>
    <col min="8" max="8" width="15.33203125" style="321" customWidth="1"/>
    <col min="9" max="9" width="19.88671875" style="321" customWidth="1"/>
    <col min="10" max="10" width="15.109375" style="321" customWidth="1"/>
    <col min="11" max="11" width="19.88671875" style="321" customWidth="1"/>
    <col min="12" max="12" width="15" style="321" customWidth="1"/>
    <col min="13" max="33" width="18.88671875" style="321" customWidth="1"/>
    <col min="34" max="39" width="18.88671875" style="290" customWidth="1"/>
    <col min="40" max="40" width="13.5546875" style="321" customWidth="1"/>
    <col min="41" max="41" width="19.5546875" style="321" customWidth="1"/>
    <col min="42" max="16384" width="10.33203125" style="290"/>
  </cols>
  <sheetData>
    <row r="1" spans="1:41" ht="15.6" customHeight="1" x14ac:dyDescent="0.3">
      <c r="A1" s="344" t="s">
        <v>1161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4"/>
      <c r="AL1" s="344"/>
      <c r="AM1" s="344"/>
      <c r="AN1" s="344"/>
      <c r="AO1" s="344"/>
    </row>
    <row r="2" spans="1:41" ht="15.6" customHeight="1" x14ac:dyDescent="0.3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4"/>
      <c r="AH2" s="344"/>
      <c r="AI2" s="344"/>
      <c r="AJ2" s="344"/>
      <c r="AK2" s="344"/>
      <c r="AL2" s="344"/>
      <c r="AM2" s="344"/>
      <c r="AN2" s="344"/>
      <c r="AO2" s="344"/>
    </row>
    <row r="4" spans="1:41" ht="21.75" customHeight="1" x14ac:dyDescent="0.3">
      <c r="A4" s="347" t="s">
        <v>1162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  <c r="AD4" s="347"/>
      <c r="AE4" s="347"/>
      <c r="AF4" s="347"/>
      <c r="AG4" s="347"/>
      <c r="AH4" s="347"/>
      <c r="AI4" s="347"/>
      <c r="AJ4" s="347"/>
      <c r="AK4" s="347"/>
      <c r="AL4" s="347"/>
      <c r="AM4" s="347"/>
      <c r="AN4" s="347"/>
      <c r="AO4" s="347"/>
    </row>
    <row r="5" spans="1:41" x14ac:dyDescent="0.3">
      <c r="A5" s="348" t="s">
        <v>1141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</row>
    <row r="6" spans="1:41" ht="31.2" customHeight="1" x14ac:dyDescent="0.3">
      <c r="A6" s="347" t="s">
        <v>1211</v>
      </c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7"/>
      <c r="AL6" s="347"/>
      <c r="AM6" s="347"/>
      <c r="AN6" s="347"/>
      <c r="AO6" s="347"/>
    </row>
    <row r="7" spans="1:41" ht="30" customHeight="1" x14ac:dyDescent="0.3">
      <c r="A7" s="347" t="s">
        <v>1163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  <c r="AN7" s="347"/>
      <c r="AO7" s="347"/>
    </row>
    <row r="8" spans="1:41" ht="18" x14ac:dyDescent="0.3">
      <c r="B8" s="298"/>
    </row>
    <row r="9" spans="1:41" ht="24" customHeight="1" x14ac:dyDescent="0.3">
      <c r="A9" s="349" t="s">
        <v>1164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49"/>
      <c r="Z9" s="349"/>
      <c r="AA9" s="349"/>
      <c r="AB9" s="349"/>
      <c r="AC9" s="349"/>
      <c r="AD9" s="349"/>
      <c r="AE9" s="349"/>
      <c r="AF9" s="349"/>
      <c r="AG9" s="349"/>
      <c r="AH9" s="349"/>
      <c r="AI9" s="349"/>
      <c r="AJ9" s="349"/>
      <c r="AK9" s="349"/>
      <c r="AL9" s="349"/>
      <c r="AM9" s="349"/>
      <c r="AN9" s="349"/>
      <c r="AO9" s="349"/>
    </row>
    <row r="10" spans="1:41" ht="12.6" customHeight="1" x14ac:dyDescent="0.3">
      <c r="A10" s="350" t="s">
        <v>1142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50"/>
      <c r="AC10" s="350"/>
      <c r="AD10" s="350"/>
      <c r="AE10" s="350"/>
      <c r="AF10" s="350"/>
      <c r="AG10" s="350"/>
      <c r="AH10" s="350"/>
      <c r="AI10" s="350"/>
      <c r="AJ10" s="350"/>
      <c r="AK10" s="350"/>
      <c r="AL10" s="350"/>
      <c r="AM10" s="350"/>
      <c r="AN10" s="350"/>
      <c r="AO10" s="350"/>
    </row>
    <row r="11" spans="1:41" x14ac:dyDescent="0.3">
      <c r="A11" s="290"/>
      <c r="B11" s="290"/>
      <c r="C11" s="290"/>
      <c r="D11" s="313"/>
      <c r="E11" s="321"/>
      <c r="F11" s="321"/>
    </row>
    <row r="12" spans="1:41" x14ac:dyDescent="0.3">
      <c r="A12" s="290"/>
      <c r="B12" s="290"/>
      <c r="C12" s="290"/>
      <c r="D12" s="313"/>
      <c r="E12" s="321"/>
      <c r="F12" s="321"/>
    </row>
    <row r="13" spans="1:41" ht="18.75" customHeight="1" x14ac:dyDescent="0.3">
      <c r="A13" s="345" t="s">
        <v>1120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5"/>
      <c r="AF13" s="345"/>
      <c r="AG13" s="345"/>
      <c r="AH13" s="345"/>
      <c r="AI13" s="345"/>
      <c r="AJ13" s="345"/>
      <c r="AK13" s="345"/>
      <c r="AL13" s="345"/>
      <c r="AM13" s="345"/>
      <c r="AN13" s="345"/>
      <c r="AO13" s="345"/>
    </row>
    <row r="14" spans="1:41" ht="35.25" customHeight="1" x14ac:dyDescent="0.3">
      <c r="A14" s="343" t="s">
        <v>1123</v>
      </c>
      <c r="B14" s="337" t="s">
        <v>1</v>
      </c>
      <c r="C14" s="337" t="s">
        <v>1124</v>
      </c>
      <c r="D14" s="323" t="s">
        <v>1184</v>
      </c>
      <c r="E14" s="323" t="s">
        <v>1183</v>
      </c>
      <c r="F14" s="338" t="s">
        <v>1182</v>
      </c>
      <c r="G14" s="338"/>
      <c r="H14" s="338" t="s">
        <v>1165</v>
      </c>
      <c r="I14" s="338"/>
      <c r="J14" s="338" t="s">
        <v>1166</v>
      </c>
      <c r="K14" s="338"/>
      <c r="L14" s="338" t="s">
        <v>1167</v>
      </c>
      <c r="M14" s="338"/>
      <c r="N14" s="338" t="s">
        <v>1168</v>
      </c>
      <c r="O14" s="338"/>
      <c r="P14" s="338" t="s">
        <v>1169</v>
      </c>
      <c r="Q14" s="338"/>
      <c r="R14" s="338" t="s">
        <v>1170</v>
      </c>
      <c r="S14" s="338"/>
      <c r="T14" s="338" t="s">
        <v>1171</v>
      </c>
      <c r="U14" s="338"/>
      <c r="V14" s="338" t="s">
        <v>1172</v>
      </c>
      <c r="W14" s="338"/>
      <c r="X14" s="338" t="s">
        <v>1173</v>
      </c>
      <c r="Y14" s="338"/>
      <c r="Z14" s="338" t="s">
        <v>1174</v>
      </c>
      <c r="AA14" s="338"/>
      <c r="AB14" s="338" t="s">
        <v>1175</v>
      </c>
      <c r="AC14" s="338"/>
      <c r="AD14" s="338" t="s">
        <v>1176</v>
      </c>
      <c r="AE14" s="338"/>
      <c r="AF14" s="338" t="s">
        <v>1177</v>
      </c>
      <c r="AG14" s="338"/>
      <c r="AH14" s="337" t="s">
        <v>1178</v>
      </c>
      <c r="AI14" s="337"/>
      <c r="AJ14" s="337" t="s">
        <v>1179</v>
      </c>
      <c r="AK14" s="337"/>
      <c r="AL14" s="337" t="s">
        <v>1180</v>
      </c>
      <c r="AM14" s="337"/>
      <c r="AN14" s="338" t="s">
        <v>519</v>
      </c>
      <c r="AO14" s="338"/>
    </row>
    <row r="15" spans="1:41" ht="52.8" x14ac:dyDescent="0.3">
      <c r="A15" s="343"/>
      <c r="B15" s="337"/>
      <c r="C15" s="337"/>
      <c r="D15" s="314" t="s">
        <v>191</v>
      </c>
      <c r="E15" s="314" t="s">
        <v>191</v>
      </c>
      <c r="F15" s="314" t="s">
        <v>1185</v>
      </c>
      <c r="G15" s="314" t="s">
        <v>1181</v>
      </c>
      <c r="H15" s="314" t="s">
        <v>1185</v>
      </c>
      <c r="I15" s="314" t="s">
        <v>604</v>
      </c>
      <c r="J15" s="314" t="s">
        <v>1185</v>
      </c>
      <c r="K15" s="314" t="s">
        <v>604</v>
      </c>
      <c r="L15" s="314" t="s">
        <v>1185</v>
      </c>
      <c r="M15" s="314" t="s">
        <v>604</v>
      </c>
      <c r="N15" s="314" t="s">
        <v>1185</v>
      </c>
      <c r="O15" s="314" t="s">
        <v>604</v>
      </c>
      <c r="P15" s="314" t="s">
        <v>1185</v>
      </c>
      <c r="Q15" s="314" t="s">
        <v>604</v>
      </c>
      <c r="R15" s="314" t="s">
        <v>1185</v>
      </c>
      <c r="S15" s="314" t="s">
        <v>604</v>
      </c>
      <c r="T15" s="314" t="s">
        <v>1185</v>
      </c>
      <c r="U15" s="314" t="s">
        <v>604</v>
      </c>
      <c r="V15" s="314" t="s">
        <v>1185</v>
      </c>
      <c r="W15" s="314" t="s">
        <v>604</v>
      </c>
      <c r="X15" s="314" t="s">
        <v>1185</v>
      </c>
      <c r="Y15" s="314" t="s">
        <v>604</v>
      </c>
      <c r="Z15" s="314" t="s">
        <v>1185</v>
      </c>
      <c r="AA15" s="314" t="s">
        <v>604</v>
      </c>
      <c r="AB15" s="314" t="s">
        <v>1185</v>
      </c>
      <c r="AC15" s="314" t="s">
        <v>604</v>
      </c>
      <c r="AD15" s="314" t="s">
        <v>1185</v>
      </c>
      <c r="AE15" s="314" t="s">
        <v>604</v>
      </c>
      <c r="AF15" s="314" t="s">
        <v>1185</v>
      </c>
      <c r="AG15" s="314" t="s">
        <v>604</v>
      </c>
      <c r="AH15" s="291" t="s">
        <v>1185</v>
      </c>
      <c r="AI15" s="291" t="s">
        <v>604</v>
      </c>
      <c r="AJ15" s="291" t="s">
        <v>1185</v>
      </c>
      <c r="AK15" s="291" t="s">
        <v>604</v>
      </c>
      <c r="AL15" s="291" t="s">
        <v>1185</v>
      </c>
      <c r="AM15" s="291" t="s">
        <v>604</v>
      </c>
      <c r="AN15" s="314" t="s">
        <v>1078</v>
      </c>
      <c r="AO15" s="314" t="s">
        <v>604</v>
      </c>
    </row>
    <row r="16" spans="1:41" s="309" customFormat="1" x14ac:dyDescent="0.3">
      <c r="A16" s="324">
        <v>1</v>
      </c>
      <c r="B16" s="291">
        <v>2</v>
      </c>
      <c r="C16" s="291">
        <v>3</v>
      </c>
      <c r="D16" s="314" t="s">
        <v>52</v>
      </c>
      <c r="E16" s="314" t="s">
        <v>55</v>
      </c>
      <c r="F16" s="314" t="s">
        <v>1079</v>
      </c>
      <c r="G16" s="314" t="s">
        <v>1080</v>
      </c>
      <c r="H16" s="314" t="s">
        <v>1081</v>
      </c>
      <c r="I16" s="314" t="s">
        <v>1082</v>
      </c>
      <c r="J16" s="314" t="s">
        <v>1083</v>
      </c>
      <c r="K16" s="314" t="s">
        <v>1084</v>
      </c>
      <c r="L16" s="314" t="s">
        <v>1085</v>
      </c>
      <c r="M16" s="314" t="s">
        <v>1086</v>
      </c>
      <c r="N16" s="314" t="s">
        <v>1087</v>
      </c>
      <c r="O16" s="314" t="s">
        <v>1186</v>
      </c>
      <c r="P16" s="314" t="s">
        <v>1187</v>
      </c>
      <c r="Q16" s="314" t="s">
        <v>1188</v>
      </c>
      <c r="R16" s="314" t="s">
        <v>1189</v>
      </c>
      <c r="S16" s="314" t="s">
        <v>1190</v>
      </c>
      <c r="T16" s="314" t="s">
        <v>1191</v>
      </c>
      <c r="U16" s="314" t="s">
        <v>1192</v>
      </c>
      <c r="V16" s="314" t="s">
        <v>1193</v>
      </c>
      <c r="W16" s="314" t="s">
        <v>1194</v>
      </c>
      <c r="X16" s="314" t="s">
        <v>1195</v>
      </c>
      <c r="Y16" s="314" t="s">
        <v>1196</v>
      </c>
      <c r="Z16" s="314" t="s">
        <v>1197</v>
      </c>
      <c r="AA16" s="314" t="s">
        <v>1198</v>
      </c>
      <c r="AB16" s="314" t="s">
        <v>1199</v>
      </c>
      <c r="AC16" s="314" t="s">
        <v>1200</v>
      </c>
      <c r="AD16" s="314" t="s">
        <v>1201</v>
      </c>
      <c r="AE16" s="314" t="s">
        <v>1202</v>
      </c>
      <c r="AF16" s="314" t="s">
        <v>1203</v>
      </c>
      <c r="AG16" s="314" t="s">
        <v>1204</v>
      </c>
      <c r="AH16" s="325" t="s">
        <v>1205</v>
      </c>
      <c r="AI16" s="325" t="s">
        <v>1206</v>
      </c>
      <c r="AJ16" s="325" t="s">
        <v>1207</v>
      </c>
      <c r="AK16" s="325" t="s">
        <v>1208</v>
      </c>
      <c r="AL16" s="325" t="s">
        <v>1209</v>
      </c>
      <c r="AM16" s="325" t="s">
        <v>1210</v>
      </c>
      <c r="AN16" s="330" t="s">
        <v>1088</v>
      </c>
      <c r="AO16" s="314">
        <v>6</v>
      </c>
    </row>
    <row r="17" spans="1:41" s="299" customFormat="1" ht="17.399999999999999" x14ac:dyDescent="0.3">
      <c r="A17" s="346" t="s">
        <v>1134</v>
      </c>
      <c r="B17" s="346"/>
      <c r="C17" s="346"/>
      <c r="D17" s="346"/>
      <c r="E17" s="346"/>
      <c r="F17" s="346"/>
      <c r="G17" s="346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346"/>
      <c r="Z17" s="346"/>
      <c r="AA17" s="346"/>
      <c r="AB17" s="346"/>
      <c r="AC17" s="346"/>
      <c r="AD17" s="346"/>
      <c r="AE17" s="346"/>
      <c r="AF17" s="346"/>
      <c r="AG17" s="346"/>
      <c r="AH17" s="346"/>
      <c r="AI17" s="346"/>
      <c r="AJ17" s="346"/>
      <c r="AK17" s="346"/>
      <c r="AL17" s="346"/>
      <c r="AM17" s="346"/>
      <c r="AN17" s="346"/>
      <c r="AO17" s="346"/>
    </row>
    <row r="18" spans="1:41" s="299" customFormat="1" x14ac:dyDescent="0.3">
      <c r="A18" s="304" t="s">
        <v>16</v>
      </c>
      <c r="B18" s="297" t="s">
        <v>1133</v>
      </c>
      <c r="C18" s="303" t="s">
        <v>748</v>
      </c>
      <c r="D18" s="315">
        <f>'[1]11. БДР'!$G$13/1000</f>
        <v>1188.6007793418739</v>
      </c>
      <c r="E18" s="316">
        <f>'[1]11. БДР'!$H$13/1000</f>
        <v>1086.506256768175</v>
      </c>
      <c r="F18" s="316">
        <f>[2]Свод!S20</f>
        <v>1036.9801158186513</v>
      </c>
      <c r="G18" s="316">
        <f>'[1]11. БДР'!$I$13/1000</f>
        <v>1048.545307415643</v>
      </c>
      <c r="H18" s="316">
        <f>[2]Свод!U20</f>
        <v>1124.2063736215782</v>
      </c>
      <c r="I18" s="326">
        <f>'[1]11. БДР'!$J$13/1000</f>
        <v>1144.7367920040399</v>
      </c>
      <c r="J18" s="316">
        <f>[2]Свод!W20</f>
        <v>1299.2503020762385</v>
      </c>
      <c r="K18" s="326">
        <f>'[1]11. БДР'!$Q$13/1000</f>
        <v>1235.4473424642263</v>
      </c>
      <c r="L18" s="316">
        <f>[2]Свод!Y20</f>
        <v>1346.9024341592881</v>
      </c>
      <c r="M18" s="326">
        <f>'[1]11. БДР'!$R$13/1000</f>
        <v>1419.9407299279223</v>
      </c>
      <c r="N18" s="316">
        <f>[2]Свод!AA20</f>
        <v>1448.0759480638214</v>
      </c>
      <c r="O18" s="326">
        <f>'[1]11. БДР'!$S$13/1000</f>
        <v>1468.5218732399849</v>
      </c>
      <c r="P18" s="316">
        <f>[2]Свод!AC20</f>
        <v>1463.2603388640471</v>
      </c>
      <c r="Q18" s="326">
        <f>'[1]11. БДР'!$T$13/1000</f>
        <v>1519.1275554250478</v>
      </c>
      <c r="R18" s="316">
        <f>[2]Свод!AE20</f>
        <v>1477.9082909303525</v>
      </c>
      <c r="S18" s="316">
        <f>[2]Свод!AF20</f>
        <v>1578.9918077155601</v>
      </c>
      <c r="T18" s="316">
        <f>[2]Свод!AG20</f>
        <v>1492.7027225173213</v>
      </c>
      <c r="U18" s="316">
        <f>[2]Свод!AH20</f>
        <v>1625.7549896631906</v>
      </c>
      <c r="V18" s="316">
        <f>[2]Свод!AI20</f>
        <v>1507.6450984201595</v>
      </c>
      <c r="W18" s="316">
        <f>[2]Свод!AJ20</f>
        <v>1673.9150013464116</v>
      </c>
      <c r="X18" s="316">
        <f>[2]Свод!AK20</f>
        <v>1522.7368980820263</v>
      </c>
      <c r="Y18" s="316">
        <f>[2]Свод!AL20</f>
        <v>1723.5136870000626</v>
      </c>
      <c r="Z18" s="316">
        <f>[2]Свод!AM20</f>
        <v>1537.9796157405117</v>
      </c>
      <c r="AA18" s="316">
        <f>[2]Свод!AN20</f>
        <v>1774.5941455794557</v>
      </c>
      <c r="AB18" s="316">
        <f>[2]Свод!AO20</f>
        <v>1453.3747605755821</v>
      </c>
      <c r="AC18" s="316">
        <f>[2]Свод!AP20</f>
        <v>1827.2007683959248</v>
      </c>
      <c r="AD18" s="316">
        <f>[2]Свод!AQ20</f>
        <v>1458.9238568590029</v>
      </c>
      <c r="AE18" s="316">
        <f>[2]Свод!AR20</f>
        <v>1881.3792778813784</v>
      </c>
      <c r="AF18" s="316">
        <f>[2]Свод!AS20</f>
        <v>1474.0284441052581</v>
      </c>
      <c r="AG18" s="316">
        <f>[2]Свод!AT20</f>
        <v>1937.1767675157314</v>
      </c>
      <c r="AH18" s="316">
        <f>[2]Свод!AU20</f>
        <v>1489.2840772239758</v>
      </c>
      <c r="AI18" s="316">
        <f>[2]Свод!AV20</f>
        <v>1994.6417429520941</v>
      </c>
      <c r="AJ18" s="316">
        <f>[2]Свод!AW20</f>
        <v>1504.6922666738808</v>
      </c>
      <c r="AK18" s="316">
        <f>[2]Свод!AX20</f>
        <v>2053.8241643756564</v>
      </c>
      <c r="AL18" s="316">
        <f>[2]Свод!AY20</f>
        <v>1520.2545380182844</v>
      </c>
      <c r="AM18" s="316">
        <f>[2]Свод!AZ20</f>
        <v>2114.775490133276</v>
      </c>
      <c r="AN18" s="326">
        <f>H18+J18+L18+N18+P18+R18+T18+V18+X18+Z18+AB18+AD18+AF18+AH18+AJ18+AL18</f>
        <v>23121.225965931328</v>
      </c>
      <c r="AO18" s="326">
        <f>I18+K18+M18+O18+Q18+S18+U18+W18+Y18+AA18+AC18+AE18+AG18+AI18+AK18+AM18</f>
        <v>26973.542135619962</v>
      </c>
    </row>
    <row r="19" spans="1:41" s="299" customFormat="1" x14ac:dyDescent="0.3">
      <c r="A19" s="304" t="s">
        <v>17</v>
      </c>
      <c r="B19" s="282" t="s">
        <v>1007</v>
      </c>
      <c r="C19" s="303" t="s">
        <v>748</v>
      </c>
      <c r="D19" s="315">
        <f>'[1]11. БДР'!$G$16/1000</f>
        <v>214.52632539706667</v>
      </c>
      <c r="E19" s="316">
        <f>'[1]11. БДР'!$H$16/1000</f>
        <v>114.39645260894862</v>
      </c>
      <c r="F19" s="316">
        <f>[2]Свод!S21</f>
        <v>87.800062154324422</v>
      </c>
      <c r="G19" s="316">
        <f>'[1]11. БДР'!$I$16/1000</f>
        <v>87.480369136253344</v>
      </c>
      <c r="H19" s="316">
        <f>[2]Свод!U21</f>
        <v>92.891369000800012</v>
      </c>
      <c r="I19" s="326">
        <f>'[1]11. БДР'!$J$16/1000</f>
        <v>92.891369000800012</v>
      </c>
      <c r="J19" s="316">
        <f>[2]Свод!W21</f>
        <v>226.68269727062929</v>
      </c>
      <c r="K19" s="326">
        <f>'[1]11. БДР'!$Q$16/1000</f>
        <v>139.42441169485036</v>
      </c>
      <c r="L19" s="316">
        <f>[2]Свод!Y21</f>
        <v>231.43212516145445</v>
      </c>
      <c r="M19" s="326">
        <f>'[1]11. БДР'!$R$16/1000</f>
        <v>280.07688192777107</v>
      </c>
      <c r="N19" s="316">
        <f>[2]Свод!AA21</f>
        <v>241.583261851765</v>
      </c>
      <c r="O19" s="326">
        <f>'[1]11. БДР'!$S$16/1000</f>
        <v>283.06347131982756</v>
      </c>
      <c r="P19" s="316">
        <f>[2]Свод!AC21</f>
        <v>243.99909447028267</v>
      </c>
      <c r="Q19" s="326">
        <f>'[1]11. БДР'!$T$16/1000</f>
        <v>286.25081742808464</v>
      </c>
      <c r="R19" s="316">
        <f>[2]Свод!AE21</f>
        <v>245.7508027730633</v>
      </c>
      <c r="S19" s="316">
        <f>[2]Свод!AF21</f>
        <v>297.70085012520804</v>
      </c>
      <c r="T19" s="316">
        <f>[2]Свод!AG21</f>
        <v>247.52002815887172</v>
      </c>
      <c r="U19" s="316">
        <f>[2]Свод!AH21</f>
        <v>306.63187562896428</v>
      </c>
      <c r="V19" s="316">
        <f>[2]Свод!AI21</f>
        <v>249.30694579853824</v>
      </c>
      <c r="W19" s="316">
        <f>[2]Свод!AJ21</f>
        <v>315.83083189783321</v>
      </c>
      <c r="X19" s="316">
        <f>[2]Свод!AK21</f>
        <v>251.11173261460141</v>
      </c>
      <c r="Y19" s="316">
        <f>[2]Свод!AL21</f>
        <v>325.30575685476822</v>
      </c>
      <c r="Z19" s="316">
        <f>[2]Свод!AM21</f>
        <v>252.93456729882521</v>
      </c>
      <c r="AA19" s="316">
        <f>[2]Свод!AN21</f>
        <v>335.06492956041126</v>
      </c>
      <c r="AB19" s="316">
        <f>[2]Свод!AO21</f>
        <v>154.77563032989127</v>
      </c>
      <c r="AC19" s="316">
        <f>[2]Свод!AP21</f>
        <v>345.1168774472236</v>
      </c>
      <c r="AD19" s="316">
        <f>[2]Свод!AQ21</f>
        <v>146.63510399126798</v>
      </c>
      <c r="AE19" s="316">
        <f>[2]Свод!AR21</f>
        <v>355.4703837706403</v>
      </c>
      <c r="AF19" s="316">
        <f>[2]Свод!AS21</f>
        <v>147.91317238925845</v>
      </c>
      <c r="AG19" s="316">
        <f>[2]Свод!AT21</f>
        <v>366.13449528375952</v>
      </c>
      <c r="AH19" s="316">
        <f>[2]Свод!AU21</f>
        <v>149.20402147122883</v>
      </c>
      <c r="AI19" s="316">
        <f>[2]Свод!AV21</f>
        <v>377.11853014227233</v>
      </c>
      <c r="AJ19" s="316">
        <f>[2]Свод!AW21</f>
        <v>150.50777904401892</v>
      </c>
      <c r="AK19" s="316">
        <f>[2]Свод!AX21</f>
        <v>388.43208604654052</v>
      </c>
      <c r="AL19" s="316">
        <f>[2]Свод!AY21</f>
        <v>151.82457419253689</v>
      </c>
      <c r="AM19" s="316">
        <f>[2]Свод!AZ21</f>
        <v>400.08504862793677</v>
      </c>
      <c r="AN19" s="326">
        <f t="shared" ref="AN19:AN82" si="0">H19+J19+L19+N19+P19+R19+T19+V19+X19+Z19+AB19+AD19+AF19+AH19+AJ19+AL19</f>
        <v>3184.0729058170336</v>
      </c>
      <c r="AO19" s="326">
        <f t="shared" ref="AO19:AO82" si="1">I19+K19+M19+O19+Q19+S19+U19+W19+Y19+AA19+AC19+AE19+AG19+AI19+AK19+AM19</f>
        <v>4894.5986167568908</v>
      </c>
    </row>
    <row r="20" spans="1:41" s="299" customFormat="1" ht="31.2" x14ac:dyDescent="0.3">
      <c r="A20" s="304" t="s">
        <v>199</v>
      </c>
      <c r="B20" s="283" t="s">
        <v>897</v>
      </c>
      <c r="C20" s="303" t="s">
        <v>748</v>
      </c>
      <c r="D20" s="315" t="s">
        <v>286</v>
      </c>
      <c r="E20" s="315" t="s">
        <v>286</v>
      </c>
      <c r="F20" s="315" t="s">
        <v>286</v>
      </c>
      <c r="G20" s="315" t="s">
        <v>286</v>
      </c>
      <c r="H20" s="315" t="s">
        <v>286</v>
      </c>
      <c r="I20" s="315" t="s">
        <v>286</v>
      </c>
      <c r="J20" s="315" t="s">
        <v>286</v>
      </c>
      <c r="K20" s="315" t="s">
        <v>286</v>
      </c>
      <c r="L20" s="315" t="s">
        <v>286</v>
      </c>
      <c r="M20" s="315" t="s">
        <v>286</v>
      </c>
      <c r="N20" s="315" t="s">
        <v>286</v>
      </c>
      <c r="O20" s="315" t="s">
        <v>286</v>
      </c>
      <c r="P20" s="315" t="s">
        <v>286</v>
      </c>
      <c r="Q20" s="315" t="s">
        <v>286</v>
      </c>
      <c r="R20" s="315" t="s">
        <v>286</v>
      </c>
      <c r="S20" s="315" t="s">
        <v>286</v>
      </c>
      <c r="T20" s="315" t="s">
        <v>286</v>
      </c>
      <c r="U20" s="315" t="s">
        <v>286</v>
      </c>
      <c r="V20" s="315" t="s">
        <v>286</v>
      </c>
      <c r="W20" s="315" t="s">
        <v>286</v>
      </c>
      <c r="X20" s="315" t="s">
        <v>286</v>
      </c>
      <c r="Y20" s="315" t="s">
        <v>286</v>
      </c>
      <c r="Z20" s="315" t="s">
        <v>286</v>
      </c>
      <c r="AA20" s="315" t="s">
        <v>286</v>
      </c>
      <c r="AB20" s="315" t="s">
        <v>286</v>
      </c>
      <c r="AC20" s="315" t="s">
        <v>286</v>
      </c>
      <c r="AD20" s="315" t="s">
        <v>286</v>
      </c>
      <c r="AE20" s="315" t="s">
        <v>286</v>
      </c>
      <c r="AF20" s="315" t="s">
        <v>286</v>
      </c>
      <c r="AG20" s="315" t="s">
        <v>286</v>
      </c>
      <c r="AH20" s="315" t="s">
        <v>286</v>
      </c>
      <c r="AI20" s="315" t="s">
        <v>286</v>
      </c>
      <c r="AJ20" s="315" t="s">
        <v>286</v>
      </c>
      <c r="AK20" s="315" t="s">
        <v>286</v>
      </c>
      <c r="AL20" s="315" t="s">
        <v>286</v>
      </c>
      <c r="AM20" s="315" t="s">
        <v>286</v>
      </c>
      <c r="AN20" s="315" t="s">
        <v>286</v>
      </c>
      <c r="AO20" s="315" t="s">
        <v>286</v>
      </c>
    </row>
    <row r="21" spans="1:41" s="299" customFormat="1" ht="31.2" x14ac:dyDescent="0.3">
      <c r="A21" s="304" t="s">
        <v>201</v>
      </c>
      <c r="B21" s="283" t="s">
        <v>898</v>
      </c>
      <c r="C21" s="303" t="s">
        <v>748</v>
      </c>
      <c r="D21" s="315" t="s">
        <v>286</v>
      </c>
      <c r="E21" s="315" t="s">
        <v>286</v>
      </c>
      <c r="F21" s="315" t="s">
        <v>286</v>
      </c>
      <c r="G21" s="315" t="s">
        <v>286</v>
      </c>
      <c r="H21" s="315" t="s">
        <v>286</v>
      </c>
      <c r="I21" s="315" t="s">
        <v>286</v>
      </c>
      <c r="J21" s="315" t="s">
        <v>286</v>
      </c>
      <c r="K21" s="315" t="s">
        <v>286</v>
      </c>
      <c r="L21" s="315" t="s">
        <v>286</v>
      </c>
      <c r="M21" s="315" t="s">
        <v>286</v>
      </c>
      <c r="N21" s="315" t="s">
        <v>286</v>
      </c>
      <c r="O21" s="315" t="s">
        <v>286</v>
      </c>
      <c r="P21" s="315" t="s">
        <v>286</v>
      </c>
      <c r="Q21" s="315" t="s">
        <v>286</v>
      </c>
      <c r="R21" s="315" t="s">
        <v>286</v>
      </c>
      <c r="S21" s="315" t="s">
        <v>286</v>
      </c>
      <c r="T21" s="315" t="s">
        <v>286</v>
      </c>
      <c r="U21" s="315" t="s">
        <v>286</v>
      </c>
      <c r="V21" s="315" t="s">
        <v>286</v>
      </c>
      <c r="W21" s="315" t="s">
        <v>286</v>
      </c>
      <c r="X21" s="315" t="s">
        <v>286</v>
      </c>
      <c r="Y21" s="315" t="s">
        <v>286</v>
      </c>
      <c r="Z21" s="315" t="s">
        <v>286</v>
      </c>
      <c r="AA21" s="315" t="s">
        <v>286</v>
      </c>
      <c r="AB21" s="315" t="s">
        <v>286</v>
      </c>
      <c r="AC21" s="315" t="s">
        <v>286</v>
      </c>
      <c r="AD21" s="315" t="s">
        <v>286</v>
      </c>
      <c r="AE21" s="315" t="s">
        <v>286</v>
      </c>
      <c r="AF21" s="315" t="s">
        <v>286</v>
      </c>
      <c r="AG21" s="315" t="s">
        <v>286</v>
      </c>
      <c r="AH21" s="315" t="s">
        <v>286</v>
      </c>
      <c r="AI21" s="315" t="s">
        <v>286</v>
      </c>
      <c r="AJ21" s="315" t="s">
        <v>286</v>
      </c>
      <c r="AK21" s="315" t="s">
        <v>286</v>
      </c>
      <c r="AL21" s="315" t="s">
        <v>286</v>
      </c>
      <c r="AM21" s="315" t="s">
        <v>286</v>
      </c>
      <c r="AN21" s="315" t="s">
        <v>286</v>
      </c>
      <c r="AO21" s="315" t="s">
        <v>286</v>
      </c>
    </row>
    <row r="22" spans="1:41" s="299" customFormat="1" ht="31.2" x14ac:dyDescent="0.3">
      <c r="A22" s="304" t="s">
        <v>203</v>
      </c>
      <c r="B22" s="283" t="s">
        <v>883</v>
      </c>
      <c r="C22" s="303" t="s">
        <v>748</v>
      </c>
      <c r="D22" s="315">
        <f t="shared" ref="D22:Q22" si="2">D19</f>
        <v>214.52632539706667</v>
      </c>
      <c r="E22" s="316">
        <f t="shared" si="2"/>
        <v>114.39645260894862</v>
      </c>
      <c r="F22" s="316">
        <f t="shared" si="2"/>
        <v>87.800062154324422</v>
      </c>
      <c r="G22" s="316">
        <f t="shared" si="2"/>
        <v>87.480369136253344</v>
      </c>
      <c r="H22" s="316">
        <f t="shared" si="2"/>
        <v>92.891369000800012</v>
      </c>
      <c r="I22" s="326">
        <f t="shared" si="2"/>
        <v>92.891369000800012</v>
      </c>
      <c r="J22" s="316">
        <f t="shared" si="2"/>
        <v>226.68269727062929</v>
      </c>
      <c r="K22" s="326">
        <f t="shared" si="2"/>
        <v>139.42441169485036</v>
      </c>
      <c r="L22" s="316">
        <f t="shared" si="2"/>
        <v>231.43212516145445</v>
      </c>
      <c r="M22" s="326">
        <f t="shared" si="2"/>
        <v>280.07688192777107</v>
      </c>
      <c r="N22" s="316">
        <f t="shared" si="2"/>
        <v>241.583261851765</v>
      </c>
      <c r="O22" s="326">
        <f t="shared" si="2"/>
        <v>283.06347131982756</v>
      </c>
      <c r="P22" s="316">
        <f t="shared" si="2"/>
        <v>243.99909447028267</v>
      </c>
      <c r="Q22" s="326">
        <f t="shared" si="2"/>
        <v>286.25081742808464</v>
      </c>
      <c r="R22" s="316">
        <f t="shared" ref="R22:AM22" si="3">R19</f>
        <v>245.7508027730633</v>
      </c>
      <c r="S22" s="316">
        <f t="shared" si="3"/>
        <v>297.70085012520804</v>
      </c>
      <c r="T22" s="316">
        <f t="shared" si="3"/>
        <v>247.52002815887172</v>
      </c>
      <c r="U22" s="316">
        <f t="shared" si="3"/>
        <v>306.63187562896428</v>
      </c>
      <c r="V22" s="316">
        <f t="shared" si="3"/>
        <v>249.30694579853824</v>
      </c>
      <c r="W22" s="316">
        <f t="shared" si="3"/>
        <v>315.83083189783321</v>
      </c>
      <c r="X22" s="316">
        <f t="shared" si="3"/>
        <v>251.11173261460141</v>
      </c>
      <c r="Y22" s="316">
        <f t="shared" si="3"/>
        <v>325.30575685476822</v>
      </c>
      <c r="Z22" s="316">
        <f t="shared" si="3"/>
        <v>252.93456729882521</v>
      </c>
      <c r="AA22" s="316">
        <f t="shared" si="3"/>
        <v>335.06492956041126</v>
      </c>
      <c r="AB22" s="316">
        <f t="shared" si="3"/>
        <v>154.77563032989127</v>
      </c>
      <c r="AC22" s="316">
        <f t="shared" si="3"/>
        <v>345.1168774472236</v>
      </c>
      <c r="AD22" s="316">
        <f t="shared" si="3"/>
        <v>146.63510399126798</v>
      </c>
      <c r="AE22" s="316">
        <f t="shared" si="3"/>
        <v>355.4703837706403</v>
      </c>
      <c r="AF22" s="316">
        <f t="shared" si="3"/>
        <v>147.91317238925845</v>
      </c>
      <c r="AG22" s="316">
        <f t="shared" si="3"/>
        <v>366.13449528375952</v>
      </c>
      <c r="AH22" s="316">
        <f t="shared" si="3"/>
        <v>149.20402147122883</v>
      </c>
      <c r="AI22" s="316">
        <f t="shared" si="3"/>
        <v>377.11853014227233</v>
      </c>
      <c r="AJ22" s="316">
        <f t="shared" si="3"/>
        <v>150.50777904401892</v>
      </c>
      <c r="AK22" s="316">
        <f t="shared" si="3"/>
        <v>388.43208604654052</v>
      </c>
      <c r="AL22" s="316">
        <f t="shared" si="3"/>
        <v>151.82457419253689</v>
      </c>
      <c r="AM22" s="316">
        <f t="shared" si="3"/>
        <v>400.08504862793677</v>
      </c>
      <c r="AN22" s="326">
        <f t="shared" si="0"/>
        <v>3184.0729058170336</v>
      </c>
      <c r="AO22" s="326">
        <f t="shared" si="1"/>
        <v>4894.5986167568908</v>
      </c>
    </row>
    <row r="23" spans="1:41" s="299" customFormat="1" x14ac:dyDescent="0.3">
      <c r="A23" s="304" t="s">
        <v>18</v>
      </c>
      <c r="B23" s="282" t="s">
        <v>1044</v>
      </c>
      <c r="C23" s="303" t="s">
        <v>748</v>
      </c>
      <c r="D23" s="315">
        <f>'[1]11. БДР'!$G$14/1000</f>
        <v>949.31970030154957</v>
      </c>
      <c r="E23" s="316">
        <f>'[1]11. БДР'!$H$14/1000</f>
        <v>931.38942682589322</v>
      </c>
      <c r="F23" s="316">
        <f>[2]Свод!S25</f>
        <v>927.21441669999979</v>
      </c>
      <c r="G23" s="316">
        <f>'[1]11. БДР'!$I$14/1000</f>
        <v>941.06907611272311</v>
      </c>
      <c r="H23" s="316">
        <f>[2]Свод!U25</f>
        <v>1006.18644380404</v>
      </c>
      <c r="I23" s="326">
        <f>'[1]11. БДР'!$J$14/1000</f>
        <v>1026.22634736798</v>
      </c>
      <c r="J23" s="316">
        <f>[2]Свод!W25</f>
        <v>1046.4339015562014</v>
      </c>
      <c r="K23" s="326">
        <f>'[1]11. БДР'!$Q$14/1000</f>
        <v>1069.3278539574351</v>
      </c>
      <c r="L23" s="316">
        <f>[2]Свод!Y25</f>
        <v>1088.2912576184494</v>
      </c>
      <c r="M23" s="326">
        <f>'[1]11. БДР'!$R$14/1000</f>
        <v>1112.1009681157327</v>
      </c>
      <c r="N23" s="316">
        <f>[2]Свод!AA25</f>
        <v>1177.0958242401148</v>
      </c>
      <c r="O23" s="326">
        <f>'[1]11. БДР'!$S$14/1000</f>
        <v>1156.5850068403622</v>
      </c>
      <c r="P23" s="316">
        <f>[2]Свод!AC25</f>
        <v>1189.5704138021033</v>
      </c>
      <c r="Q23" s="326">
        <f>'[1]11. БДР'!$T$14/1000</f>
        <v>1202.8484071139762</v>
      </c>
      <c r="R23" s="316">
        <f>[2]Свод!AE25</f>
        <v>1202.1697492597116</v>
      </c>
      <c r="S23" s="316">
        <f>[2]Свод!AF25</f>
        <v>1250.9623433985353</v>
      </c>
      <c r="T23" s="316">
        <f>[2]Свод!AG25</f>
        <v>1214.895078071896</v>
      </c>
      <c r="U23" s="316">
        <f>[2]Свод!AH25</f>
        <v>1288.4912137004915</v>
      </c>
      <c r="V23" s="316">
        <f>[2]Свод!AI25</f>
        <v>1227.7476601722024</v>
      </c>
      <c r="W23" s="316">
        <f>[2]Свод!AJ25</f>
        <v>1327.1459501115062</v>
      </c>
      <c r="X23" s="316">
        <f>[2]Свод!AK25</f>
        <v>1240.7287680935117</v>
      </c>
      <c r="Y23" s="316">
        <f>[2]Свод!AL25</f>
        <v>1366.9603286148515</v>
      </c>
      <c r="Z23" s="316">
        <f>[2]Свод!AM25</f>
        <v>1253.8396870940342</v>
      </c>
      <c r="AA23" s="316">
        <f>[2]Свод!AN25</f>
        <v>1407.9691384732971</v>
      </c>
      <c r="AB23" s="316">
        <f>[2]Свод!AO25</f>
        <v>1267.0817152845618</v>
      </c>
      <c r="AC23" s="316">
        <f>[2]Свод!AP25</f>
        <v>1450.2082126274961</v>
      </c>
      <c r="AD23" s="316">
        <f>[2]Свод!AQ25</f>
        <v>1280.4561637569948</v>
      </c>
      <c r="AE23" s="316">
        <f>[2]Свод!AR25</f>
        <v>1493.714459006321</v>
      </c>
      <c r="AF23" s="316">
        <f>[2]Свод!AS25</f>
        <v>1293.964356714152</v>
      </c>
      <c r="AG23" s="316">
        <f>[2]Свод!AT25</f>
        <v>1538.5258927765108</v>
      </c>
      <c r="AH23" s="316">
        <f>[2]Свод!AU25</f>
        <v>1307.6076316008809</v>
      </c>
      <c r="AI23" s="316">
        <f>[2]Свод!AV25</f>
        <v>1584.6816695598061</v>
      </c>
      <c r="AJ23" s="316">
        <f>[2]Свод!AW25</f>
        <v>1321.3873392364771</v>
      </c>
      <c r="AK23" s="316">
        <f>[2]Свод!AX25</f>
        <v>1632.2221196466003</v>
      </c>
      <c r="AL23" s="316">
        <f>[2]Свод!AY25</f>
        <v>1335.3048439484292</v>
      </c>
      <c r="AM23" s="316">
        <f>[2]Свод!AZ25</f>
        <v>1681.1887832359982</v>
      </c>
      <c r="AN23" s="326">
        <f t="shared" si="0"/>
        <v>19452.760834253761</v>
      </c>
      <c r="AO23" s="326">
        <f t="shared" si="1"/>
        <v>21589.158694546903</v>
      </c>
    </row>
    <row r="24" spans="1:41" s="299" customFormat="1" x14ac:dyDescent="0.3">
      <c r="A24" s="304" t="s">
        <v>21</v>
      </c>
      <c r="B24" s="282" t="s">
        <v>937</v>
      </c>
      <c r="C24" s="303" t="s">
        <v>748</v>
      </c>
      <c r="D24" s="315" t="s">
        <v>286</v>
      </c>
      <c r="E24" s="315" t="s">
        <v>286</v>
      </c>
      <c r="F24" s="315" t="s">
        <v>286</v>
      </c>
      <c r="G24" s="315" t="s">
        <v>286</v>
      </c>
      <c r="H24" s="315" t="s">
        <v>286</v>
      </c>
      <c r="I24" s="315" t="s">
        <v>286</v>
      </c>
      <c r="J24" s="315" t="s">
        <v>286</v>
      </c>
      <c r="K24" s="315" t="s">
        <v>286</v>
      </c>
      <c r="L24" s="315" t="s">
        <v>286</v>
      </c>
      <c r="M24" s="315" t="s">
        <v>286</v>
      </c>
      <c r="N24" s="315" t="s">
        <v>286</v>
      </c>
      <c r="O24" s="315" t="s">
        <v>286</v>
      </c>
      <c r="P24" s="315" t="s">
        <v>286</v>
      </c>
      <c r="Q24" s="315" t="s">
        <v>286</v>
      </c>
      <c r="R24" s="315" t="s">
        <v>286</v>
      </c>
      <c r="S24" s="315" t="s">
        <v>286</v>
      </c>
      <c r="T24" s="315" t="s">
        <v>286</v>
      </c>
      <c r="U24" s="315" t="s">
        <v>286</v>
      </c>
      <c r="V24" s="315" t="s">
        <v>286</v>
      </c>
      <c r="W24" s="315" t="s">
        <v>286</v>
      </c>
      <c r="X24" s="315" t="s">
        <v>286</v>
      </c>
      <c r="Y24" s="315" t="s">
        <v>286</v>
      </c>
      <c r="Z24" s="315" t="s">
        <v>286</v>
      </c>
      <c r="AA24" s="315" t="s">
        <v>286</v>
      </c>
      <c r="AB24" s="315" t="s">
        <v>286</v>
      </c>
      <c r="AC24" s="315" t="s">
        <v>286</v>
      </c>
      <c r="AD24" s="315" t="s">
        <v>286</v>
      </c>
      <c r="AE24" s="315" t="s">
        <v>286</v>
      </c>
      <c r="AF24" s="315" t="s">
        <v>286</v>
      </c>
      <c r="AG24" s="315" t="s">
        <v>286</v>
      </c>
      <c r="AH24" s="315" t="s">
        <v>286</v>
      </c>
      <c r="AI24" s="315" t="s">
        <v>286</v>
      </c>
      <c r="AJ24" s="315" t="s">
        <v>286</v>
      </c>
      <c r="AK24" s="315" t="s">
        <v>286</v>
      </c>
      <c r="AL24" s="315" t="s">
        <v>286</v>
      </c>
      <c r="AM24" s="315" t="s">
        <v>286</v>
      </c>
      <c r="AN24" s="315" t="s">
        <v>286</v>
      </c>
      <c r="AO24" s="315" t="s">
        <v>286</v>
      </c>
    </row>
    <row r="25" spans="1:41" s="299" customFormat="1" x14ac:dyDescent="0.3">
      <c r="A25" s="304" t="s">
        <v>37</v>
      </c>
      <c r="B25" s="282" t="s">
        <v>1045</v>
      </c>
      <c r="C25" s="303" t="s">
        <v>748</v>
      </c>
      <c r="D25" s="315" t="s">
        <v>286</v>
      </c>
      <c r="E25" s="315" t="s">
        <v>286</v>
      </c>
      <c r="F25" s="315" t="s">
        <v>286</v>
      </c>
      <c r="G25" s="315" t="s">
        <v>286</v>
      </c>
      <c r="H25" s="315" t="s">
        <v>286</v>
      </c>
      <c r="I25" s="315" t="s">
        <v>286</v>
      </c>
      <c r="J25" s="315" t="s">
        <v>286</v>
      </c>
      <c r="K25" s="315" t="s">
        <v>286</v>
      </c>
      <c r="L25" s="315" t="s">
        <v>286</v>
      </c>
      <c r="M25" s="315" t="s">
        <v>286</v>
      </c>
      <c r="N25" s="315" t="s">
        <v>286</v>
      </c>
      <c r="O25" s="315" t="s">
        <v>286</v>
      </c>
      <c r="P25" s="315" t="s">
        <v>286</v>
      </c>
      <c r="Q25" s="315" t="s">
        <v>286</v>
      </c>
      <c r="R25" s="315" t="s">
        <v>286</v>
      </c>
      <c r="S25" s="315" t="s">
        <v>286</v>
      </c>
      <c r="T25" s="315" t="s">
        <v>286</v>
      </c>
      <c r="U25" s="315" t="s">
        <v>286</v>
      </c>
      <c r="V25" s="315" t="s">
        <v>286</v>
      </c>
      <c r="W25" s="315" t="s">
        <v>286</v>
      </c>
      <c r="X25" s="315" t="s">
        <v>286</v>
      </c>
      <c r="Y25" s="315" t="s">
        <v>286</v>
      </c>
      <c r="Z25" s="315" t="s">
        <v>286</v>
      </c>
      <c r="AA25" s="315" t="s">
        <v>286</v>
      </c>
      <c r="AB25" s="315" t="s">
        <v>286</v>
      </c>
      <c r="AC25" s="315" t="s">
        <v>286</v>
      </c>
      <c r="AD25" s="315" t="s">
        <v>286</v>
      </c>
      <c r="AE25" s="315" t="s">
        <v>286</v>
      </c>
      <c r="AF25" s="315" t="s">
        <v>286</v>
      </c>
      <c r="AG25" s="315" t="s">
        <v>286</v>
      </c>
      <c r="AH25" s="315" t="s">
        <v>286</v>
      </c>
      <c r="AI25" s="315" t="s">
        <v>286</v>
      </c>
      <c r="AJ25" s="315" t="s">
        <v>286</v>
      </c>
      <c r="AK25" s="315" t="s">
        <v>286</v>
      </c>
      <c r="AL25" s="315" t="s">
        <v>286</v>
      </c>
      <c r="AM25" s="315" t="s">
        <v>286</v>
      </c>
      <c r="AN25" s="315" t="s">
        <v>286</v>
      </c>
      <c r="AO25" s="315" t="s">
        <v>286</v>
      </c>
    </row>
    <row r="26" spans="1:41" s="299" customFormat="1" x14ac:dyDescent="0.3">
      <c r="A26" s="304" t="s">
        <v>72</v>
      </c>
      <c r="B26" s="282" t="s">
        <v>938</v>
      </c>
      <c r="C26" s="303" t="s">
        <v>748</v>
      </c>
      <c r="D26" s="315">
        <v>0</v>
      </c>
      <c r="E26" s="315">
        <f>'[1]11. БДР'!$H$15/1000</f>
        <v>17.307211666666667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5">
        <v>0</v>
      </c>
      <c r="P26" s="315">
        <v>0</v>
      </c>
      <c r="Q26" s="315">
        <v>0</v>
      </c>
      <c r="R26" s="315">
        <v>0</v>
      </c>
      <c r="S26" s="315">
        <v>0</v>
      </c>
      <c r="T26" s="315">
        <v>0</v>
      </c>
      <c r="U26" s="315">
        <v>0</v>
      </c>
      <c r="V26" s="315">
        <v>0</v>
      </c>
      <c r="W26" s="315">
        <v>0</v>
      </c>
      <c r="X26" s="315">
        <v>0</v>
      </c>
      <c r="Y26" s="315">
        <v>0</v>
      </c>
      <c r="Z26" s="315">
        <v>0</v>
      </c>
      <c r="AA26" s="315">
        <v>0</v>
      </c>
      <c r="AB26" s="315">
        <v>0</v>
      </c>
      <c r="AC26" s="315">
        <v>0</v>
      </c>
      <c r="AD26" s="315">
        <v>0</v>
      </c>
      <c r="AE26" s="315">
        <v>0</v>
      </c>
      <c r="AF26" s="315">
        <v>0</v>
      </c>
      <c r="AG26" s="315">
        <v>0</v>
      </c>
      <c r="AH26" s="315">
        <v>0</v>
      </c>
      <c r="AI26" s="315">
        <v>0</v>
      </c>
      <c r="AJ26" s="315">
        <v>0</v>
      </c>
      <c r="AK26" s="315">
        <v>0</v>
      </c>
      <c r="AL26" s="315">
        <v>0</v>
      </c>
      <c r="AM26" s="315">
        <v>0</v>
      </c>
      <c r="AN26" s="326">
        <f t="shared" ref="AN26" si="4">H26+J26+L26+N26+P26+R26+T26+V26+X26+Z26+AB26+AD26+AF26+AH26+AJ26+AL26</f>
        <v>0</v>
      </c>
      <c r="AO26" s="326">
        <f t="shared" ref="AO26" si="5">I26+K26+M26+O26+Q26+S26+U26+W26+Y26+AA26+AC26+AE26+AG26+AI26+AK26+AM26</f>
        <v>0</v>
      </c>
    </row>
    <row r="27" spans="1:41" s="299" customFormat="1" x14ac:dyDescent="0.3">
      <c r="A27" s="304" t="s">
        <v>82</v>
      </c>
      <c r="B27" s="282" t="s">
        <v>939</v>
      </c>
      <c r="C27" s="303" t="s">
        <v>748</v>
      </c>
      <c r="D27" s="315" t="s">
        <v>286</v>
      </c>
      <c r="E27" s="315" t="s">
        <v>286</v>
      </c>
      <c r="F27" s="315" t="s">
        <v>286</v>
      </c>
      <c r="G27" s="315" t="s">
        <v>286</v>
      </c>
      <c r="H27" s="315" t="s">
        <v>286</v>
      </c>
      <c r="I27" s="315" t="s">
        <v>286</v>
      </c>
      <c r="J27" s="315" t="s">
        <v>286</v>
      </c>
      <c r="K27" s="315" t="s">
        <v>286</v>
      </c>
      <c r="L27" s="315" t="s">
        <v>286</v>
      </c>
      <c r="M27" s="315" t="s">
        <v>286</v>
      </c>
      <c r="N27" s="315" t="s">
        <v>286</v>
      </c>
      <c r="O27" s="315" t="s">
        <v>286</v>
      </c>
      <c r="P27" s="315" t="s">
        <v>286</v>
      </c>
      <c r="Q27" s="315" t="s">
        <v>286</v>
      </c>
      <c r="R27" s="315" t="s">
        <v>286</v>
      </c>
      <c r="S27" s="315" t="s">
        <v>286</v>
      </c>
      <c r="T27" s="315" t="s">
        <v>286</v>
      </c>
      <c r="U27" s="315" t="s">
        <v>286</v>
      </c>
      <c r="V27" s="315" t="s">
        <v>286</v>
      </c>
      <c r="W27" s="315" t="s">
        <v>286</v>
      </c>
      <c r="X27" s="315" t="s">
        <v>286</v>
      </c>
      <c r="Y27" s="315" t="s">
        <v>286</v>
      </c>
      <c r="Z27" s="315" t="s">
        <v>286</v>
      </c>
      <c r="AA27" s="315" t="s">
        <v>286</v>
      </c>
      <c r="AB27" s="315" t="s">
        <v>286</v>
      </c>
      <c r="AC27" s="315" t="s">
        <v>286</v>
      </c>
      <c r="AD27" s="315" t="s">
        <v>286</v>
      </c>
      <c r="AE27" s="315" t="s">
        <v>286</v>
      </c>
      <c r="AF27" s="315" t="s">
        <v>286</v>
      </c>
      <c r="AG27" s="315" t="s">
        <v>286</v>
      </c>
      <c r="AH27" s="315" t="s">
        <v>286</v>
      </c>
      <c r="AI27" s="315" t="s">
        <v>286</v>
      </c>
      <c r="AJ27" s="315" t="s">
        <v>286</v>
      </c>
      <c r="AK27" s="315" t="s">
        <v>286</v>
      </c>
      <c r="AL27" s="315" t="s">
        <v>286</v>
      </c>
      <c r="AM27" s="315" t="s">
        <v>286</v>
      </c>
      <c r="AN27" s="315" t="s">
        <v>286</v>
      </c>
      <c r="AO27" s="315" t="s">
        <v>286</v>
      </c>
    </row>
    <row r="28" spans="1:41" s="299" customFormat="1" x14ac:dyDescent="0.3">
      <c r="A28" s="304" t="s">
        <v>741</v>
      </c>
      <c r="B28" s="282" t="s">
        <v>1052</v>
      </c>
      <c r="C28" s="303" t="s">
        <v>748</v>
      </c>
      <c r="D28" s="315" t="s">
        <v>286</v>
      </c>
      <c r="E28" s="315" t="s">
        <v>286</v>
      </c>
      <c r="F28" s="315" t="s">
        <v>286</v>
      </c>
      <c r="G28" s="315" t="s">
        <v>286</v>
      </c>
      <c r="H28" s="315" t="s">
        <v>286</v>
      </c>
      <c r="I28" s="315" t="s">
        <v>286</v>
      </c>
      <c r="J28" s="315" t="s">
        <v>286</v>
      </c>
      <c r="K28" s="315" t="s">
        <v>286</v>
      </c>
      <c r="L28" s="315" t="s">
        <v>286</v>
      </c>
      <c r="M28" s="315" t="s">
        <v>286</v>
      </c>
      <c r="N28" s="315" t="s">
        <v>286</v>
      </c>
      <c r="O28" s="315" t="s">
        <v>286</v>
      </c>
      <c r="P28" s="315" t="s">
        <v>286</v>
      </c>
      <c r="Q28" s="315" t="s">
        <v>286</v>
      </c>
      <c r="R28" s="315" t="s">
        <v>286</v>
      </c>
      <c r="S28" s="315" t="s">
        <v>286</v>
      </c>
      <c r="T28" s="315" t="s">
        <v>286</v>
      </c>
      <c r="U28" s="315" t="s">
        <v>286</v>
      </c>
      <c r="V28" s="315" t="s">
        <v>286</v>
      </c>
      <c r="W28" s="315" t="s">
        <v>286</v>
      </c>
      <c r="X28" s="315" t="s">
        <v>286</v>
      </c>
      <c r="Y28" s="315" t="s">
        <v>286</v>
      </c>
      <c r="Z28" s="315" t="s">
        <v>286</v>
      </c>
      <c r="AA28" s="315" t="s">
        <v>286</v>
      </c>
      <c r="AB28" s="315" t="s">
        <v>286</v>
      </c>
      <c r="AC28" s="315" t="s">
        <v>286</v>
      </c>
      <c r="AD28" s="315" t="s">
        <v>286</v>
      </c>
      <c r="AE28" s="315" t="s">
        <v>286</v>
      </c>
      <c r="AF28" s="315" t="s">
        <v>286</v>
      </c>
      <c r="AG28" s="315" t="s">
        <v>286</v>
      </c>
      <c r="AH28" s="315" t="s">
        <v>286</v>
      </c>
      <c r="AI28" s="315" t="s">
        <v>286</v>
      </c>
      <c r="AJ28" s="315" t="s">
        <v>286</v>
      </c>
      <c r="AK28" s="315" t="s">
        <v>286</v>
      </c>
      <c r="AL28" s="315" t="s">
        <v>286</v>
      </c>
      <c r="AM28" s="315" t="s">
        <v>286</v>
      </c>
      <c r="AN28" s="315" t="s">
        <v>286</v>
      </c>
      <c r="AO28" s="315" t="s">
        <v>286</v>
      </c>
    </row>
    <row r="29" spans="1:41" s="299" customFormat="1" ht="31.2" x14ac:dyDescent="0.3">
      <c r="A29" s="304" t="s">
        <v>742</v>
      </c>
      <c r="B29" s="283" t="s">
        <v>817</v>
      </c>
      <c r="C29" s="303" t="s">
        <v>748</v>
      </c>
      <c r="D29" s="315" t="s">
        <v>286</v>
      </c>
      <c r="E29" s="315" t="s">
        <v>286</v>
      </c>
      <c r="F29" s="315" t="s">
        <v>286</v>
      </c>
      <c r="G29" s="315" t="s">
        <v>286</v>
      </c>
      <c r="H29" s="315" t="s">
        <v>286</v>
      </c>
      <c r="I29" s="315" t="s">
        <v>286</v>
      </c>
      <c r="J29" s="315" t="s">
        <v>286</v>
      </c>
      <c r="K29" s="315" t="s">
        <v>286</v>
      </c>
      <c r="L29" s="315" t="s">
        <v>286</v>
      </c>
      <c r="M29" s="315" t="s">
        <v>286</v>
      </c>
      <c r="N29" s="315" t="s">
        <v>286</v>
      </c>
      <c r="O29" s="315" t="s">
        <v>286</v>
      </c>
      <c r="P29" s="315" t="s">
        <v>286</v>
      </c>
      <c r="Q29" s="315" t="s">
        <v>286</v>
      </c>
      <c r="R29" s="315" t="s">
        <v>286</v>
      </c>
      <c r="S29" s="315" t="s">
        <v>286</v>
      </c>
      <c r="T29" s="315" t="s">
        <v>286</v>
      </c>
      <c r="U29" s="315" t="s">
        <v>286</v>
      </c>
      <c r="V29" s="315" t="s">
        <v>286</v>
      </c>
      <c r="W29" s="315" t="s">
        <v>286</v>
      </c>
      <c r="X29" s="315" t="s">
        <v>286</v>
      </c>
      <c r="Y29" s="315" t="s">
        <v>286</v>
      </c>
      <c r="Z29" s="315" t="s">
        <v>286</v>
      </c>
      <c r="AA29" s="315" t="s">
        <v>286</v>
      </c>
      <c r="AB29" s="315" t="s">
        <v>286</v>
      </c>
      <c r="AC29" s="315" t="s">
        <v>286</v>
      </c>
      <c r="AD29" s="315" t="s">
        <v>286</v>
      </c>
      <c r="AE29" s="315" t="s">
        <v>286</v>
      </c>
      <c r="AF29" s="315" t="s">
        <v>286</v>
      </c>
      <c r="AG29" s="315" t="s">
        <v>286</v>
      </c>
      <c r="AH29" s="315" t="s">
        <v>286</v>
      </c>
      <c r="AI29" s="315" t="s">
        <v>286</v>
      </c>
      <c r="AJ29" s="315" t="s">
        <v>286</v>
      </c>
      <c r="AK29" s="315" t="s">
        <v>286</v>
      </c>
      <c r="AL29" s="315" t="s">
        <v>286</v>
      </c>
      <c r="AM29" s="315" t="s">
        <v>286</v>
      </c>
      <c r="AN29" s="315" t="s">
        <v>286</v>
      </c>
      <c r="AO29" s="315" t="s">
        <v>286</v>
      </c>
    </row>
    <row r="30" spans="1:41" s="299" customFormat="1" x14ac:dyDescent="0.3">
      <c r="A30" s="304" t="s">
        <v>974</v>
      </c>
      <c r="B30" s="284" t="s">
        <v>643</v>
      </c>
      <c r="C30" s="303" t="s">
        <v>748</v>
      </c>
      <c r="D30" s="315" t="s">
        <v>286</v>
      </c>
      <c r="E30" s="315" t="s">
        <v>286</v>
      </c>
      <c r="F30" s="315" t="s">
        <v>286</v>
      </c>
      <c r="G30" s="315" t="s">
        <v>286</v>
      </c>
      <c r="H30" s="315" t="s">
        <v>286</v>
      </c>
      <c r="I30" s="315" t="s">
        <v>286</v>
      </c>
      <c r="J30" s="315" t="s">
        <v>286</v>
      </c>
      <c r="K30" s="315" t="s">
        <v>286</v>
      </c>
      <c r="L30" s="315" t="s">
        <v>286</v>
      </c>
      <c r="M30" s="315" t="s">
        <v>286</v>
      </c>
      <c r="N30" s="315" t="s">
        <v>286</v>
      </c>
      <c r="O30" s="315" t="s">
        <v>286</v>
      </c>
      <c r="P30" s="315" t="s">
        <v>286</v>
      </c>
      <c r="Q30" s="315" t="s">
        <v>286</v>
      </c>
      <c r="R30" s="315" t="s">
        <v>286</v>
      </c>
      <c r="S30" s="315" t="s">
        <v>286</v>
      </c>
      <c r="T30" s="315" t="s">
        <v>286</v>
      </c>
      <c r="U30" s="315" t="s">
        <v>286</v>
      </c>
      <c r="V30" s="315" t="s">
        <v>286</v>
      </c>
      <c r="W30" s="315" t="s">
        <v>286</v>
      </c>
      <c r="X30" s="315" t="s">
        <v>286</v>
      </c>
      <c r="Y30" s="315" t="s">
        <v>286</v>
      </c>
      <c r="Z30" s="315" t="s">
        <v>286</v>
      </c>
      <c r="AA30" s="315" t="s">
        <v>286</v>
      </c>
      <c r="AB30" s="315" t="s">
        <v>286</v>
      </c>
      <c r="AC30" s="315" t="s">
        <v>286</v>
      </c>
      <c r="AD30" s="315" t="s">
        <v>286</v>
      </c>
      <c r="AE30" s="315" t="s">
        <v>286</v>
      </c>
      <c r="AF30" s="315" t="s">
        <v>286</v>
      </c>
      <c r="AG30" s="315" t="s">
        <v>286</v>
      </c>
      <c r="AH30" s="315" t="s">
        <v>286</v>
      </c>
      <c r="AI30" s="315" t="s">
        <v>286</v>
      </c>
      <c r="AJ30" s="315" t="s">
        <v>286</v>
      </c>
      <c r="AK30" s="315" t="s">
        <v>286</v>
      </c>
      <c r="AL30" s="315" t="s">
        <v>286</v>
      </c>
      <c r="AM30" s="315" t="s">
        <v>286</v>
      </c>
      <c r="AN30" s="315" t="s">
        <v>286</v>
      </c>
      <c r="AO30" s="315" t="s">
        <v>286</v>
      </c>
    </row>
    <row r="31" spans="1:41" s="299" customFormat="1" x14ac:dyDescent="0.3">
      <c r="A31" s="304" t="s">
        <v>975</v>
      </c>
      <c r="B31" s="284" t="s">
        <v>631</v>
      </c>
      <c r="C31" s="303" t="s">
        <v>748</v>
      </c>
      <c r="D31" s="315" t="s">
        <v>286</v>
      </c>
      <c r="E31" s="315" t="s">
        <v>286</v>
      </c>
      <c r="F31" s="315" t="s">
        <v>286</v>
      </c>
      <c r="G31" s="315" t="s">
        <v>286</v>
      </c>
      <c r="H31" s="315" t="s">
        <v>286</v>
      </c>
      <c r="I31" s="315" t="s">
        <v>286</v>
      </c>
      <c r="J31" s="315" t="s">
        <v>286</v>
      </c>
      <c r="K31" s="315" t="s">
        <v>286</v>
      </c>
      <c r="L31" s="315" t="s">
        <v>286</v>
      </c>
      <c r="M31" s="315" t="s">
        <v>286</v>
      </c>
      <c r="N31" s="315" t="s">
        <v>286</v>
      </c>
      <c r="O31" s="315" t="s">
        <v>286</v>
      </c>
      <c r="P31" s="315" t="s">
        <v>286</v>
      </c>
      <c r="Q31" s="315" t="s">
        <v>286</v>
      </c>
      <c r="R31" s="315" t="s">
        <v>286</v>
      </c>
      <c r="S31" s="315" t="s">
        <v>286</v>
      </c>
      <c r="T31" s="315" t="s">
        <v>286</v>
      </c>
      <c r="U31" s="315" t="s">
        <v>286</v>
      </c>
      <c r="V31" s="315" t="s">
        <v>286</v>
      </c>
      <c r="W31" s="315" t="s">
        <v>286</v>
      </c>
      <c r="X31" s="315" t="s">
        <v>286</v>
      </c>
      <c r="Y31" s="315" t="s">
        <v>286</v>
      </c>
      <c r="Z31" s="315" t="s">
        <v>286</v>
      </c>
      <c r="AA31" s="315" t="s">
        <v>286</v>
      </c>
      <c r="AB31" s="315" t="s">
        <v>286</v>
      </c>
      <c r="AC31" s="315" t="s">
        <v>286</v>
      </c>
      <c r="AD31" s="315" t="s">
        <v>286</v>
      </c>
      <c r="AE31" s="315" t="s">
        <v>286</v>
      </c>
      <c r="AF31" s="315" t="s">
        <v>286</v>
      </c>
      <c r="AG31" s="315" t="s">
        <v>286</v>
      </c>
      <c r="AH31" s="315" t="s">
        <v>286</v>
      </c>
      <c r="AI31" s="315" t="s">
        <v>286</v>
      </c>
      <c r="AJ31" s="315" t="s">
        <v>286</v>
      </c>
      <c r="AK31" s="315" t="s">
        <v>286</v>
      </c>
      <c r="AL31" s="315" t="s">
        <v>286</v>
      </c>
      <c r="AM31" s="315" t="s">
        <v>286</v>
      </c>
      <c r="AN31" s="315" t="s">
        <v>286</v>
      </c>
      <c r="AO31" s="315" t="s">
        <v>286</v>
      </c>
    </row>
    <row r="32" spans="1:41" s="299" customFormat="1" x14ac:dyDescent="0.3">
      <c r="A32" s="304" t="s">
        <v>743</v>
      </c>
      <c r="B32" s="282" t="s">
        <v>940</v>
      </c>
      <c r="C32" s="303" t="s">
        <v>748</v>
      </c>
      <c r="D32" s="315">
        <f t="shared" ref="D32:AM32" si="6">D18-D19-D23-D26</f>
        <v>24.754753643257686</v>
      </c>
      <c r="E32" s="316">
        <f>E18-E19-E23-E26</f>
        <v>23.413165666666536</v>
      </c>
      <c r="F32" s="316">
        <f t="shared" ref="F32:AM32" si="7">F18-F19-F23-F26</f>
        <v>21.965636964327018</v>
      </c>
      <c r="G32" s="316">
        <f t="shared" si="7"/>
        <v>19.995862166666598</v>
      </c>
      <c r="H32" s="316">
        <f t="shared" si="7"/>
        <v>25.128560816738172</v>
      </c>
      <c r="I32" s="326">
        <f t="shared" si="7"/>
        <v>25.619075635259833</v>
      </c>
      <c r="J32" s="316">
        <f t="shared" si="7"/>
        <v>26.133703249407972</v>
      </c>
      <c r="K32" s="326">
        <f t="shared" si="7"/>
        <v>26.695076811940908</v>
      </c>
      <c r="L32" s="316">
        <f t="shared" si="7"/>
        <v>27.179051379384191</v>
      </c>
      <c r="M32" s="326">
        <f t="shared" si="7"/>
        <v>27.76287988441868</v>
      </c>
      <c r="N32" s="316">
        <f t="shared" si="7"/>
        <v>29.396861971941689</v>
      </c>
      <c r="O32" s="326">
        <f t="shared" si="7"/>
        <v>28.873395079795046</v>
      </c>
      <c r="P32" s="316">
        <f t="shared" si="7"/>
        <v>29.690830591661097</v>
      </c>
      <c r="Q32" s="326">
        <f t="shared" si="7"/>
        <v>30.028330882986893</v>
      </c>
      <c r="R32" s="316">
        <f t="shared" si="7"/>
        <v>29.987738897577628</v>
      </c>
      <c r="S32" s="316">
        <f t="shared" si="7"/>
        <v>30.328614191816769</v>
      </c>
      <c r="T32" s="316">
        <f t="shared" si="7"/>
        <v>30.28761628655343</v>
      </c>
      <c r="U32" s="316">
        <f t="shared" si="7"/>
        <v>30.631900333734848</v>
      </c>
      <c r="V32" s="316">
        <f t="shared" si="7"/>
        <v>30.590492449418889</v>
      </c>
      <c r="W32" s="316">
        <f t="shared" si="7"/>
        <v>30.938219337072269</v>
      </c>
      <c r="X32" s="316">
        <f t="shared" si="7"/>
        <v>30.89639737391326</v>
      </c>
      <c r="Y32" s="316">
        <f t="shared" si="7"/>
        <v>31.247601530443035</v>
      </c>
      <c r="Z32" s="316">
        <f t="shared" si="7"/>
        <v>31.205361347652342</v>
      </c>
      <c r="AA32" s="316">
        <f t="shared" si="7"/>
        <v>31.56007754574739</v>
      </c>
      <c r="AB32" s="316">
        <f t="shared" si="7"/>
        <v>31.517414961128907</v>
      </c>
      <c r="AC32" s="316">
        <f t="shared" si="7"/>
        <v>31.875678321204987</v>
      </c>
      <c r="AD32" s="316">
        <f t="shared" si="7"/>
        <v>31.832589110740173</v>
      </c>
      <c r="AE32" s="316">
        <f t="shared" si="7"/>
        <v>32.194435104416925</v>
      </c>
      <c r="AF32" s="316">
        <f t="shared" si="7"/>
        <v>32.150915001847579</v>
      </c>
      <c r="AG32" s="316">
        <f t="shared" si="7"/>
        <v>32.516379455460992</v>
      </c>
      <c r="AH32" s="316">
        <f t="shared" si="7"/>
        <v>32.472424151866107</v>
      </c>
      <c r="AI32" s="316">
        <f t="shared" si="7"/>
        <v>32.841543250015775</v>
      </c>
      <c r="AJ32" s="316">
        <f t="shared" si="7"/>
        <v>32.797148393384759</v>
      </c>
      <c r="AK32" s="316">
        <f t="shared" si="7"/>
        <v>33.169958682515698</v>
      </c>
      <c r="AL32" s="316">
        <f t="shared" si="7"/>
        <v>33.125119877318411</v>
      </c>
      <c r="AM32" s="316">
        <f t="shared" si="7"/>
        <v>33.501658269340851</v>
      </c>
      <c r="AN32" s="326">
        <f t="shared" si="0"/>
        <v>484.39222586053461</v>
      </c>
      <c r="AO32" s="326">
        <f t="shared" si="1"/>
        <v>489.7848243161709</v>
      </c>
    </row>
    <row r="33" spans="1:41" s="299" customFormat="1" ht="31.2" x14ac:dyDescent="0.3">
      <c r="A33" s="304" t="s">
        <v>19</v>
      </c>
      <c r="B33" s="297" t="s">
        <v>1008</v>
      </c>
      <c r="C33" s="303" t="s">
        <v>748</v>
      </c>
      <c r="D33" s="315">
        <f>'[1]11. БДР'!$G$76/1000</f>
        <v>982.64067790481909</v>
      </c>
      <c r="E33" s="326">
        <f>'[1]11. БДР'!$H$76/1000</f>
        <v>983.98521645000017</v>
      </c>
      <c r="F33" s="326">
        <f>[2]Свод!S35</f>
        <v>1046.8916122111659</v>
      </c>
      <c r="G33" s="326">
        <f>'[1]11. БДР'!$I$76/1000</f>
        <v>1029.56724284185</v>
      </c>
      <c r="H33" s="326">
        <f>[2]Свод!U35</f>
        <v>1131.0915035874327</v>
      </c>
      <c r="I33" s="326">
        <f>'[1]11. БДР'!$J$76/1000</f>
        <v>1134.8285995448307</v>
      </c>
      <c r="J33" s="326">
        <f>[2]Свод!W35</f>
        <v>1283.4928175208249</v>
      </c>
      <c r="K33" s="326">
        <f>'[1]11. БДР'!$Q$76/1000</f>
        <v>1244.4820069642501</v>
      </c>
      <c r="L33" s="326">
        <f>[2]Свод!Y35</f>
        <v>1326.6934583280417</v>
      </c>
      <c r="M33" s="326">
        <f>'[1]11. БДР'!$R$76/1000</f>
        <v>1390.3360660703611</v>
      </c>
      <c r="N33" s="326">
        <f>[2]Свод!AA35</f>
        <v>1446.6117360873843</v>
      </c>
      <c r="O33" s="326">
        <f>'[1]11. БДР'!$S$76/1000</f>
        <v>1411.5027755111273</v>
      </c>
      <c r="P33" s="326">
        <f>[2]Свод!AC35</f>
        <v>1461.0778534482583</v>
      </c>
      <c r="Q33" s="326">
        <f>'[1]11. БДР'!$T$76/1000</f>
        <v>1442.7977481986557</v>
      </c>
      <c r="R33" s="326">
        <f>[2]Свод!AE35</f>
        <v>1475.6886319827408</v>
      </c>
      <c r="S33" s="326">
        <f>[2]Свод!AF35</f>
        <v>1493.2524473281096</v>
      </c>
      <c r="T33" s="326">
        <f>[2]Свод!AG35</f>
        <v>1490.4455183025682</v>
      </c>
      <c r="U33" s="326">
        <f>[2]Свод!AH35</f>
        <v>1545.6527623147572</v>
      </c>
      <c r="V33" s="326">
        <f>[2]Свод!AI35</f>
        <v>1505.3499734855939</v>
      </c>
      <c r="W33" s="326">
        <f>[2]Свод!AJ35</f>
        <v>1600.0757920718058</v>
      </c>
      <c r="X33" s="326">
        <f>[2]Свод!AK35</f>
        <v>1520.4034732204498</v>
      </c>
      <c r="Y33" s="326">
        <f>[2]Свод!AL35</f>
        <v>1656.601712211781</v>
      </c>
      <c r="Z33" s="326">
        <f>[2]Свод!AM35</f>
        <v>1535.6075079526545</v>
      </c>
      <c r="AA33" s="326">
        <f>[2]Свод!AN35</f>
        <v>1715.3138980419262</v>
      </c>
      <c r="AB33" s="326">
        <f>[2]Свод!AO35</f>
        <v>1550.9635830321808</v>
      </c>
      <c r="AC33" s="326">
        <f>[2]Свод!AP35</f>
        <v>1776.2990524786937</v>
      </c>
      <c r="AD33" s="326">
        <f>[2]Свод!AQ35</f>
        <v>1506.4732188625028</v>
      </c>
      <c r="AE33" s="326">
        <f>[2]Свод!AR35</f>
        <v>1784.2369860012559</v>
      </c>
      <c r="AF33" s="326">
        <f>[2]Свод!AS35</f>
        <v>1521.5379510511277</v>
      </c>
      <c r="AG33" s="326">
        <f>[2]Свод!AT35</f>
        <v>1849.4880637788551</v>
      </c>
      <c r="AH33" s="326">
        <f>[2]Свод!AU35</f>
        <v>1536.7533305616391</v>
      </c>
      <c r="AI33" s="326">
        <f>[2]Свод!AV35</f>
        <v>1837.2880006509338</v>
      </c>
      <c r="AJ33" s="326">
        <f>[2]Свод!AW35</f>
        <v>1552.1208638672556</v>
      </c>
      <c r="AK33" s="326">
        <f>[2]Свод!AX35</f>
        <v>1854.5381391411045</v>
      </c>
      <c r="AL33" s="326">
        <f>[2]Свод!AY35</f>
        <v>1567.6420725059281</v>
      </c>
      <c r="AM33" s="326">
        <f>[2]Свод!AZ35</f>
        <v>1872.4158693555237</v>
      </c>
      <c r="AN33" s="326">
        <f t="shared" si="0"/>
        <v>23411.95349379658</v>
      </c>
      <c r="AO33" s="326">
        <f t="shared" si="1"/>
        <v>25609.10991966397</v>
      </c>
    </row>
    <row r="34" spans="1:41" s="299" customFormat="1" x14ac:dyDescent="0.3">
      <c r="A34" s="304" t="s">
        <v>23</v>
      </c>
      <c r="B34" s="282" t="s">
        <v>1007</v>
      </c>
      <c r="C34" s="303" t="s">
        <v>748</v>
      </c>
      <c r="D34" s="315">
        <f>'[1]11. БДР'!$G$247/1000</f>
        <v>99.883736711840285</v>
      </c>
      <c r="E34" s="326">
        <f>'[1]11. БДР'!$H$247/1000</f>
        <v>96.707920443599789</v>
      </c>
      <c r="F34" s="326">
        <f>[2]Свод!S36</f>
        <v>97.730511476054232</v>
      </c>
      <c r="G34" s="326">
        <f>'[1]11. БДР'!$I$247/1000</f>
        <v>79.875129488257315</v>
      </c>
      <c r="H34" s="326">
        <f>[2]Свод!U36</f>
        <v>95.141705731313294</v>
      </c>
      <c r="I34" s="326">
        <f>'[1]11. БДР'!$J$247/1000</f>
        <v>86.412047268358933</v>
      </c>
      <c r="J34" s="326">
        <f>[2]Свод!W36</f>
        <v>158.69331245085732</v>
      </c>
      <c r="K34" s="326">
        <f>'[1]11. БДР'!$Q$247/1000</f>
        <v>106.26449688616067</v>
      </c>
      <c r="L34" s="326">
        <f>[2]Свод!Y36</f>
        <v>163.37737399383442</v>
      </c>
      <c r="M34" s="326">
        <f>'[1]11. БДР'!$R$247/1000</f>
        <v>210.89708670802833</v>
      </c>
      <c r="N34" s="326">
        <f>[2]Свод!AA36</f>
        <v>173.43646562184335</v>
      </c>
      <c r="O34" s="326">
        <f>'[1]11. БДР'!$S$247/1000</f>
        <v>213.46530673984705</v>
      </c>
      <c r="P34" s="326">
        <f>[2]Свод!AC36</f>
        <v>175.1708302780618</v>
      </c>
      <c r="Q34" s="326">
        <f>'[1]11. БДР'!$T$247/1000</f>
        <v>216.18275077370583</v>
      </c>
      <c r="R34" s="326">
        <f>[2]Свод!AE36</f>
        <v>176.92253858084243</v>
      </c>
      <c r="S34" s="326">
        <f>[2]Свод!AF36</f>
        <v>218.34457828144289</v>
      </c>
      <c r="T34" s="326">
        <f>[2]Свод!AG36</f>
        <v>178.69176396665085</v>
      </c>
      <c r="U34" s="326">
        <f>[2]Свод!AH36</f>
        <v>220.52802406425732</v>
      </c>
      <c r="V34" s="326">
        <f>[2]Свод!AI36</f>
        <v>180.47868160631737</v>
      </c>
      <c r="W34" s="326">
        <f>[2]Свод!AJ36</f>
        <v>222.73330430489989</v>
      </c>
      <c r="X34" s="326">
        <f>[2]Свод!AK36</f>
        <v>182.28346842238054</v>
      </c>
      <c r="Y34" s="326">
        <f>[2]Свод!AL36</f>
        <v>224.9606373479489</v>
      </c>
      <c r="Z34" s="326">
        <f>[2]Свод!AM36</f>
        <v>184.10630310660434</v>
      </c>
      <c r="AA34" s="326">
        <f>[2]Свод!AN36</f>
        <v>227.21024372142838</v>
      </c>
      <c r="AB34" s="326">
        <f>[2]Свод!AO36</f>
        <v>185.9473661376704</v>
      </c>
      <c r="AC34" s="326">
        <f>[2]Свод!AP36</f>
        <v>229.48234615864266</v>
      </c>
      <c r="AD34" s="326">
        <f>[2]Свод!AQ36</f>
        <v>127.80683979904711</v>
      </c>
      <c r="AE34" s="326">
        <f>[2]Свод!AR36</f>
        <v>176.36681654340194</v>
      </c>
      <c r="AF34" s="326">
        <f>[2]Свод!AS36</f>
        <v>129.08490819703758</v>
      </c>
      <c r="AG34" s="326">
        <f>[2]Свод!AT36</f>
        <v>178.13048470883595</v>
      </c>
      <c r="AH34" s="326">
        <f>[2]Свод!AU36</f>
        <v>130.37575727900796</v>
      </c>
      <c r="AI34" s="326">
        <f>[2]Свод!AV36</f>
        <v>179.91178955592432</v>
      </c>
      <c r="AJ34" s="326">
        <f>[2]Свод!AW36</f>
        <v>131.67951485179805</v>
      </c>
      <c r="AK34" s="326">
        <f>[2]Свод!AX36</f>
        <v>181.71090745148356</v>
      </c>
      <c r="AL34" s="326">
        <f>[2]Свод!AY36</f>
        <v>132.99631000031602</v>
      </c>
      <c r="AM34" s="326">
        <f>[2]Свод!AZ36</f>
        <v>183.5280165259984</v>
      </c>
      <c r="AN34" s="326">
        <f t="shared" si="0"/>
        <v>2506.1931400235831</v>
      </c>
      <c r="AO34" s="326">
        <f t="shared" si="1"/>
        <v>3076.1288370403654</v>
      </c>
    </row>
    <row r="35" spans="1:41" s="299" customFormat="1" ht="31.2" x14ac:dyDescent="0.3">
      <c r="A35" s="304" t="s">
        <v>837</v>
      </c>
      <c r="B35" s="141" t="s">
        <v>897</v>
      </c>
      <c r="C35" s="303" t="s">
        <v>748</v>
      </c>
      <c r="D35" s="315" t="s">
        <v>286</v>
      </c>
      <c r="E35" s="315" t="s">
        <v>286</v>
      </c>
      <c r="F35" s="315" t="s">
        <v>286</v>
      </c>
      <c r="G35" s="315" t="s">
        <v>286</v>
      </c>
      <c r="H35" s="315" t="s">
        <v>286</v>
      </c>
      <c r="I35" s="315" t="s">
        <v>286</v>
      </c>
      <c r="J35" s="315" t="s">
        <v>286</v>
      </c>
      <c r="K35" s="315" t="s">
        <v>286</v>
      </c>
      <c r="L35" s="315" t="s">
        <v>286</v>
      </c>
      <c r="M35" s="315" t="s">
        <v>286</v>
      </c>
      <c r="N35" s="315" t="s">
        <v>286</v>
      </c>
      <c r="O35" s="315" t="s">
        <v>286</v>
      </c>
      <c r="P35" s="315" t="s">
        <v>286</v>
      </c>
      <c r="Q35" s="315" t="s">
        <v>286</v>
      </c>
      <c r="R35" s="315" t="s">
        <v>286</v>
      </c>
      <c r="S35" s="315" t="s">
        <v>286</v>
      </c>
      <c r="T35" s="315" t="s">
        <v>286</v>
      </c>
      <c r="U35" s="315" t="s">
        <v>286</v>
      </c>
      <c r="V35" s="315" t="s">
        <v>286</v>
      </c>
      <c r="W35" s="315" t="s">
        <v>286</v>
      </c>
      <c r="X35" s="315" t="s">
        <v>286</v>
      </c>
      <c r="Y35" s="315" t="s">
        <v>286</v>
      </c>
      <c r="Z35" s="315" t="s">
        <v>286</v>
      </c>
      <c r="AA35" s="315" t="s">
        <v>286</v>
      </c>
      <c r="AB35" s="315" t="s">
        <v>286</v>
      </c>
      <c r="AC35" s="315" t="s">
        <v>286</v>
      </c>
      <c r="AD35" s="315" t="s">
        <v>286</v>
      </c>
      <c r="AE35" s="315" t="s">
        <v>286</v>
      </c>
      <c r="AF35" s="315" t="s">
        <v>286</v>
      </c>
      <c r="AG35" s="315" t="s">
        <v>286</v>
      </c>
      <c r="AH35" s="315" t="s">
        <v>286</v>
      </c>
      <c r="AI35" s="315" t="s">
        <v>286</v>
      </c>
      <c r="AJ35" s="315" t="s">
        <v>286</v>
      </c>
      <c r="AK35" s="315" t="s">
        <v>286</v>
      </c>
      <c r="AL35" s="315" t="s">
        <v>286</v>
      </c>
      <c r="AM35" s="315" t="s">
        <v>286</v>
      </c>
      <c r="AN35" s="315" t="s">
        <v>286</v>
      </c>
      <c r="AO35" s="315" t="s">
        <v>286</v>
      </c>
    </row>
    <row r="36" spans="1:41" s="299" customFormat="1" ht="31.2" x14ac:dyDescent="0.3">
      <c r="A36" s="304" t="s">
        <v>838</v>
      </c>
      <c r="B36" s="141" t="s">
        <v>898</v>
      </c>
      <c r="C36" s="303" t="s">
        <v>748</v>
      </c>
      <c r="D36" s="315" t="s">
        <v>286</v>
      </c>
      <c r="E36" s="315" t="s">
        <v>286</v>
      </c>
      <c r="F36" s="315" t="s">
        <v>286</v>
      </c>
      <c r="G36" s="315" t="s">
        <v>286</v>
      </c>
      <c r="H36" s="315" t="s">
        <v>286</v>
      </c>
      <c r="I36" s="315" t="s">
        <v>286</v>
      </c>
      <c r="J36" s="315" t="s">
        <v>286</v>
      </c>
      <c r="K36" s="315" t="s">
        <v>286</v>
      </c>
      <c r="L36" s="315" t="s">
        <v>286</v>
      </c>
      <c r="M36" s="315" t="s">
        <v>286</v>
      </c>
      <c r="N36" s="315" t="s">
        <v>286</v>
      </c>
      <c r="O36" s="315" t="s">
        <v>286</v>
      </c>
      <c r="P36" s="315" t="s">
        <v>286</v>
      </c>
      <c r="Q36" s="315" t="s">
        <v>286</v>
      </c>
      <c r="R36" s="315" t="s">
        <v>286</v>
      </c>
      <c r="S36" s="315" t="s">
        <v>286</v>
      </c>
      <c r="T36" s="315" t="s">
        <v>286</v>
      </c>
      <c r="U36" s="315" t="s">
        <v>286</v>
      </c>
      <c r="V36" s="315" t="s">
        <v>286</v>
      </c>
      <c r="W36" s="315" t="s">
        <v>286</v>
      </c>
      <c r="X36" s="315" t="s">
        <v>286</v>
      </c>
      <c r="Y36" s="315" t="s">
        <v>286</v>
      </c>
      <c r="Z36" s="315" t="s">
        <v>286</v>
      </c>
      <c r="AA36" s="315" t="s">
        <v>286</v>
      </c>
      <c r="AB36" s="315" t="s">
        <v>286</v>
      </c>
      <c r="AC36" s="315" t="s">
        <v>286</v>
      </c>
      <c r="AD36" s="315" t="s">
        <v>286</v>
      </c>
      <c r="AE36" s="315" t="s">
        <v>286</v>
      </c>
      <c r="AF36" s="315" t="s">
        <v>286</v>
      </c>
      <c r="AG36" s="315" t="s">
        <v>286</v>
      </c>
      <c r="AH36" s="315" t="s">
        <v>286</v>
      </c>
      <c r="AI36" s="315" t="s">
        <v>286</v>
      </c>
      <c r="AJ36" s="315" t="s">
        <v>286</v>
      </c>
      <c r="AK36" s="315" t="s">
        <v>286</v>
      </c>
      <c r="AL36" s="315" t="s">
        <v>286</v>
      </c>
      <c r="AM36" s="315" t="s">
        <v>286</v>
      </c>
      <c r="AN36" s="315" t="s">
        <v>286</v>
      </c>
      <c r="AO36" s="315" t="s">
        <v>286</v>
      </c>
    </row>
    <row r="37" spans="1:41" s="299" customFormat="1" ht="31.2" x14ac:dyDescent="0.3">
      <c r="A37" s="304" t="s">
        <v>843</v>
      </c>
      <c r="B37" s="141" t="s">
        <v>883</v>
      </c>
      <c r="C37" s="303" t="s">
        <v>748</v>
      </c>
      <c r="D37" s="315">
        <f t="shared" ref="D37:Q37" si="8">D34</f>
        <v>99.883736711840285</v>
      </c>
      <c r="E37" s="326">
        <f t="shared" si="8"/>
        <v>96.707920443599789</v>
      </c>
      <c r="F37" s="326">
        <f t="shared" si="8"/>
        <v>97.730511476054232</v>
      </c>
      <c r="G37" s="326">
        <f t="shared" si="8"/>
        <v>79.875129488257315</v>
      </c>
      <c r="H37" s="326">
        <f t="shared" si="8"/>
        <v>95.141705731313294</v>
      </c>
      <c r="I37" s="326">
        <f t="shared" si="8"/>
        <v>86.412047268358933</v>
      </c>
      <c r="J37" s="326">
        <f t="shared" si="8"/>
        <v>158.69331245085732</v>
      </c>
      <c r="K37" s="326">
        <f t="shared" si="8"/>
        <v>106.26449688616067</v>
      </c>
      <c r="L37" s="326">
        <f t="shared" si="8"/>
        <v>163.37737399383442</v>
      </c>
      <c r="M37" s="326">
        <f t="shared" si="8"/>
        <v>210.89708670802833</v>
      </c>
      <c r="N37" s="326">
        <f t="shared" si="8"/>
        <v>173.43646562184335</v>
      </c>
      <c r="O37" s="326">
        <f t="shared" si="8"/>
        <v>213.46530673984705</v>
      </c>
      <c r="P37" s="326">
        <f t="shared" si="8"/>
        <v>175.1708302780618</v>
      </c>
      <c r="Q37" s="326">
        <f t="shared" si="8"/>
        <v>216.18275077370583</v>
      </c>
      <c r="R37" s="326">
        <f t="shared" ref="R37:AM37" si="9">R34</f>
        <v>176.92253858084243</v>
      </c>
      <c r="S37" s="326">
        <f t="shared" si="9"/>
        <v>218.34457828144289</v>
      </c>
      <c r="T37" s="326">
        <f t="shared" si="9"/>
        <v>178.69176396665085</v>
      </c>
      <c r="U37" s="326">
        <f t="shared" si="9"/>
        <v>220.52802406425732</v>
      </c>
      <c r="V37" s="326">
        <f t="shared" si="9"/>
        <v>180.47868160631737</v>
      </c>
      <c r="W37" s="326">
        <f t="shared" si="9"/>
        <v>222.73330430489989</v>
      </c>
      <c r="X37" s="326">
        <f t="shared" si="9"/>
        <v>182.28346842238054</v>
      </c>
      <c r="Y37" s="326">
        <f t="shared" si="9"/>
        <v>224.9606373479489</v>
      </c>
      <c r="Z37" s="326">
        <f t="shared" si="9"/>
        <v>184.10630310660434</v>
      </c>
      <c r="AA37" s="326">
        <f t="shared" si="9"/>
        <v>227.21024372142838</v>
      </c>
      <c r="AB37" s="326">
        <f t="shared" si="9"/>
        <v>185.9473661376704</v>
      </c>
      <c r="AC37" s="326">
        <f t="shared" si="9"/>
        <v>229.48234615864266</v>
      </c>
      <c r="AD37" s="326">
        <f t="shared" si="9"/>
        <v>127.80683979904711</v>
      </c>
      <c r="AE37" s="326">
        <f t="shared" si="9"/>
        <v>176.36681654340194</v>
      </c>
      <c r="AF37" s="326">
        <f t="shared" si="9"/>
        <v>129.08490819703758</v>
      </c>
      <c r="AG37" s="326">
        <f t="shared" si="9"/>
        <v>178.13048470883595</v>
      </c>
      <c r="AH37" s="326">
        <f t="shared" si="9"/>
        <v>130.37575727900796</v>
      </c>
      <c r="AI37" s="326">
        <f t="shared" si="9"/>
        <v>179.91178955592432</v>
      </c>
      <c r="AJ37" s="326">
        <f t="shared" si="9"/>
        <v>131.67951485179805</v>
      </c>
      <c r="AK37" s="326">
        <f t="shared" si="9"/>
        <v>181.71090745148356</v>
      </c>
      <c r="AL37" s="326">
        <f t="shared" si="9"/>
        <v>132.99631000031602</v>
      </c>
      <c r="AM37" s="326">
        <f t="shared" si="9"/>
        <v>183.5280165259984</v>
      </c>
      <c r="AN37" s="326">
        <f t="shared" si="0"/>
        <v>2506.1931400235831</v>
      </c>
      <c r="AO37" s="326">
        <f t="shared" si="1"/>
        <v>3076.1288370403654</v>
      </c>
    </row>
    <row r="38" spans="1:41" s="299" customFormat="1" x14ac:dyDescent="0.3">
      <c r="A38" s="304" t="s">
        <v>24</v>
      </c>
      <c r="B38" s="282" t="s">
        <v>1044</v>
      </c>
      <c r="C38" s="303" t="s">
        <v>748</v>
      </c>
      <c r="D38" s="315">
        <f>'[1]11. БДР'!$G$245/1000</f>
        <v>856.22110977806256</v>
      </c>
      <c r="E38" s="326">
        <f>'[1]11. БДР'!$H$245/1000</f>
        <v>868.5890406994539</v>
      </c>
      <c r="F38" s="326">
        <f>[2]Свод!S40</f>
        <v>929.22013960734944</v>
      </c>
      <c r="G38" s="326">
        <f>'[1]11. БДР'!$I$245/1000</f>
        <v>932.47886528312347</v>
      </c>
      <c r="H38" s="326">
        <f>[2]Свод!U40</f>
        <v>1012.9913945716727</v>
      </c>
      <c r="I38" s="326">
        <f>'[1]11. БДР'!$J$245/1000</f>
        <v>1025.4509392883519</v>
      </c>
      <c r="J38" s="326">
        <f>[2]Свод!W40</f>
        <v>1101.0062855854524</v>
      </c>
      <c r="K38" s="326">
        <f>'[1]11. БДР'!$Q$245/1000</f>
        <v>1114.4167705423254</v>
      </c>
      <c r="L38" s="326">
        <f>[2]Свод!Y40</f>
        <v>1138.9006048952015</v>
      </c>
      <c r="M38" s="326">
        <f>'[1]11. БДР'!$R$245/1000</f>
        <v>1155.015835487095</v>
      </c>
      <c r="N38" s="326">
        <f>[2]Свод!AA40</f>
        <v>1247.4589561988475</v>
      </c>
      <c r="O38" s="326">
        <f>'[1]11. БДР'!$S$245/1000</f>
        <v>1172.9733531876341</v>
      </c>
      <c r="P38" s="326">
        <f>[2]Свод!AC40</f>
        <v>1259.9335457608361</v>
      </c>
      <c r="Q38" s="326">
        <f>'[1]11. БДР'!$T$245/1000</f>
        <v>1200.8907215822546</v>
      </c>
      <c r="R38" s="326">
        <f>[2]Свод!AE40</f>
        <v>1272.5328812184443</v>
      </c>
      <c r="S38" s="326">
        <f>[2]Свод!AF40</f>
        <v>1248.9263504455448</v>
      </c>
      <c r="T38" s="326">
        <f>[2]Свод!AG40</f>
        <v>1323.4341964671821</v>
      </c>
      <c r="U38" s="326">
        <f>[2]Свод!AH40</f>
        <v>1298.8834044633666</v>
      </c>
      <c r="V38" s="326">
        <f>[2]Свод!AI40</f>
        <v>1376.3715643258695</v>
      </c>
      <c r="W38" s="326">
        <f>[2]Свод!AJ40</f>
        <v>1350.8387406419013</v>
      </c>
      <c r="X38" s="326">
        <f>[2]Свод!AK40</f>
        <v>1431.4264268989043</v>
      </c>
      <c r="Y38" s="326">
        <f>[2]Свод!AL40</f>
        <v>1404.8722902675775</v>
      </c>
      <c r="Z38" s="326">
        <f>[2]Свод!AM40</f>
        <v>1488.6834839748606</v>
      </c>
      <c r="AA38" s="326">
        <f>[2]Свод!AN40</f>
        <v>1461.0671818782805</v>
      </c>
      <c r="AB38" s="326">
        <f>[2]Свод!AO40</f>
        <v>1548.2308233338551</v>
      </c>
      <c r="AC38" s="326">
        <f>[2]Свод!AP40</f>
        <v>1519.5098691534117</v>
      </c>
      <c r="AD38" s="326">
        <f>[2]Свод!AQ40</f>
        <v>1610.1600562672095</v>
      </c>
      <c r="AE38" s="326">
        <f>[2]Свод!AR40</f>
        <v>1580.2902639195484</v>
      </c>
      <c r="AF38" s="326">
        <f>[2]Свод!AS40</f>
        <v>1674.5664585178979</v>
      </c>
      <c r="AG38" s="326">
        <f>[2]Свод!AT40</f>
        <v>1643.5018744763304</v>
      </c>
      <c r="AH38" s="326">
        <f>[2]Свод!AU40</f>
        <v>1741.5491168586138</v>
      </c>
      <c r="AI38" s="326">
        <f>[2]Свод!AV40</f>
        <v>1629.2419494553837</v>
      </c>
      <c r="AJ38" s="326">
        <f>[2]Свод!AW40</f>
        <v>1811.2110815329584</v>
      </c>
      <c r="AK38" s="326">
        <f>[2]Свод!AX40</f>
        <v>1644.4116274335991</v>
      </c>
      <c r="AL38" s="326">
        <f>[2]Свод!AY40</f>
        <v>1883.6595247942766</v>
      </c>
      <c r="AM38" s="326">
        <f>[2]Свод!AZ40</f>
        <v>1660.1880925309431</v>
      </c>
      <c r="AN38" s="326">
        <f t="shared" si="0"/>
        <v>22922.116401202078</v>
      </c>
      <c r="AO38" s="326">
        <f t="shared" si="1"/>
        <v>22110.479264753543</v>
      </c>
    </row>
    <row r="39" spans="1:41" s="299" customFormat="1" x14ac:dyDescent="0.3">
      <c r="A39" s="304" t="s">
        <v>30</v>
      </c>
      <c r="B39" s="282" t="s">
        <v>937</v>
      </c>
      <c r="C39" s="303" t="s">
        <v>748</v>
      </c>
      <c r="D39" s="315" t="s">
        <v>286</v>
      </c>
      <c r="E39" s="315" t="s">
        <v>286</v>
      </c>
      <c r="F39" s="315" t="s">
        <v>286</v>
      </c>
      <c r="G39" s="315" t="s">
        <v>286</v>
      </c>
      <c r="H39" s="315" t="s">
        <v>286</v>
      </c>
      <c r="I39" s="315" t="s">
        <v>286</v>
      </c>
      <c r="J39" s="315" t="s">
        <v>286</v>
      </c>
      <c r="K39" s="315" t="s">
        <v>286</v>
      </c>
      <c r="L39" s="315" t="s">
        <v>286</v>
      </c>
      <c r="M39" s="315" t="s">
        <v>286</v>
      </c>
      <c r="N39" s="315" t="s">
        <v>286</v>
      </c>
      <c r="O39" s="315" t="s">
        <v>286</v>
      </c>
      <c r="P39" s="315" t="s">
        <v>286</v>
      </c>
      <c r="Q39" s="315" t="s">
        <v>286</v>
      </c>
      <c r="R39" s="315" t="s">
        <v>286</v>
      </c>
      <c r="S39" s="315" t="s">
        <v>286</v>
      </c>
      <c r="T39" s="315" t="s">
        <v>286</v>
      </c>
      <c r="U39" s="315" t="s">
        <v>286</v>
      </c>
      <c r="V39" s="315" t="s">
        <v>286</v>
      </c>
      <c r="W39" s="315" t="s">
        <v>286</v>
      </c>
      <c r="X39" s="315" t="s">
        <v>286</v>
      </c>
      <c r="Y39" s="315" t="s">
        <v>286</v>
      </c>
      <c r="Z39" s="315" t="s">
        <v>286</v>
      </c>
      <c r="AA39" s="315" t="s">
        <v>286</v>
      </c>
      <c r="AB39" s="315" t="s">
        <v>286</v>
      </c>
      <c r="AC39" s="315" t="s">
        <v>286</v>
      </c>
      <c r="AD39" s="315" t="s">
        <v>286</v>
      </c>
      <c r="AE39" s="315" t="s">
        <v>286</v>
      </c>
      <c r="AF39" s="315" t="s">
        <v>286</v>
      </c>
      <c r="AG39" s="315" t="s">
        <v>286</v>
      </c>
      <c r="AH39" s="315" t="s">
        <v>286</v>
      </c>
      <c r="AI39" s="315" t="s">
        <v>286</v>
      </c>
      <c r="AJ39" s="315" t="s">
        <v>286</v>
      </c>
      <c r="AK39" s="315" t="s">
        <v>286</v>
      </c>
      <c r="AL39" s="315" t="s">
        <v>286</v>
      </c>
      <c r="AM39" s="315" t="s">
        <v>286</v>
      </c>
      <c r="AN39" s="315" t="s">
        <v>286</v>
      </c>
      <c r="AO39" s="315" t="s">
        <v>286</v>
      </c>
    </row>
    <row r="40" spans="1:41" s="299" customFormat="1" x14ac:dyDescent="0.3">
      <c r="A40" s="304" t="s">
        <v>38</v>
      </c>
      <c r="B40" s="282" t="s">
        <v>1045</v>
      </c>
      <c r="C40" s="303" t="s">
        <v>748</v>
      </c>
      <c r="D40" s="315" t="s">
        <v>286</v>
      </c>
      <c r="E40" s="315" t="s">
        <v>286</v>
      </c>
      <c r="F40" s="315" t="s">
        <v>286</v>
      </c>
      <c r="G40" s="315" t="s">
        <v>286</v>
      </c>
      <c r="H40" s="315" t="s">
        <v>286</v>
      </c>
      <c r="I40" s="315" t="s">
        <v>286</v>
      </c>
      <c r="J40" s="315" t="s">
        <v>286</v>
      </c>
      <c r="K40" s="315" t="s">
        <v>286</v>
      </c>
      <c r="L40" s="315" t="s">
        <v>286</v>
      </c>
      <c r="M40" s="315" t="s">
        <v>286</v>
      </c>
      <c r="N40" s="315" t="s">
        <v>286</v>
      </c>
      <c r="O40" s="315" t="s">
        <v>286</v>
      </c>
      <c r="P40" s="315" t="s">
        <v>286</v>
      </c>
      <c r="Q40" s="315" t="s">
        <v>286</v>
      </c>
      <c r="R40" s="315" t="s">
        <v>286</v>
      </c>
      <c r="S40" s="315" t="s">
        <v>286</v>
      </c>
      <c r="T40" s="315" t="s">
        <v>286</v>
      </c>
      <c r="U40" s="315" t="s">
        <v>286</v>
      </c>
      <c r="V40" s="315" t="s">
        <v>286</v>
      </c>
      <c r="W40" s="315" t="s">
        <v>286</v>
      </c>
      <c r="X40" s="315" t="s">
        <v>286</v>
      </c>
      <c r="Y40" s="315" t="s">
        <v>286</v>
      </c>
      <c r="Z40" s="315" t="s">
        <v>286</v>
      </c>
      <c r="AA40" s="315" t="s">
        <v>286</v>
      </c>
      <c r="AB40" s="315" t="s">
        <v>286</v>
      </c>
      <c r="AC40" s="315" t="s">
        <v>286</v>
      </c>
      <c r="AD40" s="315" t="s">
        <v>286</v>
      </c>
      <c r="AE40" s="315" t="s">
        <v>286</v>
      </c>
      <c r="AF40" s="315" t="s">
        <v>286</v>
      </c>
      <c r="AG40" s="315" t="s">
        <v>286</v>
      </c>
      <c r="AH40" s="315" t="s">
        <v>286</v>
      </c>
      <c r="AI40" s="315" t="s">
        <v>286</v>
      </c>
      <c r="AJ40" s="315" t="s">
        <v>286</v>
      </c>
      <c r="AK40" s="315" t="s">
        <v>286</v>
      </c>
      <c r="AL40" s="315" t="s">
        <v>286</v>
      </c>
      <c r="AM40" s="315" t="s">
        <v>286</v>
      </c>
      <c r="AN40" s="315" t="s">
        <v>286</v>
      </c>
      <c r="AO40" s="315" t="s">
        <v>286</v>
      </c>
    </row>
    <row r="41" spans="1:41" s="299" customFormat="1" x14ac:dyDescent="0.3">
      <c r="A41" s="304" t="s">
        <v>39</v>
      </c>
      <c r="B41" s="282" t="s">
        <v>938</v>
      </c>
      <c r="C41" s="303" t="s">
        <v>748</v>
      </c>
      <c r="D41" s="315" t="s">
        <v>286</v>
      </c>
      <c r="E41" s="315">
        <f>'[1]11. БДР'!$H$246/1000</f>
        <v>1.37485568</v>
      </c>
      <c r="F41" s="315" t="s">
        <v>286</v>
      </c>
      <c r="G41" s="315" t="s">
        <v>286</v>
      </c>
      <c r="H41" s="315" t="s">
        <v>286</v>
      </c>
      <c r="I41" s="315" t="s">
        <v>286</v>
      </c>
      <c r="J41" s="315" t="s">
        <v>286</v>
      </c>
      <c r="K41" s="315" t="s">
        <v>286</v>
      </c>
      <c r="L41" s="315" t="s">
        <v>286</v>
      </c>
      <c r="M41" s="315" t="s">
        <v>286</v>
      </c>
      <c r="N41" s="315" t="s">
        <v>286</v>
      </c>
      <c r="O41" s="315" t="s">
        <v>286</v>
      </c>
      <c r="P41" s="315" t="s">
        <v>286</v>
      </c>
      <c r="Q41" s="315" t="s">
        <v>286</v>
      </c>
      <c r="R41" s="315" t="s">
        <v>286</v>
      </c>
      <c r="S41" s="315" t="s">
        <v>286</v>
      </c>
      <c r="T41" s="315" t="s">
        <v>286</v>
      </c>
      <c r="U41" s="315" t="s">
        <v>286</v>
      </c>
      <c r="V41" s="315" t="s">
        <v>286</v>
      </c>
      <c r="W41" s="315" t="s">
        <v>286</v>
      </c>
      <c r="X41" s="315" t="s">
        <v>286</v>
      </c>
      <c r="Y41" s="315" t="s">
        <v>286</v>
      </c>
      <c r="Z41" s="315" t="s">
        <v>286</v>
      </c>
      <c r="AA41" s="315" t="s">
        <v>286</v>
      </c>
      <c r="AB41" s="315" t="s">
        <v>286</v>
      </c>
      <c r="AC41" s="315" t="s">
        <v>286</v>
      </c>
      <c r="AD41" s="315" t="s">
        <v>286</v>
      </c>
      <c r="AE41" s="315" t="s">
        <v>286</v>
      </c>
      <c r="AF41" s="315" t="s">
        <v>286</v>
      </c>
      <c r="AG41" s="315" t="s">
        <v>286</v>
      </c>
      <c r="AH41" s="315" t="s">
        <v>286</v>
      </c>
      <c r="AI41" s="315" t="s">
        <v>286</v>
      </c>
      <c r="AJ41" s="315" t="s">
        <v>286</v>
      </c>
      <c r="AK41" s="315" t="s">
        <v>286</v>
      </c>
      <c r="AL41" s="315" t="s">
        <v>286</v>
      </c>
      <c r="AM41" s="315" t="s">
        <v>286</v>
      </c>
      <c r="AN41" s="315" t="s">
        <v>286</v>
      </c>
      <c r="AO41" s="315" t="s">
        <v>286</v>
      </c>
    </row>
    <row r="42" spans="1:41" s="299" customFormat="1" x14ac:dyDescent="0.3">
      <c r="A42" s="304" t="s">
        <v>40</v>
      </c>
      <c r="B42" s="282" t="s">
        <v>939</v>
      </c>
      <c r="C42" s="303" t="s">
        <v>748</v>
      </c>
      <c r="D42" s="315" t="s">
        <v>286</v>
      </c>
      <c r="E42" s="315" t="s">
        <v>286</v>
      </c>
      <c r="F42" s="315" t="s">
        <v>286</v>
      </c>
      <c r="G42" s="315" t="s">
        <v>286</v>
      </c>
      <c r="H42" s="315" t="s">
        <v>286</v>
      </c>
      <c r="I42" s="315" t="s">
        <v>286</v>
      </c>
      <c r="J42" s="315" t="s">
        <v>286</v>
      </c>
      <c r="K42" s="315" t="s">
        <v>286</v>
      </c>
      <c r="L42" s="315" t="s">
        <v>286</v>
      </c>
      <c r="M42" s="315" t="s">
        <v>286</v>
      </c>
      <c r="N42" s="315" t="s">
        <v>286</v>
      </c>
      <c r="O42" s="315" t="s">
        <v>286</v>
      </c>
      <c r="P42" s="315" t="s">
        <v>286</v>
      </c>
      <c r="Q42" s="315" t="s">
        <v>286</v>
      </c>
      <c r="R42" s="315" t="s">
        <v>286</v>
      </c>
      <c r="S42" s="315" t="s">
        <v>286</v>
      </c>
      <c r="T42" s="315" t="s">
        <v>286</v>
      </c>
      <c r="U42" s="315" t="s">
        <v>286</v>
      </c>
      <c r="V42" s="315" t="s">
        <v>286</v>
      </c>
      <c r="W42" s="315" t="s">
        <v>286</v>
      </c>
      <c r="X42" s="315" t="s">
        <v>286</v>
      </c>
      <c r="Y42" s="315" t="s">
        <v>286</v>
      </c>
      <c r="Z42" s="315" t="s">
        <v>286</v>
      </c>
      <c r="AA42" s="315" t="s">
        <v>286</v>
      </c>
      <c r="AB42" s="315" t="s">
        <v>286</v>
      </c>
      <c r="AC42" s="315" t="s">
        <v>286</v>
      </c>
      <c r="AD42" s="315" t="s">
        <v>286</v>
      </c>
      <c r="AE42" s="315" t="s">
        <v>286</v>
      </c>
      <c r="AF42" s="315" t="s">
        <v>286</v>
      </c>
      <c r="AG42" s="315" t="s">
        <v>286</v>
      </c>
      <c r="AH42" s="315" t="s">
        <v>286</v>
      </c>
      <c r="AI42" s="315" t="s">
        <v>286</v>
      </c>
      <c r="AJ42" s="315" t="s">
        <v>286</v>
      </c>
      <c r="AK42" s="315" t="s">
        <v>286</v>
      </c>
      <c r="AL42" s="315" t="s">
        <v>286</v>
      </c>
      <c r="AM42" s="315" t="s">
        <v>286</v>
      </c>
      <c r="AN42" s="315" t="s">
        <v>286</v>
      </c>
      <c r="AO42" s="315" t="s">
        <v>286</v>
      </c>
    </row>
    <row r="43" spans="1:41" s="299" customFormat="1" x14ac:dyDescent="0.3">
      <c r="A43" s="304" t="s">
        <v>41</v>
      </c>
      <c r="B43" s="282" t="s">
        <v>1052</v>
      </c>
      <c r="C43" s="303" t="s">
        <v>748</v>
      </c>
      <c r="D43" s="315" t="s">
        <v>286</v>
      </c>
      <c r="E43" s="315" t="s">
        <v>286</v>
      </c>
      <c r="F43" s="315" t="s">
        <v>286</v>
      </c>
      <c r="G43" s="315" t="s">
        <v>286</v>
      </c>
      <c r="H43" s="315" t="s">
        <v>286</v>
      </c>
      <c r="I43" s="315" t="s">
        <v>286</v>
      </c>
      <c r="J43" s="315" t="s">
        <v>286</v>
      </c>
      <c r="K43" s="315" t="s">
        <v>286</v>
      </c>
      <c r="L43" s="315" t="s">
        <v>286</v>
      </c>
      <c r="M43" s="315" t="s">
        <v>286</v>
      </c>
      <c r="N43" s="315" t="s">
        <v>286</v>
      </c>
      <c r="O43" s="315" t="s">
        <v>286</v>
      </c>
      <c r="P43" s="315" t="s">
        <v>286</v>
      </c>
      <c r="Q43" s="315" t="s">
        <v>286</v>
      </c>
      <c r="R43" s="315" t="s">
        <v>286</v>
      </c>
      <c r="S43" s="315" t="s">
        <v>286</v>
      </c>
      <c r="T43" s="315" t="s">
        <v>286</v>
      </c>
      <c r="U43" s="315" t="s">
        <v>286</v>
      </c>
      <c r="V43" s="315" t="s">
        <v>286</v>
      </c>
      <c r="W43" s="315" t="s">
        <v>286</v>
      </c>
      <c r="X43" s="315" t="s">
        <v>286</v>
      </c>
      <c r="Y43" s="315" t="s">
        <v>286</v>
      </c>
      <c r="Z43" s="315" t="s">
        <v>286</v>
      </c>
      <c r="AA43" s="315" t="s">
        <v>286</v>
      </c>
      <c r="AB43" s="315" t="s">
        <v>286</v>
      </c>
      <c r="AC43" s="315" t="s">
        <v>286</v>
      </c>
      <c r="AD43" s="315" t="s">
        <v>286</v>
      </c>
      <c r="AE43" s="315" t="s">
        <v>286</v>
      </c>
      <c r="AF43" s="315" t="s">
        <v>286</v>
      </c>
      <c r="AG43" s="315" t="s">
        <v>286</v>
      </c>
      <c r="AH43" s="315" t="s">
        <v>286</v>
      </c>
      <c r="AI43" s="315" t="s">
        <v>286</v>
      </c>
      <c r="AJ43" s="315" t="s">
        <v>286</v>
      </c>
      <c r="AK43" s="315" t="s">
        <v>286</v>
      </c>
      <c r="AL43" s="315" t="s">
        <v>286</v>
      </c>
      <c r="AM43" s="315" t="s">
        <v>286</v>
      </c>
      <c r="AN43" s="315" t="s">
        <v>286</v>
      </c>
      <c r="AO43" s="315" t="s">
        <v>286</v>
      </c>
    </row>
    <row r="44" spans="1:41" s="299" customFormat="1" ht="31.2" x14ac:dyDescent="0.3">
      <c r="A44" s="304" t="s">
        <v>42</v>
      </c>
      <c r="B44" s="283" t="s">
        <v>817</v>
      </c>
      <c r="C44" s="303" t="s">
        <v>748</v>
      </c>
      <c r="D44" s="315" t="s">
        <v>286</v>
      </c>
      <c r="E44" s="315" t="s">
        <v>286</v>
      </c>
      <c r="F44" s="315" t="s">
        <v>286</v>
      </c>
      <c r="G44" s="315" t="s">
        <v>286</v>
      </c>
      <c r="H44" s="315" t="s">
        <v>286</v>
      </c>
      <c r="I44" s="315" t="s">
        <v>286</v>
      </c>
      <c r="J44" s="315" t="s">
        <v>286</v>
      </c>
      <c r="K44" s="315" t="s">
        <v>286</v>
      </c>
      <c r="L44" s="315" t="s">
        <v>286</v>
      </c>
      <c r="M44" s="315" t="s">
        <v>286</v>
      </c>
      <c r="N44" s="315" t="s">
        <v>286</v>
      </c>
      <c r="O44" s="315" t="s">
        <v>286</v>
      </c>
      <c r="P44" s="315" t="s">
        <v>286</v>
      </c>
      <c r="Q44" s="315" t="s">
        <v>286</v>
      </c>
      <c r="R44" s="315" t="s">
        <v>286</v>
      </c>
      <c r="S44" s="315" t="s">
        <v>286</v>
      </c>
      <c r="T44" s="315" t="s">
        <v>286</v>
      </c>
      <c r="U44" s="315" t="s">
        <v>286</v>
      </c>
      <c r="V44" s="315" t="s">
        <v>286</v>
      </c>
      <c r="W44" s="315" t="s">
        <v>286</v>
      </c>
      <c r="X44" s="315" t="s">
        <v>286</v>
      </c>
      <c r="Y44" s="315" t="s">
        <v>286</v>
      </c>
      <c r="Z44" s="315" t="s">
        <v>286</v>
      </c>
      <c r="AA44" s="315" t="s">
        <v>286</v>
      </c>
      <c r="AB44" s="315" t="s">
        <v>286</v>
      </c>
      <c r="AC44" s="315" t="s">
        <v>286</v>
      </c>
      <c r="AD44" s="315" t="s">
        <v>286</v>
      </c>
      <c r="AE44" s="315" t="s">
        <v>286</v>
      </c>
      <c r="AF44" s="315" t="s">
        <v>286</v>
      </c>
      <c r="AG44" s="315" t="s">
        <v>286</v>
      </c>
      <c r="AH44" s="315" t="s">
        <v>286</v>
      </c>
      <c r="AI44" s="315" t="s">
        <v>286</v>
      </c>
      <c r="AJ44" s="315" t="s">
        <v>286</v>
      </c>
      <c r="AK44" s="315" t="s">
        <v>286</v>
      </c>
      <c r="AL44" s="315" t="s">
        <v>286</v>
      </c>
      <c r="AM44" s="315" t="s">
        <v>286</v>
      </c>
      <c r="AN44" s="315" t="s">
        <v>286</v>
      </c>
      <c r="AO44" s="315" t="s">
        <v>286</v>
      </c>
    </row>
    <row r="45" spans="1:41" s="299" customFormat="1" x14ac:dyDescent="0.3">
      <c r="A45" s="304" t="s">
        <v>976</v>
      </c>
      <c r="B45" s="141" t="s">
        <v>643</v>
      </c>
      <c r="C45" s="303" t="s">
        <v>748</v>
      </c>
      <c r="D45" s="315" t="s">
        <v>286</v>
      </c>
      <c r="E45" s="315" t="s">
        <v>286</v>
      </c>
      <c r="F45" s="315" t="s">
        <v>286</v>
      </c>
      <c r="G45" s="315" t="s">
        <v>286</v>
      </c>
      <c r="H45" s="315" t="s">
        <v>286</v>
      </c>
      <c r="I45" s="315" t="s">
        <v>286</v>
      </c>
      <c r="J45" s="315" t="s">
        <v>286</v>
      </c>
      <c r="K45" s="315" t="s">
        <v>286</v>
      </c>
      <c r="L45" s="315" t="s">
        <v>286</v>
      </c>
      <c r="M45" s="315" t="s">
        <v>286</v>
      </c>
      <c r="N45" s="315" t="s">
        <v>286</v>
      </c>
      <c r="O45" s="315" t="s">
        <v>286</v>
      </c>
      <c r="P45" s="315" t="s">
        <v>286</v>
      </c>
      <c r="Q45" s="315" t="s">
        <v>286</v>
      </c>
      <c r="R45" s="315" t="s">
        <v>286</v>
      </c>
      <c r="S45" s="315" t="s">
        <v>286</v>
      </c>
      <c r="T45" s="315" t="s">
        <v>286</v>
      </c>
      <c r="U45" s="315" t="s">
        <v>286</v>
      </c>
      <c r="V45" s="315" t="s">
        <v>286</v>
      </c>
      <c r="W45" s="315" t="s">
        <v>286</v>
      </c>
      <c r="X45" s="315" t="s">
        <v>286</v>
      </c>
      <c r="Y45" s="315" t="s">
        <v>286</v>
      </c>
      <c r="Z45" s="315" t="s">
        <v>286</v>
      </c>
      <c r="AA45" s="315" t="s">
        <v>286</v>
      </c>
      <c r="AB45" s="315" t="s">
        <v>286</v>
      </c>
      <c r="AC45" s="315" t="s">
        <v>286</v>
      </c>
      <c r="AD45" s="315" t="s">
        <v>286</v>
      </c>
      <c r="AE45" s="315" t="s">
        <v>286</v>
      </c>
      <c r="AF45" s="315" t="s">
        <v>286</v>
      </c>
      <c r="AG45" s="315" t="s">
        <v>286</v>
      </c>
      <c r="AH45" s="315" t="s">
        <v>286</v>
      </c>
      <c r="AI45" s="315" t="s">
        <v>286</v>
      </c>
      <c r="AJ45" s="315" t="s">
        <v>286</v>
      </c>
      <c r="AK45" s="315" t="s">
        <v>286</v>
      </c>
      <c r="AL45" s="315" t="s">
        <v>286</v>
      </c>
      <c r="AM45" s="315" t="s">
        <v>286</v>
      </c>
      <c r="AN45" s="315" t="s">
        <v>286</v>
      </c>
      <c r="AO45" s="315" t="s">
        <v>286</v>
      </c>
    </row>
    <row r="46" spans="1:41" s="299" customFormat="1" x14ac:dyDescent="0.3">
      <c r="A46" s="304" t="s">
        <v>977</v>
      </c>
      <c r="B46" s="141" t="s">
        <v>631</v>
      </c>
      <c r="C46" s="303" t="s">
        <v>748</v>
      </c>
      <c r="D46" s="315" t="s">
        <v>286</v>
      </c>
      <c r="E46" s="315" t="s">
        <v>286</v>
      </c>
      <c r="F46" s="315" t="s">
        <v>286</v>
      </c>
      <c r="G46" s="315" t="s">
        <v>286</v>
      </c>
      <c r="H46" s="315" t="s">
        <v>286</v>
      </c>
      <c r="I46" s="315" t="s">
        <v>286</v>
      </c>
      <c r="J46" s="315" t="s">
        <v>286</v>
      </c>
      <c r="K46" s="315" t="s">
        <v>286</v>
      </c>
      <c r="L46" s="315" t="s">
        <v>286</v>
      </c>
      <c r="M46" s="315" t="s">
        <v>286</v>
      </c>
      <c r="N46" s="315" t="s">
        <v>286</v>
      </c>
      <c r="O46" s="315" t="s">
        <v>286</v>
      </c>
      <c r="P46" s="315" t="s">
        <v>286</v>
      </c>
      <c r="Q46" s="315" t="s">
        <v>286</v>
      </c>
      <c r="R46" s="315" t="s">
        <v>286</v>
      </c>
      <c r="S46" s="315" t="s">
        <v>286</v>
      </c>
      <c r="T46" s="315" t="s">
        <v>286</v>
      </c>
      <c r="U46" s="315" t="s">
        <v>286</v>
      </c>
      <c r="V46" s="315" t="s">
        <v>286</v>
      </c>
      <c r="W46" s="315" t="s">
        <v>286</v>
      </c>
      <c r="X46" s="315" t="s">
        <v>286</v>
      </c>
      <c r="Y46" s="315" t="s">
        <v>286</v>
      </c>
      <c r="Z46" s="315" t="s">
        <v>286</v>
      </c>
      <c r="AA46" s="315" t="s">
        <v>286</v>
      </c>
      <c r="AB46" s="315" t="s">
        <v>286</v>
      </c>
      <c r="AC46" s="315" t="s">
        <v>286</v>
      </c>
      <c r="AD46" s="315" t="s">
        <v>286</v>
      </c>
      <c r="AE46" s="315" t="s">
        <v>286</v>
      </c>
      <c r="AF46" s="315" t="s">
        <v>286</v>
      </c>
      <c r="AG46" s="315" t="s">
        <v>286</v>
      </c>
      <c r="AH46" s="315" t="s">
        <v>286</v>
      </c>
      <c r="AI46" s="315" t="s">
        <v>286</v>
      </c>
      <c r="AJ46" s="315" t="s">
        <v>286</v>
      </c>
      <c r="AK46" s="315" t="s">
        <v>286</v>
      </c>
      <c r="AL46" s="315" t="s">
        <v>286</v>
      </c>
      <c r="AM46" s="315" t="s">
        <v>286</v>
      </c>
      <c r="AN46" s="315" t="s">
        <v>286</v>
      </c>
      <c r="AO46" s="315" t="s">
        <v>286</v>
      </c>
    </row>
    <row r="47" spans="1:41" s="299" customFormat="1" x14ac:dyDescent="0.3">
      <c r="A47" s="304" t="s">
        <v>43</v>
      </c>
      <c r="B47" s="282" t="s">
        <v>940</v>
      </c>
      <c r="C47" s="303" t="s">
        <v>748</v>
      </c>
      <c r="D47" s="315">
        <f t="shared" ref="D47:Q47" si="10">D33-D34-D38</f>
        <v>26.535831414916288</v>
      </c>
      <c r="E47" s="326">
        <f t="shared" si="10"/>
        <v>18.688255306946417</v>
      </c>
      <c r="F47" s="326">
        <f t="shared" si="10"/>
        <v>19.940961127762193</v>
      </c>
      <c r="G47" s="326">
        <f t="shared" si="10"/>
        <v>17.213248070469149</v>
      </c>
      <c r="H47" s="326">
        <f t="shared" si="10"/>
        <v>22.958403284446717</v>
      </c>
      <c r="I47" s="326">
        <f t="shared" si="10"/>
        <v>22.965612988119801</v>
      </c>
      <c r="J47" s="326">
        <f t="shared" si="10"/>
        <v>23.793219484515248</v>
      </c>
      <c r="K47" s="326">
        <f t="shared" si="10"/>
        <v>23.800739535764023</v>
      </c>
      <c r="L47" s="326">
        <f t="shared" si="10"/>
        <v>24.415479439005821</v>
      </c>
      <c r="M47" s="326">
        <f t="shared" si="10"/>
        <v>24.423143875237656</v>
      </c>
      <c r="N47" s="326">
        <f t="shared" si="10"/>
        <v>25.716314266693416</v>
      </c>
      <c r="O47" s="326">
        <f t="shared" si="10"/>
        <v>25.064115583646071</v>
      </c>
      <c r="P47" s="326">
        <f t="shared" si="10"/>
        <v>25.973477409360385</v>
      </c>
      <c r="Q47" s="326">
        <f t="shared" si="10"/>
        <v>25.724275842695079</v>
      </c>
      <c r="R47" s="326">
        <f t="shared" ref="R47:AM47" si="11">R33-R34-R38</f>
        <v>26.233212183454043</v>
      </c>
      <c r="S47" s="326">
        <f t="shared" si="11"/>
        <v>25.981518601121934</v>
      </c>
      <c r="T47" s="326">
        <f t="shared" si="11"/>
        <v>-11.680442131264726</v>
      </c>
      <c r="U47" s="326">
        <f t="shared" si="11"/>
        <v>26.241333787133271</v>
      </c>
      <c r="V47" s="326">
        <f t="shared" si="11"/>
        <v>-51.500272446593044</v>
      </c>
      <c r="W47" s="326">
        <f t="shared" si="11"/>
        <v>26.503747125004566</v>
      </c>
      <c r="X47" s="326">
        <f t="shared" si="11"/>
        <v>-93.306422100835107</v>
      </c>
      <c r="Y47" s="326">
        <f t="shared" si="11"/>
        <v>26.768784596254591</v>
      </c>
      <c r="Z47" s="326">
        <f t="shared" si="11"/>
        <v>-137.18227912881048</v>
      </c>
      <c r="AA47" s="326">
        <f t="shared" si="11"/>
        <v>27.036472442217246</v>
      </c>
      <c r="AB47" s="326">
        <f t="shared" si="11"/>
        <v>-183.21460643934461</v>
      </c>
      <c r="AC47" s="326">
        <f t="shared" si="11"/>
        <v>27.306837166639298</v>
      </c>
      <c r="AD47" s="326">
        <f t="shared" si="11"/>
        <v>-231.4936772037538</v>
      </c>
      <c r="AE47" s="326">
        <f t="shared" si="11"/>
        <v>27.579905538305638</v>
      </c>
      <c r="AF47" s="326">
        <f t="shared" si="11"/>
        <v>-282.1134156638077</v>
      </c>
      <c r="AG47" s="326">
        <f t="shared" si="11"/>
        <v>27.85570459368887</v>
      </c>
      <c r="AH47" s="326">
        <f t="shared" si="11"/>
        <v>-335.1715435759827</v>
      </c>
      <c r="AI47" s="326">
        <f t="shared" si="11"/>
        <v>28.13426163962572</v>
      </c>
      <c r="AJ47" s="326">
        <f t="shared" si="11"/>
        <v>-390.76973251750087</v>
      </c>
      <c r="AK47" s="326">
        <f t="shared" si="11"/>
        <v>28.415604256021879</v>
      </c>
      <c r="AL47" s="326">
        <f t="shared" si="11"/>
        <v>-449.01376228866457</v>
      </c>
      <c r="AM47" s="326">
        <f t="shared" si="11"/>
        <v>28.699760298582305</v>
      </c>
      <c r="AN47" s="326">
        <f t="shared" si="0"/>
        <v>-2016.3560474290821</v>
      </c>
      <c r="AO47" s="326">
        <f t="shared" si="1"/>
        <v>422.50181787005795</v>
      </c>
    </row>
    <row r="48" spans="1:41" s="299" customFormat="1" x14ac:dyDescent="0.3">
      <c r="A48" s="304" t="s">
        <v>836</v>
      </c>
      <c r="B48" s="285" t="s">
        <v>1009</v>
      </c>
      <c r="C48" s="303" t="s">
        <v>748</v>
      </c>
      <c r="D48" s="315">
        <f>'[1]11. БДР'!$G$77/1000</f>
        <v>539.71060932123623</v>
      </c>
      <c r="E48" s="326">
        <f>'[1]11. БДР'!$H$77/1000</f>
        <v>538.86079921035116</v>
      </c>
      <c r="F48" s="326">
        <f>[2]Свод!S50</f>
        <v>564.76372857436274</v>
      </c>
      <c r="G48" s="326">
        <f>'[1]11. БДР'!$I$77/1000</f>
        <v>567.20495539633873</v>
      </c>
      <c r="H48" s="326">
        <f>[2]Свод!U50</f>
        <v>626.7338789652531</v>
      </c>
      <c r="I48" s="326">
        <f>'[1]11. БДР'!$J$77/1000</f>
        <v>636.05386230942418</v>
      </c>
      <c r="J48" s="326">
        <f>[2]Свод!W50</f>
        <v>728.17597802897592</v>
      </c>
      <c r="K48" s="326">
        <f>'[1]11. БДР'!$Q$77/1000</f>
        <v>728.24030301742857</v>
      </c>
      <c r="L48" s="326">
        <f>[2]Свод!Y50</f>
        <v>774.03335275503559</v>
      </c>
      <c r="M48" s="326">
        <f>'[1]11. БДР'!$R$77/1000</f>
        <v>788.34257100882041</v>
      </c>
      <c r="N48" s="326">
        <f>[2]Свод!AA50</f>
        <v>874.99188829792411</v>
      </c>
      <c r="O48" s="326">
        <f>'[1]11. БДР'!$S$77/1000</f>
        <v>806.34306188693904</v>
      </c>
      <c r="P48" s="326">
        <f>[2]Свод!AC50</f>
        <v>883.74180718090338</v>
      </c>
      <c r="Q48" s="326">
        <f>'[1]11. БДР'!$T$77/1000</f>
        <v>824.90364389373303</v>
      </c>
      <c r="R48" s="326">
        <f>[2]Свод!AE50</f>
        <v>892.57922525271238</v>
      </c>
      <c r="S48" s="326">
        <f>[2]Свод!AF50</f>
        <v>857.89978964948239</v>
      </c>
      <c r="T48" s="326">
        <f>[2]Свод!AG50</f>
        <v>901.50501750523949</v>
      </c>
      <c r="U48" s="326">
        <f>[2]Свод!AH50</f>
        <v>892.21578123546169</v>
      </c>
      <c r="V48" s="326">
        <f>[2]Свод!AI50</f>
        <v>937.56521820544913</v>
      </c>
      <c r="W48" s="326">
        <f>[2]Свод!AJ50</f>
        <v>927.90441248488014</v>
      </c>
      <c r="X48" s="326">
        <f>[2]Свод!AK50</f>
        <v>975.06782693366711</v>
      </c>
      <c r="Y48" s="326">
        <f>[2]Свод!AL50</f>
        <v>965.02058898427538</v>
      </c>
      <c r="Z48" s="326">
        <f>[2]Свод!AM50</f>
        <v>1014.0705400110138</v>
      </c>
      <c r="AA48" s="326">
        <f>[2]Свод!AN50</f>
        <v>1003.6214125436464</v>
      </c>
      <c r="AB48" s="326">
        <f>[2]Свод!AO50</f>
        <v>1054.6333616114543</v>
      </c>
      <c r="AC48" s="326">
        <f>[2]Свод!AP50</f>
        <v>1043.7662690453924</v>
      </c>
      <c r="AD48" s="326">
        <f>[2]Свод!AQ50</f>
        <v>1096.8186960759126</v>
      </c>
      <c r="AE48" s="326">
        <f>[2]Свод!AR50</f>
        <v>1085.5169198072081</v>
      </c>
      <c r="AF48" s="326">
        <f>[2]Свод!AS50</f>
        <v>1140.6914439189491</v>
      </c>
      <c r="AG48" s="326">
        <f>[2]Свод!AT50</f>
        <v>1128.9375965994964</v>
      </c>
      <c r="AH48" s="326">
        <f>[2]Свод!AU50</f>
        <v>1186.3191016757071</v>
      </c>
      <c r="AI48" s="326">
        <f>[2]Свод!AV50</f>
        <v>1174.0951004634762</v>
      </c>
      <c r="AJ48" s="326">
        <f>[2]Свод!AW50</f>
        <v>1233.7718657427354</v>
      </c>
      <c r="AK48" s="326">
        <f>[2]Свод!AX50</f>
        <v>1221.0589044820154</v>
      </c>
      <c r="AL48" s="326">
        <f>[2]Свод!AY50</f>
        <v>1283.1227403724449</v>
      </c>
      <c r="AM48" s="326">
        <f>[2]Свод!AZ50</f>
        <v>1269.901260661296</v>
      </c>
      <c r="AN48" s="326">
        <f t="shared" si="0"/>
        <v>15603.821942533375</v>
      </c>
      <c r="AO48" s="326">
        <f t="shared" si="1"/>
        <v>15353.821478072976</v>
      </c>
    </row>
    <row r="49" spans="1:41" s="299" customFormat="1" x14ac:dyDescent="0.3">
      <c r="A49" s="304" t="s">
        <v>837</v>
      </c>
      <c r="B49" s="141" t="s">
        <v>928</v>
      </c>
      <c r="C49" s="303" t="s">
        <v>748</v>
      </c>
      <c r="D49" s="315">
        <f>'[1]11. БДР'!$G$84/1000</f>
        <v>422.42678168000003</v>
      </c>
      <c r="E49" s="326">
        <f>'[1]11. БДР'!$H$84/1000</f>
        <v>407.68241084000005</v>
      </c>
      <c r="F49" s="326">
        <f>[2]Свод!S51</f>
        <v>422.35456603405527</v>
      </c>
      <c r="G49" s="326">
        <f>'[1]11. БДР'!$I$84/1000</f>
        <v>422.50909008172692</v>
      </c>
      <c r="H49" s="326">
        <f>[2]Свод!U51</f>
        <v>463.73605668038471</v>
      </c>
      <c r="I49" s="326">
        <f>'[1]11. БДР'!$J$84/1000</f>
        <v>469.63705668026023</v>
      </c>
      <c r="J49" s="326">
        <f>[2]Свод!W51</f>
        <v>557.68025591900357</v>
      </c>
      <c r="K49" s="326">
        <f>'[1]11. БДР'!$Q$84/1000</f>
        <v>530.31773896697746</v>
      </c>
      <c r="L49" s="326">
        <f>[2]Свод!Y51</f>
        <v>596.71780176066432</v>
      </c>
      <c r="M49" s="326">
        <f>'[1]11. БДР'!$R$84/1000</f>
        <v>612.33953463691705</v>
      </c>
      <c r="N49" s="326">
        <f>[2]Свод!AA51</f>
        <v>683.2073883424124</v>
      </c>
      <c r="O49" s="326">
        <f>'[1]11. БДР'!$S$84/1000</f>
        <v>636.83172552388612</v>
      </c>
      <c r="P49" s="326">
        <f>[2]Свод!AC51</f>
        <v>690.03946222583659</v>
      </c>
      <c r="Q49" s="326">
        <f>'[1]11. БДР'!$T$84/1000</f>
        <v>662.30367553988469</v>
      </c>
      <c r="R49" s="326">
        <f>[2]Свод!AE51</f>
        <v>696.93985684809491</v>
      </c>
      <c r="S49" s="326">
        <f>[2]Свод!AF51</f>
        <v>688.79582256148012</v>
      </c>
      <c r="T49" s="326">
        <f>[2]Свод!AG51</f>
        <v>724.81745112201872</v>
      </c>
      <c r="U49" s="326">
        <f>[2]Свод!AH51</f>
        <v>716.3476554639393</v>
      </c>
      <c r="V49" s="326">
        <f>[2]Свод!AI51</f>
        <v>753.81014916689946</v>
      </c>
      <c r="W49" s="326">
        <f>[2]Свод!AJ51</f>
        <v>745.00156168249691</v>
      </c>
      <c r="X49" s="326">
        <f>[2]Свод!AK51</f>
        <v>783.96255513357551</v>
      </c>
      <c r="Y49" s="326">
        <f>[2]Свод!AL51</f>
        <v>774.80162414979679</v>
      </c>
      <c r="Z49" s="326">
        <f>[2]Свод!AM51</f>
        <v>815.32105733891854</v>
      </c>
      <c r="AA49" s="326">
        <f>[2]Свод!AN51</f>
        <v>805.79368911578865</v>
      </c>
      <c r="AB49" s="326">
        <f>[2]Свод!AO51</f>
        <v>847.93389963247535</v>
      </c>
      <c r="AC49" s="326">
        <f>[2]Свод!AP51</f>
        <v>838.02543668042017</v>
      </c>
      <c r="AD49" s="326">
        <f>[2]Свод!AQ51</f>
        <v>881.85125561777443</v>
      </c>
      <c r="AE49" s="326">
        <f>[2]Свод!AR51</f>
        <v>871.54645414763706</v>
      </c>
      <c r="AF49" s="326">
        <f>[2]Свод!AS51</f>
        <v>917.12530584248543</v>
      </c>
      <c r="AG49" s="326">
        <f>[2]Свод!AT51</f>
        <v>906.40831231354252</v>
      </c>
      <c r="AH49" s="326">
        <f>[2]Свод!AU51</f>
        <v>953.8103180761849</v>
      </c>
      <c r="AI49" s="326">
        <f>[2]Свод!AV51</f>
        <v>942.66464480608431</v>
      </c>
      <c r="AJ49" s="326">
        <f>[2]Свод!AW51</f>
        <v>991.9627307992323</v>
      </c>
      <c r="AK49" s="326">
        <f>[2]Свод!AX51</f>
        <v>980.37123059832777</v>
      </c>
      <c r="AL49" s="326">
        <f>[2]Свод!AY51</f>
        <v>1031.6412400312017</v>
      </c>
      <c r="AM49" s="326">
        <f>[2]Свод!AZ51</f>
        <v>1019.5860798222609</v>
      </c>
      <c r="AN49" s="326">
        <f t="shared" si="0"/>
        <v>12390.556784537161</v>
      </c>
      <c r="AO49" s="326">
        <f t="shared" si="1"/>
        <v>12200.7722426897</v>
      </c>
    </row>
    <row r="50" spans="1:41" s="299" customFormat="1" x14ac:dyDescent="0.3">
      <c r="A50" s="304" t="s">
        <v>838</v>
      </c>
      <c r="B50" s="284" t="s">
        <v>1090</v>
      </c>
      <c r="C50" s="303" t="s">
        <v>748</v>
      </c>
      <c r="D50" s="315">
        <f>'[1]11. БДР'!$G$82/1000</f>
        <v>90.476810959434118</v>
      </c>
      <c r="E50" s="326">
        <f>'[1]11. БДР'!$H$82/1000</f>
        <v>102.1736567</v>
      </c>
      <c r="F50" s="326">
        <f>[2]Свод!S52</f>
        <v>105.92344746000043</v>
      </c>
      <c r="G50" s="326">
        <f>'[1]11. БДР'!$I$82/1000</f>
        <v>104.47215896556605</v>
      </c>
      <c r="H50" s="326">
        <f>[2]Свод!U52</f>
        <v>117.38592991970444</v>
      </c>
      <c r="I50" s="326">
        <f>'[1]11. БДР'!$J$82/1000</f>
        <v>120.80492875000002</v>
      </c>
      <c r="J50" s="326">
        <f>[2]Свод!W52</f>
        <v>122.78568269601084</v>
      </c>
      <c r="K50" s="326">
        <f>'[1]11. БДР'!$Q$82/1000</f>
        <v>150.21254083484573</v>
      </c>
      <c r="L50" s="326">
        <f>[2]Свод!Y52</f>
        <v>127.69711000385128</v>
      </c>
      <c r="M50" s="326">
        <f>'[1]11. БДР'!$R$82/1000</f>
        <v>126.38461222767353</v>
      </c>
      <c r="N50" s="326">
        <f>[2]Свод!AA52</f>
        <v>138.11719418016554</v>
      </c>
      <c r="O50" s="326">
        <f>'[1]11. БДР'!$S$82/1000</f>
        <v>117.90817525305397</v>
      </c>
      <c r="P50" s="326">
        <f>[2]Свод!AC52</f>
        <v>139.49836612196719</v>
      </c>
      <c r="Q50" s="326">
        <f>'[1]11. БДР'!$T$82/1000</f>
        <v>108.93268079944961</v>
      </c>
      <c r="R50" s="326">
        <f>[2]Свод!AE52</f>
        <v>140.89334978318686</v>
      </c>
      <c r="S50" s="326">
        <f>[2]Свод!AF52</f>
        <v>113.2899880314276</v>
      </c>
      <c r="T50" s="326">
        <f>[2]Свод!AG52</f>
        <v>146.52908377451433</v>
      </c>
      <c r="U50" s="326">
        <f>[2]Свод!AH52</f>
        <v>117.8215875526847</v>
      </c>
      <c r="V50" s="326">
        <f>[2]Свод!AI52</f>
        <v>152.39024712549491</v>
      </c>
      <c r="W50" s="326">
        <f>[2]Свод!AJ52</f>
        <v>122.5344510547921</v>
      </c>
      <c r="X50" s="326">
        <f>[2]Свод!AK52</f>
        <v>158.48585701051471</v>
      </c>
      <c r="Y50" s="326">
        <f>[2]Свод!AL52</f>
        <v>127.4358290969838</v>
      </c>
      <c r="Z50" s="326">
        <f>[2]Свод!AM52</f>
        <v>164.8252912909353</v>
      </c>
      <c r="AA50" s="326">
        <f>[2]Свод!AN52</f>
        <v>132.53326226086315</v>
      </c>
      <c r="AB50" s="326">
        <f>[2]Свод!AO52</f>
        <v>171.41830294257272</v>
      </c>
      <c r="AC50" s="326">
        <f>[2]Свод!AP52</f>
        <v>137.83459275129769</v>
      </c>
      <c r="AD50" s="326">
        <f>[2]Свод!AQ52</f>
        <v>178.27503506027563</v>
      </c>
      <c r="AE50" s="326">
        <f>[2]Свод!AR52</f>
        <v>143.34797646134962</v>
      </c>
      <c r="AF50" s="326">
        <f>[2]Свод!AS52</f>
        <v>185.40603646268667</v>
      </c>
      <c r="AG50" s="326">
        <f>[2]Свод!AT52</f>
        <v>149.0818955198036</v>
      </c>
      <c r="AH50" s="326">
        <f>[2]Свод!AU52</f>
        <v>192.82227792119414</v>
      </c>
      <c r="AI50" s="326">
        <f>[2]Свод!AV52</f>
        <v>155.04517134059574</v>
      </c>
      <c r="AJ50" s="326">
        <f>[2]Свод!AW52</f>
        <v>200.53516903804191</v>
      </c>
      <c r="AK50" s="326">
        <f>[2]Свод!AX52</f>
        <v>161.24697819421957</v>
      </c>
      <c r="AL50" s="326">
        <f>[2]Свод!AY52</f>
        <v>208.5565757995636</v>
      </c>
      <c r="AM50" s="326">
        <f>[2]Свод!AZ52</f>
        <v>167.69685732198835</v>
      </c>
      <c r="AN50" s="326">
        <f t="shared" si="0"/>
        <v>2545.6215091306804</v>
      </c>
      <c r="AO50" s="326">
        <f t="shared" si="1"/>
        <v>2152.1115274510289</v>
      </c>
    </row>
    <row r="51" spans="1:41" s="299" customFormat="1" x14ac:dyDescent="0.3">
      <c r="A51" s="304" t="s">
        <v>839</v>
      </c>
      <c r="B51" s="286" t="s">
        <v>645</v>
      </c>
      <c r="C51" s="303" t="s">
        <v>748</v>
      </c>
      <c r="D51" s="315">
        <f>D50</f>
        <v>90.476810959434118</v>
      </c>
      <c r="E51" s="326">
        <f>E50</f>
        <v>102.1736567</v>
      </c>
      <c r="F51" s="326">
        <f>[2]Свод!S53</f>
        <v>105.92344746000043</v>
      </c>
      <c r="G51" s="326">
        <f>G50</f>
        <v>104.47215896556605</v>
      </c>
      <c r="H51" s="326">
        <f>[2]Свод!U53</f>
        <v>117.38592991970444</v>
      </c>
      <c r="I51" s="326">
        <f>I50</f>
        <v>120.80492875000002</v>
      </c>
      <c r="J51" s="326">
        <f>[2]Свод!W53</f>
        <v>122.78568269601084</v>
      </c>
      <c r="K51" s="326">
        <f>K50</f>
        <v>150.21254083484573</v>
      </c>
      <c r="L51" s="326">
        <f>[2]Свод!Y53</f>
        <v>127.69711000385128</v>
      </c>
      <c r="M51" s="326">
        <f>M50</f>
        <v>126.38461222767353</v>
      </c>
      <c r="N51" s="326">
        <f>[2]Свод!AA53</f>
        <v>138.11719418016554</v>
      </c>
      <c r="O51" s="326">
        <f>O50</f>
        <v>117.90817525305397</v>
      </c>
      <c r="P51" s="326">
        <f>[2]Свод!AC53</f>
        <v>139.49836612196719</v>
      </c>
      <c r="Q51" s="326">
        <f>Q50</f>
        <v>108.93268079944961</v>
      </c>
      <c r="R51" s="326">
        <f>[2]Свод!AE53</f>
        <v>140.89334978318686</v>
      </c>
      <c r="S51" s="326">
        <f>[2]Свод!AF53</f>
        <v>113.2899880314276</v>
      </c>
      <c r="T51" s="326">
        <f>[2]Свод!AG53</f>
        <v>146.52908377451433</v>
      </c>
      <c r="U51" s="326">
        <f>[2]Свод!AH53</f>
        <v>117.8215875526847</v>
      </c>
      <c r="V51" s="326">
        <f>[2]Свод!AI53</f>
        <v>152.39024712549491</v>
      </c>
      <c r="W51" s="326">
        <f>[2]Свод!AJ53</f>
        <v>122.5344510547921</v>
      </c>
      <c r="X51" s="326">
        <f>[2]Свод!AK53</f>
        <v>158.48585701051471</v>
      </c>
      <c r="Y51" s="326">
        <f>[2]Свод!AL53</f>
        <v>127.4358290969838</v>
      </c>
      <c r="Z51" s="326">
        <f>[2]Свод!AM53</f>
        <v>164.8252912909353</v>
      </c>
      <c r="AA51" s="326">
        <f>[2]Свод!AN53</f>
        <v>132.53326226086315</v>
      </c>
      <c r="AB51" s="326">
        <f>[2]Свод!AO53</f>
        <v>171.41830294257272</v>
      </c>
      <c r="AC51" s="326">
        <f>[2]Свод!AP53</f>
        <v>137.83459275129769</v>
      </c>
      <c r="AD51" s="326">
        <f>[2]Свод!AQ53</f>
        <v>178.27503506027563</v>
      </c>
      <c r="AE51" s="326">
        <f>[2]Свод!AR53</f>
        <v>143.34797646134962</v>
      </c>
      <c r="AF51" s="326">
        <f>[2]Свод!AS53</f>
        <v>185.40603646268667</v>
      </c>
      <c r="AG51" s="326">
        <f>[2]Свод!AT53</f>
        <v>149.0818955198036</v>
      </c>
      <c r="AH51" s="326">
        <f>[2]Свод!AU53</f>
        <v>192.82227792119414</v>
      </c>
      <c r="AI51" s="326">
        <f>[2]Свод!AV53</f>
        <v>155.04517134059574</v>
      </c>
      <c r="AJ51" s="326">
        <f>[2]Свод!AW53</f>
        <v>200.53516903804191</v>
      </c>
      <c r="AK51" s="326">
        <f>[2]Свод!AX53</f>
        <v>161.24697819421957</v>
      </c>
      <c r="AL51" s="326">
        <f>[2]Свод!AY53</f>
        <v>208.5565757995636</v>
      </c>
      <c r="AM51" s="326">
        <f>[2]Свод!AZ53</f>
        <v>167.69685732198835</v>
      </c>
      <c r="AN51" s="326">
        <f t="shared" si="0"/>
        <v>2545.6215091306804</v>
      </c>
      <c r="AO51" s="326">
        <f t="shared" si="1"/>
        <v>2152.1115274510289</v>
      </c>
    </row>
    <row r="52" spans="1:41" s="299" customFormat="1" ht="31.2" x14ac:dyDescent="0.3">
      <c r="A52" s="304" t="s">
        <v>840</v>
      </c>
      <c r="B52" s="287" t="s">
        <v>520</v>
      </c>
      <c r="C52" s="303" t="s">
        <v>748</v>
      </c>
      <c r="D52" s="315" t="s">
        <v>286</v>
      </c>
      <c r="E52" s="315" t="s">
        <v>286</v>
      </c>
      <c r="F52" s="315" t="s">
        <v>286</v>
      </c>
      <c r="G52" s="315" t="s">
        <v>286</v>
      </c>
      <c r="H52" s="315" t="s">
        <v>286</v>
      </c>
      <c r="I52" s="315" t="s">
        <v>286</v>
      </c>
      <c r="J52" s="315" t="s">
        <v>286</v>
      </c>
      <c r="K52" s="315" t="s">
        <v>286</v>
      </c>
      <c r="L52" s="315" t="s">
        <v>286</v>
      </c>
      <c r="M52" s="315" t="s">
        <v>286</v>
      </c>
      <c r="N52" s="315" t="s">
        <v>286</v>
      </c>
      <c r="O52" s="315" t="s">
        <v>286</v>
      </c>
      <c r="P52" s="315" t="s">
        <v>286</v>
      </c>
      <c r="Q52" s="315" t="s">
        <v>286</v>
      </c>
      <c r="R52" s="315" t="s">
        <v>286</v>
      </c>
      <c r="S52" s="315" t="s">
        <v>286</v>
      </c>
      <c r="T52" s="315" t="s">
        <v>286</v>
      </c>
      <c r="U52" s="315" t="s">
        <v>286</v>
      </c>
      <c r="V52" s="315" t="s">
        <v>286</v>
      </c>
      <c r="W52" s="315" t="s">
        <v>286</v>
      </c>
      <c r="X52" s="315" t="s">
        <v>286</v>
      </c>
      <c r="Y52" s="315" t="s">
        <v>286</v>
      </c>
      <c r="Z52" s="315" t="s">
        <v>286</v>
      </c>
      <c r="AA52" s="315" t="s">
        <v>286</v>
      </c>
      <c r="AB52" s="315" t="s">
        <v>286</v>
      </c>
      <c r="AC52" s="315" t="s">
        <v>286</v>
      </c>
      <c r="AD52" s="315" t="s">
        <v>286</v>
      </c>
      <c r="AE52" s="315" t="s">
        <v>286</v>
      </c>
      <c r="AF52" s="315" t="s">
        <v>286</v>
      </c>
      <c r="AG52" s="315" t="s">
        <v>286</v>
      </c>
      <c r="AH52" s="315" t="s">
        <v>286</v>
      </c>
      <c r="AI52" s="315" t="s">
        <v>286</v>
      </c>
      <c r="AJ52" s="315" t="s">
        <v>286</v>
      </c>
      <c r="AK52" s="315" t="s">
        <v>286</v>
      </c>
      <c r="AL52" s="315" t="s">
        <v>286</v>
      </c>
      <c r="AM52" s="315" t="s">
        <v>286</v>
      </c>
      <c r="AN52" s="315" t="s">
        <v>286</v>
      </c>
      <c r="AO52" s="315" t="s">
        <v>286</v>
      </c>
    </row>
    <row r="53" spans="1:41" s="299" customFormat="1" x14ac:dyDescent="0.3">
      <c r="A53" s="304" t="s">
        <v>841</v>
      </c>
      <c r="B53" s="287" t="s">
        <v>644</v>
      </c>
      <c r="C53" s="303" t="s">
        <v>748</v>
      </c>
      <c r="D53" s="315" t="s">
        <v>286</v>
      </c>
      <c r="E53" s="315" t="s">
        <v>286</v>
      </c>
      <c r="F53" s="315" t="s">
        <v>286</v>
      </c>
      <c r="G53" s="315" t="s">
        <v>286</v>
      </c>
      <c r="H53" s="315" t="s">
        <v>286</v>
      </c>
      <c r="I53" s="315" t="s">
        <v>286</v>
      </c>
      <c r="J53" s="315" t="s">
        <v>286</v>
      </c>
      <c r="K53" s="315" t="s">
        <v>286</v>
      </c>
      <c r="L53" s="315" t="s">
        <v>286</v>
      </c>
      <c r="M53" s="315" t="s">
        <v>286</v>
      </c>
      <c r="N53" s="315" t="s">
        <v>286</v>
      </c>
      <c r="O53" s="315" t="s">
        <v>286</v>
      </c>
      <c r="P53" s="315" t="s">
        <v>286</v>
      </c>
      <c r="Q53" s="315" t="s">
        <v>286</v>
      </c>
      <c r="R53" s="315" t="s">
        <v>286</v>
      </c>
      <c r="S53" s="315" t="s">
        <v>286</v>
      </c>
      <c r="T53" s="315" t="s">
        <v>286</v>
      </c>
      <c r="U53" s="315" t="s">
        <v>286</v>
      </c>
      <c r="V53" s="315" t="s">
        <v>286</v>
      </c>
      <c r="W53" s="315" t="s">
        <v>286</v>
      </c>
      <c r="X53" s="315" t="s">
        <v>286</v>
      </c>
      <c r="Y53" s="315" t="s">
        <v>286</v>
      </c>
      <c r="Z53" s="315" t="s">
        <v>286</v>
      </c>
      <c r="AA53" s="315" t="s">
        <v>286</v>
      </c>
      <c r="AB53" s="315" t="s">
        <v>286</v>
      </c>
      <c r="AC53" s="315" t="s">
        <v>286</v>
      </c>
      <c r="AD53" s="315" t="s">
        <v>286</v>
      </c>
      <c r="AE53" s="315" t="s">
        <v>286</v>
      </c>
      <c r="AF53" s="315" t="s">
        <v>286</v>
      </c>
      <c r="AG53" s="315" t="s">
        <v>286</v>
      </c>
      <c r="AH53" s="315" t="s">
        <v>286</v>
      </c>
      <c r="AI53" s="315" t="s">
        <v>286</v>
      </c>
      <c r="AJ53" s="315" t="s">
        <v>286</v>
      </c>
      <c r="AK53" s="315" t="s">
        <v>286</v>
      </c>
      <c r="AL53" s="315" t="s">
        <v>286</v>
      </c>
      <c r="AM53" s="315" t="s">
        <v>286</v>
      </c>
      <c r="AN53" s="315" t="s">
        <v>286</v>
      </c>
      <c r="AO53" s="315" t="s">
        <v>286</v>
      </c>
    </row>
    <row r="54" spans="1:41" s="299" customFormat="1" x14ac:dyDescent="0.3">
      <c r="A54" s="304" t="s">
        <v>842</v>
      </c>
      <c r="B54" s="286" t="s">
        <v>605</v>
      </c>
      <c r="C54" s="303" t="s">
        <v>748</v>
      </c>
      <c r="D54" s="315" t="s">
        <v>286</v>
      </c>
      <c r="E54" s="315" t="s">
        <v>286</v>
      </c>
      <c r="F54" s="315" t="s">
        <v>286</v>
      </c>
      <c r="G54" s="315" t="s">
        <v>286</v>
      </c>
      <c r="H54" s="315" t="s">
        <v>286</v>
      </c>
      <c r="I54" s="315" t="s">
        <v>286</v>
      </c>
      <c r="J54" s="315" t="s">
        <v>286</v>
      </c>
      <c r="K54" s="315" t="s">
        <v>286</v>
      </c>
      <c r="L54" s="315" t="s">
        <v>286</v>
      </c>
      <c r="M54" s="315" t="s">
        <v>286</v>
      </c>
      <c r="N54" s="315" t="s">
        <v>286</v>
      </c>
      <c r="O54" s="315" t="s">
        <v>286</v>
      </c>
      <c r="P54" s="315" t="s">
        <v>286</v>
      </c>
      <c r="Q54" s="315" t="s">
        <v>286</v>
      </c>
      <c r="R54" s="315" t="s">
        <v>286</v>
      </c>
      <c r="S54" s="315" t="s">
        <v>286</v>
      </c>
      <c r="T54" s="315" t="s">
        <v>286</v>
      </c>
      <c r="U54" s="315" t="s">
        <v>286</v>
      </c>
      <c r="V54" s="315" t="s">
        <v>286</v>
      </c>
      <c r="W54" s="315" t="s">
        <v>286</v>
      </c>
      <c r="X54" s="315" t="s">
        <v>286</v>
      </c>
      <c r="Y54" s="315" t="s">
        <v>286</v>
      </c>
      <c r="Z54" s="315" t="s">
        <v>286</v>
      </c>
      <c r="AA54" s="315" t="s">
        <v>286</v>
      </c>
      <c r="AB54" s="315" t="s">
        <v>286</v>
      </c>
      <c r="AC54" s="315" t="s">
        <v>286</v>
      </c>
      <c r="AD54" s="315" t="s">
        <v>286</v>
      </c>
      <c r="AE54" s="315" t="s">
        <v>286</v>
      </c>
      <c r="AF54" s="315" t="s">
        <v>286</v>
      </c>
      <c r="AG54" s="315" t="s">
        <v>286</v>
      </c>
      <c r="AH54" s="315" t="s">
        <v>286</v>
      </c>
      <c r="AI54" s="315" t="s">
        <v>286</v>
      </c>
      <c r="AJ54" s="315" t="s">
        <v>286</v>
      </c>
      <c r="AK54" s="315" t="s">
        <v>286</v>
      </c>
      <c r="AL54" s="315" t="s">
        <v>286</v>
      </c>
      <c r="AM54" s="315" t="s">
        <v>286</v>
      </c>
      <c r="AN54" s="315" t="s">
        <v>286</v>
      </c>
      <c r="AO54" s="315" t="s">
        <v>286</v>
      </c>
    </row>
    <row r="55" spans="1:41" s="299" customFormat="1" x14ac:dyDescent="0.3">
      <c r="A55" s="304" t="s">
        <v>843</v>
      </c>
      <c r="B55" s="284" t="s">
        <v>929</v>
      </c>
      <c r="C55" s="303" t="s">
        <v>748</v>
      </c>
      <c r="D55" s="315">
        <f>D48-D49-D50-D56</f>
        <v>25.445764848997303</v>
      </c>
      <c r="E55" s="326">
        <f>E48-E49-E50-E56</f>
        <v>25.912022047365085</v>
      </c>
      <c r="F55" s="326">
        <f>[2]Свод!S57</f>
        <v>31.231336700306979</v>
      </c>
      <c r="G55" s="326">
        <f>G48-G49-G50-G56</f>
        <v>38.327740195510856</v>
      </c>
      <c r="H55" s="326">
        <f>[2]Свод!U57</f>
        <v>39.911701245163933</v>
      </c>
      <c r="I55" s="326">
        <f>I48-I49-I50-I56</f>
        <v>43.684107238464009</v>
      </c>
      <c r="J55" s="326">
        <f>[2]Свод!W57</f>
        <v>41.747639502441473</v>
      </c>
      <c r="K55" s="326">
        <f>K48-K49-K50-K56</f>
        <v>45.693576171433271</v>
      </c>
      <c r="L55" s="326">
        <f>[2]Свод!Y57</f>
        <v>43.417545082539128</v>
      </c>
      <c r="M55" s="326">
        <f>M48-M49-M50-M56</f>
        <v>47.521319218290834</v>
      </c>
      <c r="N55" s="326">
        <f>[2]Свод!AA57</f>
        <v>46.960416761274324</v>
      </c>
      <c r="O55" s="326">
        <f>O48-O49-O50-O56</f>
        <v>49.422171987022388</v>
      </c>
      <c r="P55" s="326">
        <f>[2]Свод!AC57</f>
        <v>47.430020928887068</v>
      </c>
      <c r="Q55" s="326">
        <f>Q48-Q49-Q50-Q56</f>
        <v>51.399058866503104</v>
      </c>
      <c r="R55" s="326">
        <f>[2]Свод!AE57</f>
        <v>47.904321138175938</v>
      </c>
      <c r="S55" s="326">
        <f>[2]Свод!AF57</f>
        <v>51.913049455168135</v>
      </c>
      <c r="T55" s="326">
        <f>[2]Свод!AG57</f>
        <v>48.383364349557695</v>
      </c>
      <c r="U55" s="326">
        <f>[2]Свод!AH57</f>
        <v>52.432179949719817</v>
      </c>
      <c r="V55" s="326">
        <f>[2]Свод!AI57</f>
        <v>48.867197993053274</v>
      </c>
      <c r="W55" s="326">
        <f>[2]Свод!AJ57</f>
        <v>52.956501749217018</v>
      </c>
      <c r="X55" s="326">
        <f>[2]Свод!AK57</f>
        <v>49.355869972983804</v>
      </c>
      <c r="Y55" s="326">
        <f>[2]Свод!AL57</f>
        <v>53.486066766709186</v>
      </c>
      <c r="Z55" s="326">
        <f>[2]Свод!AM57</f>
        <v>49.849428672713643</v>
      </c>
      <c r="AA55" s="326">
        <f>[2]Свод!AN57</f>
        <v>54.020927434376276</v>
      </c>
      <c r="AB55" s="326">
        <f>[2]Свод!AO57</f>
        <v>50.34792295944078</v>
      </c>
      <c r="AC55" s="326">
        <f>[2]Свод!AP57</f>
        <v>54.561136708720042</v>
      </c>
      <c r="AD55" s="326">
        <f>[2]Свод!AQ57</f>
        <v>50.851402189035191</v>
      </c>
      <c r="AE55" s="326">
        <f>[2]Свод!AR57</f>
        <v>55.106748075807246</v>
      </c>
      <c r="AF55" s="326">
        <f>[2]Свод!AS57</f>
        <v>51.35991621092554</v>
      </c>
      <c r="AG55" s="326">
        <f>[2]Свод!AT57</f>
        <v>55.657815556565318</v>
      </c>
      <c r="AH55" s="326">
        <f>[2]Свод!AU57</f>
        <v>51.873515373034799</v>
      </c>
      <c r="AI55" s="326">
        <f>[2]Свод!AV57</f>
        <v>56.21439371213097</v>
      </c>
      <c r="AJ55" s="326">
        <f>[2]Свод!AW57</f>
        <v>52.392250526765146</v>
      </c>
      <c r="AK55" s="326">
        <f>[2]Свод!AX57</f>
        <v>56.776537649252283</v>
      </c>
      <c r="AL55" s="326">
        <f>[2]Свод!AY57</f>
        <v>52.916173032032795</v>
      </c>
      <c r="AM55" s="326">
        <f>[2]Свод!AZ57</f>
        <v>57.344303025744807</v>
      </c>
      <c r="AN55" s="326">
        <f t="shared" si="0"/>
        <v>773.56868593802449</v>
      </c>
      <c r="AO55" s="326">
        <f t="shared" si="1"/>
        <v>838.18989356512463</v>
      </c>
    </row>
    <row r="56" spans="1:41" s="299" customFormat="1" x14ac:dyDescent="0.3">
      <c r="A56" s="304" t="s">
        <v>844</v>
      </c>
      <c r="B56" s="284" t="s">
        <v>930</v>
      </c>
      <c r="C56" s="303" t="s">
        <v>748</v>
      </c>
      <c r="D56" s="315">
        <f>'[1]11. БДР'!$G$89/1000</f>
        <v>1.3612518328047782</v>
      </c>
      <c r="E56" s="326">
        <f>'[1]11. БДР'!$H$89/1000</f>
        <v>3.092709622986034</v>
      </c>
      <c r="F56" s="326">
        <f>[2]Свод!S58</f>
        <v>0</v>
      </c>
      <c r="G56" s="326">
        <f>'[1]11. БДР'!$I$89/1000</f>
        <v>1.8959661535348991</v>
      </c>
      <c r="H56" s="326">
        <f>[2]Свод!U58</f>
        <v>0</v>
      </c>
      <c r="I56" s="326">
        <f>'[1]11. БДР'!$J$89/1000</f>
        <v>1.9277696406999201</v>
      </c>
      <c r="J56" s="326">
        <f>[2]Свод!W58</f>
        <v>0</v>
      </c>
      <c r="K56" s="326">
        <f>'[1]11. БДР'!$Q$89/1000</f>
        <v>2.0164470441721165</v>
      </c>
      <c r="L56" s="326">
        <f>[2]Свод!Y58</f>
        <v>0</v>
      </c>
      <c r="M56" s="326">
        <f>'[1]11. БДР'!$R$89/1000</f>
        <v>2.0971049259390009</v>
      </c>
      <c r="N56" s="326">
        <f>[2]Свод!AA58</f>
        <v>0</v>
      </c>
      <c r="O56" s="326">
        <f>'[1]11. БДР'!$S$89/1000</f>
        <v>2.1809891229765612</v>
      </c>
      <c r="P56" s="326">
        <f>[2]Свод!AC58</f>
        <v>0</v>
      </c>
      <c r="Q56" s="326">
        <f>'[1]11. БДР'!$T$89/1000</f>
        <v>2.2682286878956237</v>
      </c>
      <c r="R56" s="326">
        <f>[2]Свод!AE58</f>
        <v>0</v>
      </c>
      <c r="S56" s="326">
        <f>[2]Свод!AF58</f>
        <v>0</v>
      </c>
      <c r="T56" s="326">
        <f>[2]Свод!AG58</f>
        <v>0</v>
      </c>
      <c r="U56" s="326">
        <f>[2]Свод!AH58</f>
        <v>0</v>
      </c>
      <c r="V56" s="326">
        <f>[2]Свод!AI58</f>
        <v>0</v>
      </c>
      <c r="W56" s="326">
        <f>[2]Свод!AJ58</f>
        <v>0</v>
      </c>
      <c r="X56" s="326">
        <f>[2]Свод!AK58</f>
        <v>0</v>
      </c>
      <c r="Y56" s="326">
        <f>[2]Свод!AL58</f>
        <v>0</v>
      </c>
      <c r="Z56" s="326">
        <f>[2]Свод!AM58</f>
        <v>0</v>
      </c>
      <c r="AA56" s="326">
        <f>[2]Свод!AN58</f>
        <v>0</v>
      </c>
      <c r="AB56" s="326">
        <f>[2]Свод!AO58</f>
        <v>0</v>
      </c>
      <c r="AC56" s="326">
        <f>[2]Свод!AP58</f>
        <v>0</v>
      </c>
      <c r="AD56" s="326">
        <f>[2]Свод!AQ58</f>
        <v>0</v>
      </c>
      <c r="AE56" s="326">
        <f>[2]Свод!AR58</f>
        <v>0</v>
      </c>
      <c r="AF56" s="326">
        <f>[2]Свод!AS58</f>
        <v>0</v>
      </c>
      <c r="AG56" s="326">
        <f>[2]Свод!AT58</f>
        <v>0</v>
      </c>
      <c r="AH56" s="326">
        <f>[2]Свод!AU58</f>
        <v>0</v>
      </c>
      <c r="AI56" s="326">
        <f>[2]Свод!AV58</f>
        <v>0</v>
      </c>
      <c r="AJ56" s="326">
        <f>[2]Свод!AW58</f>
        <v>0</v>
      </c>
      <c r="AK56" s="326">
        <f>[2]Свод!AX58</f>
        <v>0</v>
      </c>
      <c r="AL56" s="326">
        <f>[2]Свод!AY58</f>
        <v>0</v>
      </c>
      <c r="AM56" s="326">
        <f>[2]Свод!AZ58</f>
        <v>0</v>
      </c>
      <c r="AN56" s="326">
        <f t="shared" si="0"/>
        <v>0</v>
      </c>
      <c r="AO56" s="326">
        <f t="shared" si="1"/>
        <v>10.490539421683222</v>
      </c>
    </row>
    <row r="57" spans="1:41" s="299" customFormat="1" x14ac:dyDescent="0.3">
      <c r="A57" s="304" t="s">
        <v>845</v>
      </c>
      <c r="B57" s="285" t="s">
        <v>1010</v>
      </c>
      <c r="C57" s="303" t="s">
        <v>748</v>
      </c>
      <c r="D57" s="315">
        <f>'[1]11. БДР'!$G$96/1000</f>
        <v>34.794694325468342</v>
      </c>
      <c r="E57" s="326">
        <f>'[1]11. БДР'!$H$96/1000</f>
        <v>23.423575565284168</v>
      </c>
      <c r="F57" s="326">
        <f>[2]Свод!S59</f>
        <v>18.492212259999995</v>
      </c>
      <c r="G57" s="326">
        <f>'[1]11. БДР'!$I$96/1000</f>
        <v>17.94380713</v>
      </c>
      <c r="H57" s="326">
        <f>[2]Свод!U59</f>
        <v>20.707814299999999</v>
      </c>
      <c r="I57" s="326">
        <f>'[1]11. БДР'!$J$96/1000</f>
        <v>20.707814299999999</v>
      </c>
      <c r="J57" s="326">
        <f>[2]Свод!W59</f>
        <v>21.660373757799999</v>
      </c>
      <c r="K57" s="326">
        <f>'[1]11. БДР'!$Q$96/1000</f>
        <v>21.660373757799999</v>
      </c>
      <c r="L57" s="326">
        <f>[2]Свод!Y59</f>
        <v>22.526788708111997</v>
      </c>
      <c r="M57" s="326">
        <f>'[1]11. БДР'!$R$96/1000</f>
        <v>22.526788708111997</v>
      </c>
      <c r="N57" s="326">
        <f>[2]Свод!AA59</f>
        <v>24.364974666693939</v>
      </c>
      <c r="O57" s="326">
        <f>'[1]11. БДР'!$S$96/1000</f>
        <v>23.427860256436482</v>
      </c>
      <c r="P57" s="326">
        <f>[2]Свод!AC59</f>
        <v>24.608624413360879</v>
      </c>
      <c r="Q57" s="326">
        <f>'[1]11. БДР'!$T$96/1000</f>
        <v>24.364974666693939</v>
      </c>
      <c r="R57" s="326">
        <f>[2]Свод!AE59</f>
        <v>24.854710657494486</v>
      </c>
      <c r="S57" s="326">
        <f>[2]Свод!AF59</f>
        <v>25.339573653361697</v>
      </c>
      <c r="T57" s="326">
        <f>[2]Свод!AG59</f>
        <v>25.848899083794265</v>
      </c>
      <c r="U57" s="326">
        <f>[2]Свод!AH59</f>
        <v>26.353156599496167</v>
      </c>
      <c r="V57" s="326">
        <f>[2]Свод!AI59</f>
        <v>26.882855047146037</v>
      </c>
      <c r="W57" s="326">
        <f>[2]Свод!AJ59</f>
        <v>27.407282863476013</v>
      </c>
      <c r="X57" s="326">
        <f>[2]Свод!AK59</f>
        <v>27.958169249031879</v>
      </c>
      <c r="Y57" s="326">
        <f>[2]Свод!AL59</f>
        <v>28.503574178015054</v>
      </c>
      <c r="Z57" s="326">
        <f>[2]Свод!AM59</f>
        <v>29.076496018993154</v>
      </c>
      <c r="AA57" s="326">
        <f>[2]Свод!AN59</f>
        <v>29.643717145135657</v>
      </c>
      <c r="AB57" s="326">
        <f>[2]Свод!AO59</f>
        <v>30.23955585975288</v>
      </c>
      <c r="AC57" s="326">
        <f>[2]Свод!AP59</f>
        <v>30.829465830941086</v>
      </c>
      <c r="AD57" s="326">
        <f>[2]Свод!AQ59</f>
        <v>31.449138094142995</v>
      </c>
      <c r="AE57" s="326">
        <f>[2]Свод!AR59</f>
        <v>32.062644464178732</v>
      </c>
      <c r="AF57" s="326">
        <f>[2]Свод!AS59</f>
        <v>32.707103617908714</v>
      </c>
      <c r="AG57" s="326">
        <f>[2]Свод!AT59</f>
        <v>33.345150242745881</v>
      </c>
      <c r="AH57" s="326">
        <f>[2]Свод!AU59</f>
        <v>34.015387762625068</v>
      </c>
      <c r="AI57" s="326">
        <f>[2]Свод!AV59</f>
        <v>34.67895625245572</v>
      </c>
      <c r="AJ57" s="326">
        <f>[2]Свод!AW59</f>
        <v>35.376003273130074</v>
      </c>
      <c r="AK57" s="326">
        <f>[2]Свод!AX59</f>
        <v>36.066114502553951</v>
      </c>
      <c r="AL57" s="326">
        <f>[2]Свод!AY59</f>
        <v>36.79104340405528</v>
      </c>
      <c r="AM57" s="326">
        <f>[2]Свод!AZ59</f>
        <v>37.508759082656113</v>
      </c>
      <c r="AN57" s="326">
        <f t="shared" si="0"/>
        <v>449.06793791404169</v>
      </c>
      <c r="AO57" s="326">
        <f t="shared" si="1"/>
        <v>454.42620650405854</v>
      </c>
    </row>
    <row r="58" spans="1:41" s="299" customFormat="1" ht="31.2" x14ac:dyDescent="0.3">
      <c r="A58" s="304" t="s">
        <v>846</v>
      </c>
      <c r="B58" s="141" t="s">
        <v>732</v>
      </c>
      <c r="C58" s="303" t="s">
        <v>748</v>
      </c>
      <c r="D58" s="315" t="s">
        <v>286</v>
      </c>
      <c r="E58" s="315" t="s">
        <v>286</v>
      </c>
      <c r="F58" s="315" t="s">
        <v>286</v>
      </c>
      <c r="G58" s="315" t="s">
        <v>286</v>
      </c>
      <c r="H58" s="315" t="s">
        <v>286</v>
      </c>
      <c r="I58" s="315" t="s">
        <v>286</v>
      </c>
      <c r="J58" s="315" t="s">
        <v>286</v>
      </c>
      <c r="K58" s="315" t="s">
        <v>286</v>
      </c>
      <c r="L58" s="315" t="s">
        <v>286</v>
      </c>
      <c r="M58" s="315" t="s">
        <v>286</v>
      </c>
      <c r="N58" s="315" t="s">
        <v>286</v>
      </c>
      <c r="O58" s="315" t="s">
        <v>286</v>
      </c>
      <c r="P58" s="315" t="s">
        <v>286</v>
      </c>
      <c r="Q58" s="315" t="s">
        <v>286</v>
      </c>
      <c r="R58" s="315" t="s">
        <v>286</v>
      </c>
      <c r="S58" s="315" t="s">
        <v>286</v>
      </c>
      <c r="T58" s="315" t="s">
        <v>286</v>
      </c>
      <c r="U58" s="315" t="s">
        <v>286</v>
      </c>
      <c r="V58" s="315" t="s">
        <v>286</v>
      </c>
      <c r="W58" s="315" t="s">
        <v>286</v>
      </c>
      <c r="X58" s="315" t="s">
        <v>286</v>
      </c>
      <c r="Y58" s="315" t="s">
        <v>286</v>
      </c>
      <c r="Z58" s="315" t="s">
        <v>286</v>
      </c>
      <c r="AA58" s="315" t="s">
        <v>286</v>
      </c>
      <c r="AB58" s="315" t="s">
        <v>286</v>
      </c>
      <c r="AC58" s="315" t="s">
        <v>286</v>
      </c>
      <c r="AD58" s="315" t="s">
        <v>286</v>
      </c>
      <c r="AE58" s="315" t="s">
        <v>286</v>
      </c>
      <c r="AF58" s="315" t="s">
        <v>286</v>
      </c>
      <c r="AG58" s="315" t="s">
        <v>286</v>
      </c>
      <c r="AH58" s="315" t="s">
        <v>286</v>
      </c>
      <c r="AI58" s="315" t="s">
        <v>286</v>
      </c>
      <c r="AJ58" s="315" t="s">
        <v>286</v>
      </c>
      <c r="AK58" s="315" t="s">
        <v>286</v>
      </c>
      <c r="AL58" s="315" t="s">
        <v>286</v>
      </c>
      <c r="AM58" s="315" t="s">
        <v>286</v>
      </c>
      <c r="AN58" s="315" t="s">
        <v>286</v>
      </c>
      <c r="AO58" s="315" t="s">
        <v>286</v>
      </c>
    </row>
    <row r="59" spans="1:41" s="299" customFormat="1" ht="31.2" x14ac:dyDescent="0.3">
      <c r="A59" s="304" t="s">
        <v>847</v>
      </c>
      <c r="B59" s="141" t="s">
        <v>734</v>
      </c>
      <c r="C59" s="303" t="s">
        <v>748</v>
      </c>
      <c r="D59" s="315" t="s">
        <v>286</v>
      </c>
      <c r="E59" s="315" t="s">
        <v>286</v>
      </c>
      <c r="F59" s="315" t="s">
        <v>286</v>
      </c>
      <c r="G59" s="315" t="s">
        <v>286</v>
      </c>
      <c r="H59" s="315" t="s">
        <v>286</v>
      </c>
      <c r="I59" s="315" t="s">
        <v>286</v>
      </c>
      <c r="J59" s="315" t="s">
        <v>286</v>
      </c>
      <c r="K59" s="315" t="s">
        <v>286</v>
      </c>
      <c r="L59" s="315" t="s">
        <v>286</v>
      </c>
      <c r="M59" s="315" t="s">
        <v>286</v>
      </c>
      <c r="N59" s="315" t="s">
        <v>286</v>
      </c>
      <c r="O59" s="315" t="s">
        <v>286</v>
      </c>
      <c r="P59" s="315" t="s">
        <v>286</v>
      </c>
      <c r="Q59" s="315" t="s">
        <v>286</v>
      </c>
      <c r="R59" s="315" t="s">
        <v>286</v>
      </c>
      <c r="S59" s="315" t="s">
        <v>286</v>
      </c>
      <c r="T59" s="315" t="s">
        <v>286</v>
      </c>
      <c r="U59" s="315" t="s">
        <v>286</v>
      </c>
      <c r="V59" s="315" t="s">
        <v>286</v>
      </c>
      <c r="W59" s="315" t="s">
        <v>286</v>
      </c>
      <c r="X59" s="315" t="s">
        <v>286</v>
      </c>
      <c r="Y59" s="315" t="s">
        <v>286</v>
      </c>
      <c r="Z59" s="315" t="s">
        <v>286</v>
      </c>
      <c r="AA59" s="315" t="s">
        <v>286</v>
      </c>
      <c r="AB59" s="315" t="s">
        <v>286</v>
      </c>
      <c r="AC59" s="315" t="s">
        <v>286</v>
      </c>
      <c r="AD59" s="315" t="s">
        <v>286</v>
      </c>
      <c r="AE59" s="315" t="s">
        <v>286</v>
      </c>
      <c r="AF59" s="315" t="s">
        <v>286</v>
      </c>
      <c r="AG59" s="315" t="s">
        <v>286</v>
      </c>
      <c r="AH59" s="315" t="s">
        <v>286</v>
      </c>
      <c r="AI59" s="315" t="s">
        <v>286</v>
      </c>
      <c r="AJ59" s="315" t="s">
        <v>286</v>
      </c>
      <c r="AK59" s="315" t="s">
        <v>286</v>
      </c>
      <c r="AL59" s="315" t="s">
        <v>286</v>
      </c>
      <c r="AM59" s="315" t="s">
        <v>286</v>
      </c>
      <c r="AN59" s="315" t="s">
        <v>286</v>
      </c>
      <c r="AO59" s="315" t="s">
        <v>286</v>
      </c>
    </row>
    <row r="60" spans="1:41" s="299" customFormat="1" x14ac:dyDescent="0.3">
      <c r="A60" s="304" t="s">
        <v>848</v>
      </c>
      <c r="B60" s="284" t="s">
        <v>1046</v>
      </c>
      <c r="C60" s="303" t="s">
        <v>748</v>
      </c>
      <c r="D60" s="315" t="s">
        <v>286</v>
      </c>
      <c r="E60" s="315" t="s">
        <v>286</v>
      </c>
      <c r="F60" s="315" t="s">
        <v>286</v>
      </c>
      <c r="G60" s="315" t="s">
        <v>286</v>
      </c>
      <c r="H60" s="315" t="s">
        <v>286</v>
      </c>
      <c r="I60" s="315" t="s">
        <v>286</v>
      </c>
      <c r="J60" s="315" t="s">
        <v>286</v>
      </c>
      <c r="K60" s="315" t="s">
        <v>286</v>
      </c>
      <c r="L60" s="315" t="s">
        <v>286</v>
      </c>
      <c r="M60" s="315" t="s">
        <v>286</v>
      </c>
      <c r="N60" s="315" t="s">
        <v>286</v>
      </c>
      <c r="O60" s="315" t="s">
        <v>286</v>
      </c>
      <c r="P60" s="315" t="s">
        <v>286</v>
      </c>
      <c r="Q60" s="315" t="s">
        <v>286</v>
      </c>
      <c r="R60" s="315" t="s">
        <v>286</v>
      </c>
      <c r="S60" s="315" t="s">
        <v>286</v>
      </c>
      <c r="T60" s="315" t="s">
        <v>286</v>
      </c>
      <c r="U60" s="315" t="s">
        <v>286</v>
      </c>
      <c r="V60" s="315" t="s">
        <v>286</v>
      </c>
      <c r="W60" s="315" t="s">
        <v>286</v>
      </c>
      <c r="X60" s="315" t="s">
        <v>286</v>
      </c>
      <c r="Y60" s="315" t="s">
        <v>286</v>
      </c>
      <c r="Z60" s="315" t="s">
        <v>286</v>
      </c>
      <c r="AA60" s="315" t="s">
        <v>286</v>
      </c>
      <c r="AB60" s="315" t="s">
        <v>286</v>
      </c>
      <c r="AC60" s="315" t="s">
        <v>286</v>
      </c>
      <c r="AD60" s="315" t="s">
        <v>286</v>
      </c>
      <c r="AE60" s="315" t="s">
        <v>286</v>
      </c>
      <c r="AF60" s="315" t="s">
        <v>286</v>
      </c>
      <c r="AG60" s="315" t="s">
        <v>286</v>
      </c>
      <c r="AH60" s="315" t="s">
        <v>286</v>
      </c>
      <c r="AI60" s="315" t="s">
        <v>286</v>
      </c>
      <c r="AJ60" s="315" t="s">
        <v>286</v>
      </c>
      <c r="AK60" s="315" t="s">
        <v>286</v>
      </c>
      <c r="AL60" s="315" t="s">
        <v>286</v>
      </c>
      <c r="AM60" s="315" t="s">
        <v>286</v>
      </c>
      <c r="AN60" s="315" t="s">
        <v>286</v>
      </c>
      <c r="AO60" s="315" t="s">
        <v>286</v>
      </c>
    </row>
    <row r="61" spans="1:41" s="299" customFormat="1" x14ac:dyDescent="0.3">
      <c r="A61" s="304" t="s">
        <v>849</v>
      </c>
      <c r="B61" s="284" t="s">
        <v>1132</v>
      </c>
      <c r="C61" s="303" t="s">
        <v>748</v>
      </c>
      <c r="D61" s="315" t="s">
        <v>286</v>
      </c>
      <c r="E61" s="315" t="s">
        <v>286</v>
      </c>
      <c r="F61" s="315" t="s">
        <v>286</v>
      </c>
      <c r="G61" s="315" t="s">
        <v>286</v>
      </c>
      <c r="H61" s="315" t="s">
        <v>286</v>
      </c>
      <c r="I61" s="315" t="s">
        <v>286</v>
      </c>
      <c r="J61" s="315" t="s">
        <v>286</v>
      </c>
      <c r="K61" s="315" t="s">
        <v>286</v>
      </c>
      <c r="L61" s="315" t="s">
        <v>286</v>
      </c>
      <c r="M61" s="315" t="s">
        <v>286</v>
      </c>
      <c r="N61" s="315" t="s">
        <v>286</v>
      </c>
      <c r="O61" s="315" t="s">
        <v>286</v>
      </c>
      <c r="P61" s="315" t="s">
        <v>286</v>
      </c>
      <c r="Q61" s="315" t="s">
        <v>286</v>
      </c>
      <c r="R61" s="315" t="s">
        <v>286</v>
      </c>
      <c r="S61" s="315" t="s">
        <v>286</v>
      </c>
      <c r="T61" s="315" t="s">
        <v>286</v>
      </c>
      <c r="U61" s="315" t="s">
        <v>286</v>
      </c>
      <c r="V61" s="315" t="s">
        <v>286</v>
      </c>
      <c r="W61" s="315" t="s">
        <v>286</v>
      </c>
      <c r="X61" s="315" t="s">
        <v>286</v>
      </c>
      <c r="Y61" s="315" t="s">
        <v>286</v>
      </c>
      <c r="Z61" s="315" t="s">
        <v>286</v>
      </c>
      <c r="AA61" s="315" t="s">
        <v>286</v>
      </c>
      <c r="AB61" s="315" t="s">
        <v>286</v>
      </c>
      <c r="AC61" s="315" t="s">
        <v>286</v>
      </c>
      <c r="AD61" s="315" t="s">
        <v>286</v>
      </c>
      <c r="AE61" s="315" t="s">
        <v>286</v>
      </c>
      <c r="AF61" s="315" t="s">
        <v>286</v>
      </c>
      <c r="AG61" s="315" t="s">
        <v>286</v>
      </c>
      <c r="AH61" s="315" t="s">
        <v>286</v>
      </c>
      <c r="AI61" s="315" t="s">
        <v>286</v>
      </c>
      <c r="AJ61" s="315" t="s">
        <v>286</v>
      </c>
      <c r="AK61" s="315" t="s">
        <v>286</v>
      </c>
      <c r="AL61" s="315" t="s">
        <v>286</v>
      </c>
      <c r="AM61" s="315" t="s">
        <v>286</v>
      </c>
      <c r="AN61" s="315" t="s">
        <v>286</v>
      </c>
      <c r="AO61" s="315" t="s">
        <v>286</v>
      </c>
    </row>
    <row r="62" spans="1:41" s="299" customFormat="1" x14ac:dyDescent="0.3">
      <c r="A62" s="304" t="s">
        <v>850</v>
      </c>
      <c r="B62" s="284" t="s">
        <v>521</v>
      </c>
      <c r="C62" s="303" t="s">
        <v>748</v>
      </c>
      <c r="D62" s="315">
        <f t="shared" ref="D62:Q62" si="12">D57</f>
        <v>34.794694325468342</v>
      </c>
      <c r="E62" s="326">
        <f t="shared" si="12"/>
        <v>23.423575565284168</v>
      </c>
      <c r="F62" s="326">
        <f t="shared" si="12"/>
        <v>18.492212259999995</v>
      </c>
      <c r="G62" s="326">
        <f t="shared" si="12"/>
        <v>17.94380713</v>
      </c>
      <c r="H62" s="326">
        <f t="shared" si="12"/>
        <v>20.707814299999999</v>
      </c>
      <c r="I62" s="326">
        <f t="shared" si="12"/>
        <v>20.707814299999999</v>
      </c>
      <c r="J62" s="326">
        <f t="shared" si="12"/>
        <v>21.660373757799999</v>
      </c>
      <c r="K62" s="326">
        <f t="shared" si="12"/>
        <v>21.660373757799999</v>
      </c>
      <c r="L62" s="326">
        <f t="shared" si="12"/>
        <v>22.526788708111997</v>
      </c>
      <c r="M62" s="326">
        <f t="shared" si="12"/>
        <v>22.526788708111997</v>
      </c>
      <c r="N62" s="326">
        <f t="shared" si="12"/>
        <v>24.364974666693939</v>
      </c>
      <c r="O62" s="326">
        <f t="shared" si="12"/>
        <v>23.427860256436482</v>
      </c>
      <c r="P62" s="326">
        <f t="shared" si="12"/>
        <v>24.608624413360879</v>
      </c>
      <c r="Q62" s="326">
        <f t="shared" si="12"/>
        <v>24.364974666693939</v>
      </c>
      <c r="R62" s="326">
        <f t="shared" ref="R62:AM62" si="13">R57</f>
        <v>24.854710657494486</v>
      </c>
      <c r="S62" s="326">
        <f t="shared" si="13"/>
        <v>25.339573653361697</v>
      </c>
      <c r="T62" s="326">
        <f t="shared" si="13"/>
        <v>25.848899083794265</v>
      </c>
      <c r="U62" s="326">
        <f t="shared" si="13"/>
        <v>26.353156599496167</v>
      </c>
      <c r="V62" s="326">
        <f t="shared" si="13"/>
        <v>26.882855047146037</v>
      </c>
      <c r="W62" s="326">
        <f t="shared" si="13"/>
        <v>27.407282863476013</v>
      </c>
      <c r="X62" s="326">
        <f t="shared" si="13"/>
        <v>27.958169249031879</v>
      </c>
      <c r="Y62" s="326">
        <f t="shared" si="13"/>
        <v>28.503574178015054</v>
      </c>
      <c r="Z62" s="326">
        <f t="shared" si="13"/>
        <v>29.076496018993154</v>
      </c>
      <c r="AA62" s="326">
        <f t="shared" si="13"/>
        <v>29.643717145135657</v>
      </c>
      <c r="AB62" s="326">
        <f t="shared" si="13"/>
        <v>30.23955585975288</v>
      </c>
      <c r="AC62" s="326">
        <f t="shared" si="13"/>
        <v>30.829465830941086</v>
      </c>
      <c r="AD62" s="326">
        <f t="shared" si="13"/>
        <v>31.449138094142995</v>
      </c>
      <c r="AE62" s="326">
        <f t="shared" si="13"/>
        <v>32.062644464178732</v>
      </c>
      <c r="AF62" s="326">
        <f t="shared" si="13"/>
        <v>32.707103617908714</v>
      </c>
      <c r="AG62" s="326">
        <f t="shared" si="13"/>
        <v>33.345150242745881</v>
      </c>
      <c r="AH62" s="326">
        <f t="shared" si="13"/>
        <v>34.015387762625068</v>
      </c>
      <c r="AI62" s="326">
        <f t="shared" si="13"/>
        <v>34.67895625245572</v>
      </c>
      <c r="AJ62" s="326">
        <f t="shared" si="13"/>
        <v>35.376003273130074</v>
      </c>
      <c r="AK62" s="326">
        <f t="shared" si="13"/>
        <v>36.066114502553951</v>
      </c>
      <c r="AL62" s="326">
        <f t="shared" si="13"/>
        <v>36.79104340405528</v>
      </c>
      <c r="AM62" s="326">
        <f t="shared" si="13"/>
        <v>37.508759082656113</v>
      </c>
      <c r="AN62" s="326">
        <f t="shared" si="0"/>
        <v>449.06793791404169</v>
      </c>
      <c r="AO62" s="326">
        <f t="shared" si="1"/>
        <v>454.42620650405854</v>
      </c>
    </row>
    <row r="63" spans="1:41" s="299" customFormat="1" x14ac:dyDescent="0.3">
      <c r="A63" s="304" t="s">
        <v>851</v>
      </c>
      <c r="B63" s="285" t="s">
        <v>820</v>
      </c>
      <c r="C63" s="303" t="s">
        <v>748</v>
      </c>
      <c r="D63" s="315">
        <f>'[1]11. БДР'!$G$115/1000</f>
        <v>256.14282840584934</v>
      </c>
      <c r="E63" s="326">
        <f>'[1]11. БДР'!$H$115/1000</f>
        <v>253.90953972791999</v>
      </c>
      <c r="F63" s="326">
        <f>[2]Свод!S65</f>
        <v>288.80655956260705</v>
      </c>
      <c r="G63" s="326">
        <f>'[1]11. БДР'!$I$115/1000</f>
        <v>281.13970730178255</v>
      </c>
      <c r="H63" s="326">
        <f>[2]Свод!U65</f>
        <v>305.23894578907482</v>
      </c>
      <c r="I63" s="326">
        <f>'[1]11. БДР'!$J$115/1000</f>
        <v>308.02991715663586</v>
      </c>
      <c r="J63" s="326">
        <f>[2]Свод!W65</f>
        <v>297.5174073256116</v>
      </c>
      <c r="K63" s="326">
        <f>'[1]11. БДР'!$Q$115/1000</f>
        <v>300.11736981259111</v>
      </c>
      <c r="L63" s="326">
        <f>[2]Свод!Y65</f>
        <v>302.06720697387254</v>
      </c>
      <c r="M63" s="326">
        <f>'[1]11. БДР'!$R$115/1000</f>
        <v>304.33550327399496</v>
      </c>
      <c r="N63" s="326">
        <f>[2]Свод!AA65</f>
        <v>329.15687189463137</v>
      </c>
      <c r="O63" s="326">
        <f>'[1]11. БДР'!$S$115/1000</f>
        <v>319.10889186192657</v>
      </c>
      <c r="P63" s="326">
        <f>[2]Свод!AC65</f>
        <v>332.4484406135777</v>
      </c>
      <c r="Q63" s="326">
        <f>'[1]11. БДР'!$T$115/1000</f>
        <v>331.98598491318245</v>
      </c>
      <c r="R63" s="326">
        <f>[2]Свод!AE65</f>
        <v>335.77292501971345</v>
      </c>
      <c r="S63" s="326">
        <f>[2]Свод!AF65</f>
        <v>345.26542430970977</v>
      </c>
      <c r="T63" s="326">
        <f>[2]Свод!AG65</f>
        <v>349.20384202050201</v>
      </c>
      <c r="U63" s="326">
        <f>[2]Свод!AH65</f>
        <v>359.07604128209817</v>
      </c>
      <c r="V63" s="326">
        <f>[2]Свод!AI65</f>
        <v>363.17199570132209</v>
      </c>
      <c r="W63" s="326">
        <f>[2]Свод!AJ65</f>
        <v>373.43908293338211</v>
      </c>
      <c r="X63" s="326">
        <f>[2]Свод!AK65</f>
        <v>377.69887552937496</v>
      </c>
      <c r="Y63" s="326">
        <f>[2]Свод!AL65</f>
        <v>388.37664625071739</v>
      </c>
      <c r="Z63" s="326">
        <f>[2]Свод!AM65</f>
        <v>392.80683055054999</v>
      </c>
      <c r="AA63" s="326">
        <f>[2]Свод!AN65</f>
        <v>403.91171210074612</v>
      </c>
      <c r="AB63" s="326">
        <f>[2]Свод!AO65</f>
        <v>408.51910377257201</v>
      </c>
      <c r="AC63" s="326">
        <f>[2]Свод!AP65</f>
        <v>420.06818058477597</v>
      </c>
      <c r="AD63" s="326">
        <f>[2]Свод!AQ65</f>
        <v>424.85986792347489</v>
      </c>
      <c r="AE63" s="326">
        <f>[2]Свод!AR65</f>
        <v>436.87090780816703</v>
      </c>
      <c r="AF63" s="326">
        <f>[2]Свод!AS65</f>
        <v>441.85426264041388</v>
      </c>
      <c r="AG63" s="326">
        <f>[2]Свод!AT65</f>
        <v>454.34574412049375</v>
      </c>
      <c r="AH63" s="326">
        <f>[2]Свод!AU65</f>
        <v>459.52843314603047</v>
      </c>
      <c r="AI63" s="326">
        <f>[2]Свод!AV65</f>
        <v>472.51957388531349</v>
      </c>
      <c r="AJ63" s="326">
        <f>[2]Свод!AW65</f>
        <v>477.90957047187169</v>
      </c>
      <c r="AK63" s="326">
        <f>[2]Свод!AX65</f>
        <v>491.42035684072607</v>
      </c>
      <c r="AL63" s="326">
        <f>[2]Свод!AY65</f>
        <v>497.0259532907466</v>
      </c>
      <c r="AM63" s="326">
        <f>[2]Свод!AZ65</f>
        <v>511.07717111435511</v>
      </c>
      <c r="AN63" s="326">
        <f t="shared" si="0"/>
        <v>6094.7805326633415</v>
      </c>
      <c r="AO63" s="326">
        <f t="shared" si="1"/>
        <v>6219.9485082488154</v>
      </c>
    </row>
    <row r="64" spans="1:41" s="301" customFormat="1" x14ac:dyDescent="0.3">
      <c r="A64" s="304" t="s">
        <v>852</v>
      </c>
      <c r="B64" s="285" t="s">
        <v>1137</v>
      </c>
      <c r="C64" s="303" t="s">
        <v>748</v>
      </c>
      <c r="D64" s="315">
        <f>'[1]11. БДР'!$G$108/1000</f>
        <v>94.862872216494551</v>
      </c>
      <c r="E64" s="327">
        <f>'[1]11. БДР'!$H$108/1000</f>
        <v>116.52096796996058</v>
      </c>
      <c r="F64" s="326">
        <f>[2]Свод!S66</f>
        <v>124.62243163999997</v>
      </c>
      <c r="G64" s="327">
        <f>'[1]11. БДР'!$I$108/1000</f>
        <v>125.00977183576857</v>
      </c>
      <c r="H64" s="326">
        <f>[2]Свод!U66</f>
        <v>128.26327876734416</v>
      </c>
      <c r="I64" s="327">
        <f>'[1]11. БДР'!$J$108/1000</f>
        <v>128.26327876734416</v>
      </c>
      <c r="J64" s="326">
        <f>[2]Свод!W66</f>
        <v>185.23898002799501</v>
      </c>
      <c r="K64" s="327">
        <f>'[1]11. БДР'!$Q$108/1000</f>
        <v>148.10990474404792</v>
      </c>
      <c r="L64" s="326">
        <f>[2]Свод!Y66</f>
        <v>176.68363959583496</v>
      </c>
      <c r="M64" s="327">
        <f>'[1]11. БДР'!$R$108/1000</f>
        <v>203.23301356897139</v>
      </c>
      <c r="N64" s="326">
        <f>[2]Свод!AA66</f>
        <v>166.00398408526399</v>
      </c>
      <c r="O64" s="327">
        <f>'[1]11. БДР'!$S$108/1000</f>
        <v>191.72271051826249</v>
      </c>
      <c r="P64" s="326">
        <f>[2]Свод!AC66</f>
        <v>167.66402392611664</v>
      </c>
      <c r="Q64" s="327">
        <f>'[1]11. БДР'!$T$108/1000</f>
        <v>191.5638074262165</v>
      </c>
      <c r="R64" s="326">
        <f>[2]Свод!AE66</f>
        <v>167.66402392611664</v>
      </c>
      <c r="S64" s="326">
        <f>[2]Свод!AF66</f>
        <v>191.5638074262165</v>
      </c>
      <c r="T64" s="326">
        <f>[2]Свод!AG66</f>
        <v>167.66402392611664</v>
      </c>
      <c r="U64" s="326">
        <f>[2]Свод!AH66</f>
        <v>191.5638074262165</v>
      </c>
      <c r="V64" s="326">
        <f>[2]Свод!AI66</f>
        <v>167.66402392611664</v>
      </c>
      <c r="W64" s="326">
        <f>[2]Свод!AJ66</f>
        <v>191.5638074262165</v>
      </c>
      <c r="X64" s="326">
        <f>[2]Свод!AK66</f>
        <v>167.66402392611664</v>
      </c>
      <c r="Y64" s="326">
        <f>[2]Свод!AL66</f>
        <v>191.5638074262165</v>
      </c>
      <c r="Z64" s="326">
        <f>[2]Свод!AM66</f>
        <v>167.66402392611664</v>
      </c>
      <c r="AA64" s="326">
        <f>[2]Свод!AN66</f>
        <v>191.5638074262165</v>
      </c>
      <c r="AB64" s="326">
        <f>[2]Свод!AO66</f>
        <v>167.66402392611664</v>
      </c>
      <c r="AC64" s="326">
        <f>[2]Свод!AP66</f>
        <v>191.5638074262165</v>
      </c>
      <c r="AD64" s="326">
        <f>[2]Свод!AQ66</f>
        <v>107.66402392611664</v>
      </c>
      <c r="AE64" s="326">
        <f>[2]Свод!AR66</f>
        <v>131.5638074262165</v>
      </c>
      <c r="AF64" s="326">
        <f>[2]Свод!AS66</f>
        <v>108.74066416537781</v>
      </c>
      <c r="AG64" s="326">
        <f>[2]Свод!AT66</f>
        <v>132.87944550047865</v>
      </c>
      <c r="AH64" s="326">
        <f>[2]Свод!AU66</f>
        <v>109.82807080703159</v>
      </c>
      <c r="AI64" s="326">
        <f>[2]Свод!AV66</f>
        <v>134.20823995548344</v>
      </c>
      <c r="AJ64" s="326">
        <f>[2]Свод!AW66</f>
        <v>110.92635151510191</v>
      </c>
      <c r="AK64" s="326">
        <f>[2]Свод!AX66</f>
        <v>135.55032235503828</v>
      </c>
      <c r="AL64" s="326">
        <f>[2]Свод!AY66</f>
        <v>112.03561503025293</v>
      </c>
      <c r="AM64" s="326">
        <f>[2]Свод!AZ66</f>
        <v>136.90582557858866</v>
      </c>
      <c r="AN64" s="327">
        <f t="shared" si="0"/>
        <v>2379.0327754031355</v>
      </c>
      <c r="AO64" s="327">
        <f t="shared" si="1"/>
        <v>2683.3832003979464</v>
      </c>
    </row>
    <row r="65" spans="1:41" s="301" customFormat="1" x14ac:dyDescent="0.3">
      <c r="A65" s="304" t="s">
        <v>111</v>
      </c>
      <c r="B65" s="284" t="s">
        <v>1122</v>
      </c>
      <c r="C65" s="303" t="s">
        <v>748</v>
      </c>
      <c r="D65" s="315">
        <f>'[1]11. БДР'!$G$109/1000</f>
        <v>94.862872216494551</v>
      </c>
      <c r="E65" s="327">
        <f>'[1]11. БДР'!$H$109/1000</f>
        <v>55.027967970000056</v>
      </c>
      <c r="F65" s="326" t="s">
        <v>286</v>
      </c>
      <c r="G65" s="327">
        <f>'[1]11. БДР'!$I$109/1000</f>
        <v>61.413580242950815</v>
      </c>
      <c r="H65" s="326" t="s">
        <v>286</v>
      </c>
      <c r="I65" s="327">
        <f>'[1]11. БДР'!$J$109/1000</f>
        <v>67.749972887344143</v>
      </c>
      <c r="J65" s="326" t="s">
        <v>286</v>
      </c>
      <c r="K65" s="327">
        <f>'[1]11. БДР'!$Q$109/1000</f>
        <v>87.59659886404792</v>
      </c>
      <c r="L65" s="326" t="s">
        <v>286</v>
      </c>
      <c r="M65" s="327">
        <f>'[1]11. БДР'!$R$109/1000</f>
        <v>142.71970768897137</v>
      </c>
      <c r="N65" s="326" t="s">
        <v>286</v>
      </c>
      <c r="O65" s="327">
        <f>'[1]11. БДР'!$S$109/1000</f>
        <v>131.2094046382625</v>
      </c>
      <c r="P65" s="326" t="s">
        <v>286</v>
      </c>
      <c r="Q65" s="327">
        <f>'[1]11. БДР'!$T$109/1000</f>
        <v>131.05050154621648</v>
      </c>
      <c r="R65" s="326" t="s">
        <v>286</v>
      </c>
      <c r="S65" s="326" t="s">
        <v>286</v>
      </c>
      <c r="T65" s="326" t="s">
        <v>286</v>
      </c>
      <c r="U65" s="326" t="s">
        <v>286</v>
      </c>
      <c r="V65" s="326" t="s">
        <v>286</v>
      </c>
      <c r="W65" s="326" t="s">
        <v>286</v>
      </c>
      <c r="X65" s="326" t="s">
        <v>286</v>
      </c>
      <c r="Y65" s="326" t="s">
        <v>286</v>
      </c>
      <c r="Z65" s="326" t="s">
        <v>286</v>
      </c>
      <c r="AA65" s="326" t="s">
        <v>286</v>
      </c>
      <c r="AB65" s="326" t="s">
        <v>286</v>
      </c>
      <c r="AC65" s="326" t="s">
        <v>286</v>
      </c>
      <c r="AD65" s="326" t="s">
        <v>286</v>
      </c>
      <c r="AE65" s="326" t="s">
        <v>286</v>
      </c>
      <c r="AF65" s="326" t="s">
        <v>286</v>
      </c>
      <c r="AG65" s="326" t="s">
        <v>286</v>
      </c>
      <c r="AH65" s="326" t="s">
        <v>286</v>
      </c>
      <c r="AI65" s="326" t="s">
        <v>286</v>
      </c>
      <c r="AJ65" s="326" t="s">
        <v>286</v>
      </c>
      <c r="AK65" s="326" t="s">
        <v>286</v>
      </c>
      <c r="AL65" s="326" t="s">
        <v>286</v>
      </c>
      <c r="AM65" s="326" t="s">
        <v>286</v>
      </c>
      <c r="AN65" s="327" t="e">
        <f t="shared" si="0"/>
        <v>#VALUE!</v>
      </c>
      <c r="AO65" s="327" t="e">
        <f t="shared" si="1"/>
        <v>#VALUE!</v>
      </c>
    </row>
    <row r="66" spans="1:41" s="301" customFormat="1" x14ac:dyDescent="0.3">
      <c r="A66" s="304" t="s">
        <v>1091</v>
      </c>
      <c r="B66" s="284" t="s">
        <v>1131</v>
      </c>
      <c r="C66" s="303" t="s">
        <v>748</v>
      </c>
      <c r="D66" s="315">
        <f>'[1]11. БДР'!$G$110/1000</f>
        <v>0</v>
      </c>
      <c r="E66" s="327">
        <f>'[1]11. БДР'!$H$110/1000</f>
        <v>0</v>
      </c>
      <c r="F66" s="326" t="s">
        <v>286</v>
      </c>
      <c r="G66" s="327">
        <f>'[1]11. БДР'!$I$110/1000</f>
        <v>0</v>
      </c>
      <c r="H66" s="326" t="s">
        <v>286</v>
      </c>
      <c r="I66" s="327">
        <f>'[1]11. БДР'!$J$110/1000</f>
        <v>0</v>
      </c>
      <c r="J66" s="326" t="s">
        <v>286</v>
      </c>
      <c r="K66" s="327">
        <f>'[1]11. БДР'!$Q$110/1000</f>
        <v>0</v>
      </c>
      <c r="L66" s="326" t="s">
        <v>286</v>
      </c>
      <c r="M66" s="327">
        <f>'[1]11. БДР'!$R$110/1000</f>
        <v>0</v>
      </c>
      <c r="N66" s="326" t="s">
        <v>286</v>
      </c>
      <c r="O66" s="327">
        <f>'[1]11. БДР'!$S$110/1000</f>
        <v>0</v>
      </c>
      <c r="P66" s="326" t="s">
        <v>286</v>
      </c>
      <c r="Q66" s="327">
        <f>'[1]11. БДР'!$T$110/1000</f>
        <v>0</v>
      </c>
      <c r="R66" s="326" t="s">
        <v>286</v>
      </c>
      <c r="S66" s="326" t="s">
        <v>286</v>
      </c>
      <c r="T66" s="326" t="s">
        <v>286</v>
      </c>
      <c r="U66" s="326" t="s">
        <v>286</v>
      </c>
      <c r="V66" s="326" t="s">
        <v>286</v>
      </c>
      <c r="W66" s="326" t="s">
        <v>286</v>
      </c>
      <c r="X66" s="326" t="s">
        <v>286</v>
      </c>
      <c r="Y66" s="326" t="s">
        <v>286</v>
      </c>
      <c r="Z66" s="326" t="s">
        <v>286</v>
      </c>
      <c r="AA66" s="326" t="s">
        <v>286</v>
      </c>
      <c r="AB66" s="326" t="s">
        <v>286</v>
      </c>
      <c r="AC66" s="326" t="s">
        <v>286</v>
      </c>
      <c r="AD66" s="326" t="s">
        <v>286</v>
      </c>
      <c r="AE66" s="326" t="s">
        <v>286</v>
      </c>
      <c r="AF66" s="326" t="s">
        <v>286</v>
      </c>
      <c r="AG66" s="326" t="s">
        <v>286</v>
      </c>
      <c r="AH66" s="326" t="s">
        <v>286</v>
      </c>
      <c r="AI66" s="326" t="s">
        <v>286</v>
      </c>
      <c r="AJ66" s="326" t="s">
        <v>286</v>
      </c>
      <c r="AK66" s="326" t="s">
        <v>286</v>
      </c>
      <c r="AL66" s="326" t="s">
        <v>286</v>
      </c>
      <c r="AM66" s="326" t="s">
        <v>286</v>
      </c>
      <c r="AN66" s="327" t="e">
        <f t="shared" si="0"/>
        <v>#VALUE!</v>
      </c>
      <c r="AO66" s="327" t="e">
        <f t="shared" si="1"/>
        <v>#VALUE!</v>
      </c>
    </row>
    <row r="67" spans="1:41" s="301" customFormat="1" x14ac:dyDescent="0.3">
      <c r="A67" s="304" t="s">
        <v>1092</v>
      </c>
      <c r="B67" s="284" t="s">
        <v>1125</v>
      </c>
      <c r="C67" s="303" t="s">
        <v>748</v>
      </c>
      <c r="D67" s="315">
        <f>'[1]11. БДР'!$G$111/1000</f>
        <v>0</v>
      </c>
      <c r="E67" s="327">
        <f>'[1]11. БДР'!$H$111/1000</f>
        <v>61.49299999996051</v>
      </c>
      <c r="F67" s="326" t="s">
        <v>286</v>
      </c>
      <c r="G67" s="327">
        <f>'[1]11. БДР'!$I$111/1000</f>
        <v>63.596191592817775</v>
      </c>
      <c r="H67" s="326" t="s">
        <v>286</v>
      </c>
      <c r="I67" s="327">
        <f>'[1]11. БДР'!$J$111/1000</f>
        <v>60.513305880000011</v>
      </c>
      <c r="J67" s="326" t="s">
        <v>286</v>
      </c>
      <c r="K67" s="327">
        <f>'[1]11. БДР'!$Q$111/1000</f>
        <v>60.513305880000011</v>
      </c>
      <c r="L67" s="326" t="s">
        <v>286</v>
      </c>
      <c r="M67" s="327">
        <f>'[1]11. БДР'!$R$111/1000</f>
        <v>60.513305880000011</v>
      </c>
      <c r="N67" s="326" t="s">
        <v>286</v>
      </c>
      <c r="O67" s="327">
        <f>'[1]11. БДР'!$S$111/1000</f>
        <v>60.513305880000011</v>
      </c>
      <c r="P67" s="326" t="s">
        <v>286</v>
      </c>
      <c r="Q67" s="327">
        <f>'[1]11. БДР'!$T$111/1000</f>
        <v>60.513305880000011</v>
      </c>
      <c r="R67" s="326" t="s">
        <v>286</v>
      </c>
      <c r="S67" s="326" t="s">
        <v>286</v>
      </c>
      <c r="T67" s="326" t="s">
        <v>286</v>
      </c>
      <c r="U67" s="326" t="s">
        <v>286</v>
      </c>
      <c r="V67" s="326" t="s">
        <v>286</v>
      </c>
      <c r="W67" s="326" t="s">
        <v>286</v>
      </c>
      <c r="X67" s="326" t="s">
        <v>286</v>
      </c>
      <c r="Y67" s="326" t="s">
        <v>286</v>
      </c>
      <c r="Z67" s="326" t="s">
        <v>286</v>
      </c>
      <c r="AA67" s="326" t="s">
        <v>286</v>
      </c>
      <c r="AB67" s="326" t="s">
        <v>286</v>
      </c>
      <c r="AC67" s="326" t="s">
        <v>286</v>
      </c>
      <c r="AD67" s="326" t="s">
        <v>286</v>
      </c>
      <c r="AE67" s="326" t="s">
        <v>286</v>
      </c>
      <c r="AF67" s="326" t="s">
        <v>286</v>
      </c>
      <c r="AG67" s="326" t="s">
        <v>286</v>
      </c>
      <c r="AH67" s="326" t="s">
        <v>286</v>
      </c>
      <c r="AI67" s="326" t="s">
        <v>286</v>
      </c>
      <c r="AJ67" s="326" t="s">
        <v>286</v>
      </c>
      <c r="AK67" s="326" t="s">
        <v>286</v>
      </c>
      <c r="AL67" s="326" t="s">
        <v>286</v>
      </c>
      <c r="AM67" s="326" t="s">
        <v>286</v>
      </c>
      <c r="AN67" s="327" t="e">
        <f t="shared" si="0"/>
        <v>#VALUE!</v>
      </c>
      <c r="AO67" s="327" t="e">
        <f t="shared" si="1"/>
        <v>#VALUE!</v>
      </c>
    </row>
    <row r="68" spans="1:41" s="301" customFormat="1" x14ac:dyDescent="0.3">
      <c r="A68" s="304" t="s">
        <v>1093</v>
      </c>
      <c r="B68" s="284" t="s">
        <v>1130</v>
      </c>
      <c r="C68" s="303" t="s">
        <v>748</v>
      </c>
      <c r="D68" s="315" t="s">
        <v>286</v>
      </c>
      <c r="E68" s="315" t="s">
        <v>286</v>
      </c>
      <c r="F68" s="315" t="s">
        <v>286</v>
      </c>
      <c r="G68" s="315" t="s">
        <v>286</v>
      </c>
      <c r="H68" s="315" t="s">
        <v>286</v>
      </c>
      <c r="I68" s="315" t="s">
        <v>286</v>
      </c>
      <c r="J68" s="315" t="s">
        <v>286</v>
      </c>
      <c r="K68" s="315" t="s">
        <v>286</v>
      </c>
      <c r="L68" s="315" t="s">
        <v>286</v>
      </c>
      <c r="M68" s="315" t="s">
        <v>286</v>
      </c>
      <c r="N68" s="315" t="s">
        <v>286</v>
      </c>
      <c r="O68" s="315" t="s">
        <v>286</v>
      </c>
      <c r="P68" s="315" t="s">
        <v>286</v>
      </c>
      <c r="Q68" s="315" t="s">
        <v>286</v>
      </c>
      <c r="R68" s="315" t="s">
        <v>286</v>
      </c>
      <c r="S68" s="315" t="s">
        <v>286</v>
      </c>
      <c r="T68" s="315" t="s">
        <v>286</v>
      </c>
      <c r="U68" s="315" t="s">
        <v>286</v>
      </c>
      <c r="V68" s="315" t="s">
        <v>286</v>
      </c>
      <c r="W68" s="315" t="s">
        <v>286</v>
      </c>
      <c r="X68" s="315" t="s">
        <v>286</v>
      </c>
      <c r="Y68" s="315" t="s">
        <v>286</v>
      </c>
      <c r="Z68" s="315" t="s">
        <v>286</v>
      </c>
      <c r="AA68" s="315" t="s">
        <v>286</v>
      </c>
      <c r="AB68" s="315" t="s">
        <v>286</v>
      </c>
      <c r="AC68" s="315" t="s">
        <v>286</v>
      </c>
      <c r="AD68" s="315" t="s">
        <v>286</v>
      </c>
      <c r="AE68" s="315" t="s">
        <v>286</v>
      </c>
      <c r="AF68" s="315" t="s">
        <v>286</v>
      </c>
      <c r="AG68" s="315" t="s">
        <v>286</v>
      </c>
      <c r="AH68" s="315" t="s">
        <v>286</v>
      </c>
      <c r="AI68" s="315" t="s">
        <v>286</v>
      </c>
      <c r="AJ68" s="315" t="s">
        <v>286</v>
      </c>
      <c r="AK68" s="315" t="s">
        <v>286</v>
      </c>
      <c r="AL68" s="315" t="s">
        <v>286</v>
      </c>
      <c r="AM68" s="315" t="s">
        <v>286</v>
      </c>
      <c r="AN68" s="315" t="s">
        <v>286</v>
      </c>
      <c r="AO68" s="315" t="s">
        <v>286</v>
      </c>
    </row>
    <row r="69" spans="1:41" s="301" customFormat="1" x14ac:dyDescent="0.3">
      <c r="A69" s="304" t="s">
        <v>1094</v>
      </c>
      <c r="B69" s="284" t="s">
        <v>1095</v>
      </c>
      <c r="C69" s="303" t="s">
        <v>748</v>
      </c>
      <c r="D69" s="315" t="s">
        <v>286</v>
      </c>
      <c r="E69" s="315" t="s">
        <v>286</v>
      </c>
      <c r="F69" s="315" t="s">
        <v>286</v>
      </c>
      <c r="G69" s="315" t="s">
        <v>286</v>
      </c>
      <c r="H69" s="315" t="s">
        <v>286</v>
      </c>
      <c r="I69" s="315" t="s">
        <v>286</v>
      </c>
      <c r="J69" s="315" t="s">
        <v>286</v>
      </c>
      <c r="K69" s="315" t="s">
        <v>286</v>
      </c>
      <c r="L69" s="315" t="s">
        <v>286</v>
      </c>
      <c r="M69" s="315" t="s">
        <v>286</v>
      </c>
      <c r="N69" s="315" t="s">
        <v>286</v>
      </c>
      <c r="O69" s="315" t="s">
        <v>286</v>
      </c>
      <c r="P69" s="315" t="s">
        <v>286</v>
      </c>
      <c r="Q69" s="315" t="s">
        <v>286</v>
      </c>
      <c r="R69" s="315" t="s">
        <v>286</v>
      </c>
      <c r="S69" s="315" t="s">
        <v>286</v>
      </c>
      <c r="T69" s="315" t="s">
        <v>286</v>
      </c>
      <c r="U69" s="315" t="s">
        <v>286</v>
      </c>
      <c r="V69" s="315" t="s">
        <v>286</v>
      </c>
      <c r="W69" s="315" t="s">
        <v>286</v>
      </c>
      <c r="X69" s="315" t="s">
        <v>286</v>
      </c>
      <c r="Y69" s="315" t="s">
        <v>286</v>
      </c>
      <c r="Z69" s="315" t="s">
        <v>286</v>
      </c>
      <c r="AA69" s="315" t="s">
        <v>286</v>
      </c>
      <c r="AB69" s="315" t="s">
        <v>286</v>
      </c>
      <c r="AC69" s="315" t="s">
        <v>286</v>
      </c>
      <c r="AD69" s="315" t="s">
        <v>286</v>
      </c>
      <c r="AE69" s="315" t="s">
        <v>286</v>
      </c>
      <c r="AF69" s="315" t="s">
        <v>286</v>
      </c>
      <c r="AG69" s="315" t="s">
        <v>286</v>
      </c>
      <c r="AH69" s="315" t="s">
        <v>286</v>
      </c>
      <c r="AI69" s="315" t="s">
        <v>286</v>
      </c>
      <c r="AJ69" s="315" t="s">
        <v>286</v>
      </c>
      <c r="AK69" s="315" t="s">
        <v>286</v>
      </c>
      <c r="AL69" s="315" t="s">
        <v>286</v>
      </c>
      <c r="AM69" s="315" t="s">
        <v>286</v>
      </c>
      <c r="AN69" s="315" t="s">
        <v>286</v>
      </c>
      <c r="AO69" s="315" t="s">
        <v>286</v>
      </c>
    </row>
    <row r="70" spans="1:41" s="299" customFormat="1" x14ac:dyDescent="0.3">
      <c r="A70" s="304" t="s">
        <v>853</v>
      </c>
      <c r="B70" s="285" t="s">
        <v>1011</v>
      </c>
      <c r="C70" s="303" t="s">
        <v>748</v>
      </c>
      <c r="D70" s="315">
        <f>'[1]11. БДР'!$G$139/1000</f>
        <v>20.556567258266224</v>
      </c>
      <c r="E70" s="326">
        <f>'[1]11. БДР'!$H$139/1000</f>
        <v>20.344500829999998</v>
      </c>
      <c r="F70" s="326">
        <f>[2]Свод!S67</f>
        <v>6.4075446600000001</v>
      </c>
      <c r="G70" s="326">
        <f>'[1]11. БДР'!$I$139/1000</f>
        <v>6.4093123761284208</v>
      </c>
      <c r="H70" s="326">
        <f>[2]Свод!U67</f>
        <v>7.11009504</v>
      </c>
      <c r="I70" s="326">
        <f>'[1]11. БДР'!$J$139/1000</f>
        <v>7.11009504</v>
      </c>
      <c r="J70" s="326">
        <f>[2]Свод!W67</f>
        <v>7.1932297206470057</v>
      </c>
      <c r="K70" s="326">
        <f>'[1]11. БДР'!$Q$139/1000</f>
        <v>10.741495848966789</v>
      </c>
      <c r="L70" s="326">
        <f>[2]Свод!Y67</f>
        <v>7.2752497404991603</v>
      </c>
      <c r="M70" s="326">
        <f>'[1]11. БДР'!$R$139/1000</f>
        <v>35.410571842925457</v>
      </c>
      <c r="N70" s="326">
        <f>[2]Свод!AA67</f>
        <v>7.4492634146174916</v>
      </c>
      <c r="O70" s="326">
        <f>'[1]11. БДР'!$S$139/1000</f>
        <v>33.511610876642479</v>
      </c>
      <c r="P70" s="326">
        <f>[2]Свод!AC67</f>
        <v>33.846299587760178</v>
      </c>
      <c r="Q70" s="326">
        <f>'[1]11. БДР'!$T$139/1000</f>
        <v>31.616731471708182</v>
      </c>
      <c r="R70" s="326">
        <f>[2]Свод!AE67</f>
        <v>29.600369544598106</v>
      </c>
      <c r="S70" s="326">
        <f>[2]Свод!AF67</f>
        <v>32.881400730576509</v>
      </c>
      <c r="T70" s="326">
        <f>[2]Свод!AG67</f>
        <v>30.784384326382032</v>
      </c>
      <c r="U70" s="326">
        <f>[2]Свод!AH67</f>
        <v>34.196656759799573</v>
      </c>
      <c r="V70" s="326">
        <f>[2]Свод!AI67</f>
        <v>32.015759699437311</v>
      </c>
      <c r="W70" s="326">
        <f>[2]Свод!AJ67</f>
        <v>35.564523030191559</v>
      </c>
      <c r="X70" s="326">
        <f>[2]Свод!AK67</f>
        <v>33.296390087414807</v>
      </c>
      <c r="Y70" s="326">
        <f>[2]Свод!AL67</f>
        <v>36.98710395139922</v>
      </c>
      <c r="Z70" s="326">
        <f>[2]Свод!AM67</f>
        <v>34.628245690911399</v>
      </c>
      <c r="AA70" s="326">
        <f>[2]Свод!AN67</f>
        <v>38.466588109455188</v>
      </c>
      <c r="AB70" s="326">
        <f>[2]Свод!AO67</f>
        <v>36.013375518547853</v>
      </c>
      <c r="AC70" s="326">
        <f>[2]Свод!AP67</f>
        <v>40.005251633833396</v>
      </c>
      <c r="AD70" s="326">
        <f>[2]Свод!AQ67</f>
        <v>37.453910539289765</v>
      </c>
      <c r="AE70" s="326">
        <f>[2]Свод!AR67</f>
        <v>41.605461699186733</v>
      </c>
      <c r="AF70" s="326">
        <f>[2]Свод!AS67</f>
        <v>38.952066960861359</v>
      </c>
      <c r="AG70" s="326">
        <f>[2]Свод!AT67</f>
        <v>43.269680167154206</v>
      </c>
      <c r="AH70" s="326">
        <f>[2]Свод!AU67</f>
        <v>40.510149639295811</v>
      </c>
      <c r="AI70" s="326">
        <f>[2]Свод!AV67</f>
        <v>45.000467373840372</v>
      </c>
      <c r="AJ70" s="326">
        <f>[2]Свод!AW67</f>
        <v>42.130555624867647</v>
      </c>
      <c r="AK70" s="326">
        <f>[2]Свод!AX67</f>
        <v>46.800486068793987</v>
      </c>
      <c r="AL70" s="326">
        <f>[2]Свод!AY67</f>
        <v>43.815777849862357</v>
      </c>
      <c r="AM70" s="326">
        <f>[2]Свод!AZ67</f>
        <v>48.672505511545751</v>
      </c>
      <c r="AN70" s="326">
        <f t="shared" si="0"/>
        <v>462.07512298499233</v>
      </c>
      <c r="AO70" s="326">
        <f t="shared" si="1"/>
        <v>561.84063011601938</v>
      </c>
    </row>
    <row r="71" spans="1:41" s="299" customFormat="1" x14ac:dyDescent="0.3">
      <c r="A71" s="304" t="s">
        <v>113</v>
      </c>
      <c r="B71" s="284" t="s">
        <v>796</v>
      </c>
      <c r="C71" s="303" t="s">
        <v>748</v>
      </c>
      <c r="D71" s="315">
        <f>'[1]11. БДР'!$G$143/1000</f>
        <v>19.979151909265095</v>
      </c>
      <c r="E71" s="326">
        <f>'[1]11. БДР'!$H$143/1000</f>
        <v>19.699142699999999</v>
      </c>
      <c r="F71" s="326">
        <f>[2]Свод!S68</f>
        <v>5.28803</v>
      </c>
      <c r="G71" s="326">
        <f>'[1]11. БДР'!$I$143/1000</f>
        <v>5.083496842453064</v>
      </c>
      <c r="H71" s="326">
        <f>[2]Свод!U68</f>
        <v>5.3325959999999997</v>
      </c>
      <c r="I71" s="326">
        <f>'[1]11. БДР'!$J$143/1000</f>
        <v>5.3325959999999997</v>
      </c>
      <c r="J71" s="326">
        <f>[2]Свод!W68</f>
        <v>5.3413298716802151</v>
      </c>
      <c r="K71" s="326">
        <f>'[1]11. БДР'!$Q$143/1000</f>
        <v>8.8895959999999992</v>
      </c>
      <c r="L71" s="326">
        <f>[2]Свод!Y68</f>
        <v>5.3492738975736982</v>
      </c>
      <c r="M71" s="326">
        <f>'[1]11. БДР'!$R$143/1000</f>
        <v>33.484595999999996</v>
      </c>
      <c r="N71" s="326">
        <f>[2]Свод!AA68</f>
        <v>5.3661279429093129</v>
      </c>
      <c r="O71" s="326">
        <f>'[1]11. БДР'!$S$143/1000</f>
        <v>31.508595999999997</v>
      </c>
      <c r="P71" s="326">
        <f>[2]Свод!AC68</f>
        <v>33.846299587760178</v>
      </c>
      <c r="Q71" s="326">
        <f>'[1]11. БДР'!$T$143/1000</f>
        <v>29.533595999999999</v>
      </c>
      <c r="R71" s="326">
        <f>[2]Свод!AE68</f>
        <v>29.600369544598106</v>
      </c>
      <c r="S71" s="326">
        <f>[2]Свод!AF68</f>
        <v>30.71493984</v>
      </c>
      <c r="T71" s="326">
        <f>[2]Свод!AG68</f>
        <v>30.784384326382032</v>
      </c>
      <c r="U71" s="326">
        <f>[2]Свод!AH68</f>
        <v>31.9435374336</v>
      </c>
      <c r="V71" s="326">
        <f>[2]Свод!AI68</f>
        <v>32.015759699437311</v>
      </c>
      <c r="W71" s="326">
        <f>[2]Свод!AJ68</f>
        <v>33.221278930944003</v>
      </c>
      <c r="X71" s="326">
        <f>[2]Свод!AK68</f>
        <v>33.296390087414807</v>
      </c>
      <c r="Y71" s="326">
        <f>[2]Свод!AL68</f>
        <v>34.550130088181767</v>
      </c>
      <c r="Z71" s="326">
        <f>[2]Свод!AM68</f>
        <v>34.628245690911399</v>
      </c>
      <c r="AA71" s="326">
        <f>[2]Свод!AN68</f>
        <v>35.932135291709038</v>
      </c>
      <c r="AB71" s="326">
        <f>[2]Свод!AO68</f>
        <v>36.013375518547853</v>
      </c>
      <c r="AC71" s="326">
        <f>[2]Свод!AP68</f>
        <v>37.369420703377401</v>
      </c>
      <c r="AD71" s="326">
        <f>[2]Свод!AQ68</f>
        <v>37.453910539289765</v>
      </c>
      <c r="AE71" s="326">
        <f>[2]Свод!AR68</f>
        <v>38.864197531512495</v>
      </c>
      <c r="AF71" s="326">
        <f>[2]Свод!AS68</f>
        <v>38.952066960861359</v>
      </c>
      <c r="AG71" s="326">
        <f>[2]Свод!AT68</f>
        <v>40.418765432772993</v>
      </c>
      <c r="AH71" s="326">
        <f>[2]Свод!AU68</f>
        <v>40.510149639295811</v>
      </c>
      <c r="AI71" s="326">
        <f>[2]Свод!AV68</f>
        <v>42.035516050083913</v>
      </c>
      <c r="AJ71" s="326">
        <f>[2]Свод!AW68</f>
        <v>42.130555624867647</v>
      </c>
      <c r="AK71" s="326">
        <f>[2]Свод!AX68</f>
        <v>43.716936692087273</v>
      </c>
      <c r="AL71" s="326">
        <f>[2]Свод!AY68</f>
        <v>43.815777849862357</v>
      </c>
      <c r="AM71" s="326">
        <f>[2]Свод!AZ68</f>
        <v>45.465614159770766</v>
      </c>
      <c r="AN71" s="326">
        <f t="shared" si="0"/>
        <v>454.43661278139189</v>
      </c>
      <c r="AO71" s="326">
        <f t="shared" si="1"/>
        <v>522.98145215403963</v>
      </c>
    </row>
    <row r="72" spans="1:41" s="299" customFormat="1" x14ac:dyDescent="0.3">
      <c r="A72" s="304" t="s">
        <v>793</v>
      </c>
      <c r="B72" s="284" t="s">
        <v>64</v>
      </c>
      <c r="C72" s="303" t="s">
        <v>748</v>
      </c>
      <c r="D72" s="315">
        <f>D70-D71</f>
        <v>0.57741534900112867</v>
      </c>
      <c r="E72" s="326">
        <f>E70-E71</f>
        <v>0.6453581299999982</v>
      </c>
      <c r="F72" s="326">
        <f>[2]Свод!S69</f>
        <v>1.1195146600000001</v>
      </c>
      <c r="G72" s="326">
        <f>G70-G71</f>
        <v>1.3258155336753568</v>
      </c>
      <c r="H72" s="326">
        <f>[2]Свод!U69</f>
        <v>1.7774990400000004</v>
      </c>
      <c r="I72" s="326">
        <f>I70-I71</f>
        <v>1.7774990400000004</v>
      </c>
      <c r="J72" s="326">
        <f>[2]Свод!W69</f>
        <v>1.8518998489667906</v>
      </c>
      <c r="K72" s="326">
        <f>K70-K71</f>
        <v>1.8518998489667897</v>
      </c>
      <c r="L72" s="326">
        <f>[2]Свод!Y69</f>
        <v>1.9259758429254621</v>
      </c>
      <c r="M72" s="326">
        <f>M70-M71</f>
        <v>1.9259758429254603</v>
      </c>
      <c r="N72" s="326">
        <f>[2]Свод!AA69</f>
        <v>2.0831354717081787</v>
      </c>
      <c r="O72" s="326">
        <f>O70-O71</f>
        <v>2.0030148766424816</v>
      </c>
      <c r="P72" s="326">
        <f>[2]Свод!AC69</f>
        <v>0</v>
      </c>
      <c r="Q72" s="326">
        <f>Q70-Q71</f>
        <v>2.0831354717081823</v>
      </c>
      <c r="R72" s="326">
        <f>[2]Свод!AE69</f>
        <v>0</v>
      </c>
      <c r="S72" s="326">
        <f>[2]Свод!AF69</f>
        <v>2.1664608905765097</v>
      </c>
      <c r="T72" s="326">
        <f>[2]Свод!AG69</f>
        <v>0</v>
      </c>
      <c r="U72" s="326">
        <f>[2]Свод!AH69</f>
        <v>2.2531193261995703</v>
      </c>
      <c r="V72" s="326">
        <f>[2]Свод!AI69</f>
        <v>0</v>
      </c>
      <c r="W72" s="326">
        <f>[2]Свод!AJ69</f>
        <v>2.3432440992475532</v>
      </c>
      <c r="X72" s="326">
        <f>[2]Свод!AK69</f>
        <v>0</v>
      </c>
      <c r="Y72" s="326">
        <f>[2]Свод!AL69</f>
        <v>2.4369738632174553</v>
      </c>
      <c r="Z72" s="326">
        <f>[2]Свод!AM69</f>
        <v>0</v>
      </c>
      <c r="AA72" s="326">
        <f>[2]Свод!AN69</f>
        <v>2.5344528177461538</v>
      </c>
      <c r="AB72" s="326">
        <f>[2]Свод!AO69</f>
        <v>0</v>
      </c>
      <c r="AC72" s="326">
        <f>[2]Свод!AP69</f>
        <v>2.6358309304560001</v>
      </c>
      <c r="AD72" s="326">
        <f>[2]Свод!AQ69</f>
        <v>0</v>
      </c>
      <c r="AE72" s="326">
        <f>[2]Свод!AR69</f>
        <v>2.7412641676742404</v>
      </c>
      <c r="AF72" s="326">
        <f>[2]Свод!AS69</f>
        <v>0</v>
      </c>
      <c r="AG72" s="326">
        <f>[2]Свод!AT69</f>
        <v>2.85091473438121</v>
      </c>
      <c r="AH72" s="326">
        <f>[2]Свод!AU69</f>
        <v>0</v>
      </c>
      <c r="AI72" s="326">
        <f>[2]Свод!AV69</f>
        <v>2.9649513237564586</v>
      </c>
      <c r="AJ72" s="326">
        <f>[2]Свод!AW69</f>
        <v>0</v>
      </c>
      <c r="AK72" s="326">
        <f>[2]Свод!AX69</f>
        <v>3.083549376706717</v>
      </c>
      <c r="AL72" s="326">
        <f>[2]Свод!AY69</f>
        <v>0</v>
      </c>
      <c r="AM72" s="326">
        <f>[2]Свод!AZ69</f>
        <v>3.2068913517749857</v>
      </c>
      <c r="AN72" s="326">
        <f t="shared" si="0"/>
        <v>7.6385102036004318</v>
      </c>
      <c r="AO72" s="326">
        <f t="shared" si="1"/>
        <v>38.859177961979768</v>
      </c>
    </row>
    <row r="73" spans="1:41" s="299" customFormat="1" x14ac:dyDescent="0.3">
      <c r="A73" s="304" t="s">
        <v>854</v>
      </c>
      <c r="B73" s="285" t="s">
        <v>1012</v>
      </c>
      <c r="C73" s="303" t="s">
        <v>748</v>
      </c>
      <c r="D73" s="315">
        <f>D33-D48-D57-D63-D64-D70</f>
        <v>36.573106377504374</v>
      </c>
      <c r="E73" s="326">
        <f>E33-E48-E57-E63-E64-E70</f>
        <v>30.925833146484255</v>
      </c>
      <c r="F73" s="326">
        <f>[2]Свод!S70</f>
        <v>43.79913551419618</v>
      </c>
      <c r="G73" s="326">
        <f>G33-G48-G57-G63-G64-G70</f>
        <v>31.859688801831716</v>
      </c>
      <c r="H73" s="326">
        <f>[2]Свод!U70</f>
        <v>43.037490725760655</v>
      </c>
      <c r="I73" s="326">
        <f>I33-I48-I57-I63-I64-I70</f>
        <v>34.663631971426504</v>
      </c>
      <c r="J73" s="326">
        <f>[2]Свод!W70</f>
        <v>43.706848659795376</v>
      </c>
      <c r="K73" s="326">
        <f>K33-K48-K57-K63-K64-K70</f>
        <v>35.612559783415691</v>
      </c>
      <c r="L73" s="326">
        <f>[2]Свод!Y70</f>
        <v>44.107220554687473</v>
      </c>
      <c r="M73" s="326">
        <f>M33-M48-M57-M63-M64-M70</f>
        <v>36.48761766753686</v>
      </c>
      <c r="N73" s="326">
        <f>[2]Свод!AA70</f>
        <v>44.644753728253448</v>
      </c>
      <c r="O73" s="326">
        <f>O33-O48-O57-O63-O64-O70</f>
        <v>37.388640110920264</v>
      </c>
      <c r="P73" s="326">
        <f>[2]Свод!AC70</f>
        <v>24.959922793334165</v>
      </c>
      <c r="Q73" s="326">
        <f>Q33-Q48-Q57-Q63-Q64-Q70</f>
        <v>38.362605827121584</v>
      </c>
      <c r="R73" s="326">
        <f>[2]Свод!AE70</f>
        <v>25.217377582105787</v>
      </c>
      <c r="S73" s="326">
        <f>[2]Свод!AF70</f>
        <v>40.302451558762691</v>
      </c>
      <c r="T73" s="326">
        <f>[2]Свод!AG70</f>
        <v>15.439351440533692</v>
      </c>
      <c r="U73" s="326">
        <f>[2]Свод!AH70</f>
        <v>42.247319011685072</v>
      </c>
      <c r="V73" s="326">
        <f>[2]Свод!AI70</f>
        <v>-21.9498790938773</v>
      </c>
      <c r="W73" s="326">
        <f>[2]Свод!AJ70</f>
        <v>44.196683333659543</v>
      </c>
      <c r="X73" s="326">
        <f>[2]Свод!AK70</f>
        <v>-61.281812505155671</v>
      </c>
      <c r="Y73" s="326">
        <f>[2]Свод!AL70</f>
        <v>46.14999142115748</v>
      </c>
      <c r="Z73" s="326">
        <f>[2]Свод!AM70</f>
        <v>-102.63862824493052</v>
      </c>
      <c r="AA73" s="326">
        <f>[2]Свод!AN70</f>
        <v>48.106660716726367</v>
      </c>
      <c r="AB73" s="326">
        <f>[2]Свод!AO70</f>
        <v>-146.10583765626291</v>
      </c>
      <c r="AC73" s="326">
        <f>[2]Свод!AP70</f>
        <v>50.066077957534375</v>
      </c>
      <c r="AD73" s="326">
        <f>[2]Свод!AQ70</f>
        <v>-191.7724176964341</v>
      </c>
      <c r="AE73" s="326">
        <f>[2]Свод!AR70</f>
        <v>56.617244796298891</v>
      </c>
      <c r="AF73" s="326">
        <f>[2]Свод!AS70</f>
        <v>-241.4075902523831</v>
      </c>
      <c r="AG73" s="326">
        <f>[2]Свод!AT70</f>
        <v>56.71044714848631</v>
      </c>
      <c r="AH73" s="326">
        <f>[2]Свод!AU70</f>
        <v>-293.44781246905092</v>
      </c>
      <c r="AI73" s="326">
        <f>[2]Свод!AV70</f>
        <v>-23.214337279635437</v>
      </c>
      <c r="AJ73" s="326">
        <f>[2]Свод!AW70</f>
        <v>-347.99348276045117</v>
      </c>
      <c r="AK73" s="326">
        <f>[2]Свод!AX70</f>
        <v>-76.358045108023219</v>
      </c>
      <c r="AL73" s="326">
        <f>[2]Свод!AY70</f>
        <v>-405.14905744143391</v>
      </c>
      <c r="AM73" s="326">
        <f>[2]Свод!AZ70</f>
        <v>-131.64965259291787</v>
      </c>
      <c r="AN73" s="326">
        <f t="shared" si="0"/>
        <v>-1570.6335526355087</v>
      </c>
      <c r="AO73" s="326">
        <f t="shared" si="1"/>
        <v>335.68989632415526</v>
      </c>
    </row>
    <row r="74" spans="1:41" s="299" customFormat="1" x14ac:dyDescent="0.3">
      <c r="A74" s="304" t="s">
        <v>855</v>
      </c>
      <c r="B74" s="284" t="s">
        <v>522</v>
      </c>
      <c r="C74" s="303" t="s">
        <v>748</v>
      </c>
      <c r="D74" s="315" t="s">
        <v>286</v>
      </c>
      <c r="E74" s="315" t="s">
        <v>286</v>
      </c>
      <c r="F74" s="315" t="s">
        <v>286</v>
      </c>
      <c r="G74" s="315" t="s">
        <v>286</v>
      </c>
      <c r="H74" s="315" t="s">
        <v>286</v>
      </c>
      <c r="I74" s="315" t="s">
        <v>286</v>
      </c>
      <c r="J74" s="315" t="s">
        <v>286</v>
      </c>
      <c r="K74" s="315" t="s">
        <v>286</v>
      </c>
      <c r="L74" s="315" t="s">
        <v>286</v>
      </c>
      <c r="M74" s="315" t="s">
        <v>286</v>
      </c>
      <c r="N74" s="315" t="s">
        <v>286</v>
      </c>
      <c r="O74" s="315" t="s">
        <v>286</v>
      </c>
      <c r="P74" s="315" t="s">
        <v>286</v>
      </c>
      <c r="Q74" s="315" t="s">
        <v>286</v>
      </c>
      <c r="R74" s="315" t="s">
        <v>286</v>
      </c>
      <c r="S74" s="315" t="s">
        <v>286</v>
      </c>
      <c r="T74" s="315" t="s">
        <v>286</v>
      </c>
      <c r="U74" s="315" t="s">
        <v>286</v>
      </c>
      <c r="V74" s="315" t="s">
        <v>286</v>
      </c>
      <c r="W74" s="315" t="s">
        <v>286</v>
      </c>
      <c r="X74" s="315" t="s">
        <v>286</v>
      </c>
      <c r="Y74" s="315" t="s">
        <v>286</v>
      </c>
      <c r="Z74" s="315" t="s">
        <v>286</v>
      </c>
      <c r="AA74" s="315" t="s">
        <v>286</v>
      </c>
      <c r="AB74" s="315" t="s">
        <v>286</v>
      </c>
      <c r="AC74" s="315" t="s">
        <v>286</v>
      </c>
      <c r="AD74" s="315" t="s">
        <v>286</v>
      </c>
      <c r="AE74" s="315" t="s">
        <v>286</v>
      </c>
      <c r="AF74" s="315" t="s">
        <v>286</v>
      </c>
      <c r="AG74" s="315" t="s">
        <v>286</v>
      </c>
      <c r="AH74" s="315" t="s">
        <v>286</v>
      </c>
      <c r="AI74" s="315" t="s">
        <v>286</v>
      </c>
      <c r="AJ74" s="315" t="s">
        <v>286</v>
      </c>
      <c r="AK74" s="315" t="s">
        <v>286</v>
      </c>
      <c r="AL74" s="315" t="s">
        <v>286</v>
      </c>
      <c r="AM74" s="315" t="s">
        <v>286</v>
      </c>
      <c r="AN74" s="315" t="s">
        <v>286</v>
      </c>
      <c r="AO74" s="315" t="s">
        <v>286</v>
      </c>
    </row>
    <row r="75" spans="1:41" s="299" customFormat="1" ht="15.75" customHeight="1" x14ac:dyDescent="0.3">
      <c r="A75" s="304" t="s">
        <v>856</v>
      </c>
      <c r="B75" s="284" t="s">
        <v>523</v>
      </c>
      <c r="C75" s="303" t="s">
        <v>748</v>
      </c>
      <c r="D75" s="315" t="s">
        <v>286</v>
      </c>
      <c r="E75" s="315" t="s">
        <v>286</v>
      </c>
      <c r="F75" s="315" t="s">
        <v>286</v>
      </c>
      <c r="G75" s="315" t="s">
        <v>286</v>
      </c>
      <c r="H75" s="315" t="s">
        <v>286</v>
      </c>
      <c r="I75" s="315" t="s">
        <v>286</v>
      </c>
      <c r="J75" s="315" t="s">
        <v>286</v>
      </c>
      <c r="K75" s="315" t="s">
        <v>286</v>
      </c>
      <c r="L75" s="315" t="s">
        <v>286</v>
      </c>
      <c r="M75" s="315" t="s">
        <v>286</v>
      </c>
      <c r="N75" s="315" t="s">
        <v>286</v>
      </c>
      <c r="O75" s="315" t="s">
        <v>286</v>
      </c>
      <c r="P75" s="315" t="s">
        <v>286</v>
      </c>
      <c r="Q75" s="315" t="s">
        <v>286</v>
      </c>
      <c r="R75" s="315" t="s">
        <v>286</v>
      </c>
      <c r="S75" s="315" t="s">
        <v>286</v>
      </c>
      <c r="T75" s="315" t="s">
        <v>286</v>
      </c>
      <c r="U75" s="315" t="s">
        <v>286</v>
      </c>
      <c r="V75" s="315" t="s">
        <v>286</v>
      </c>
      <c r="W75" s="315" t="s">
        <v>286</v>
      </c>
      <c r="X75" s="315" t="s">
        <v>286</v>
      </c>
      <c r="Y75" s="315" t="s">
        <v>286</v>
      </c>
      <c r="Z75" s="315" t="s">
        <v>286</v>
      </c>
      <c r="AA75" s="315" t="s">
        <v>286</v>
      </c>
      <c r="AB75" s="315" t="s">
        <v>286</v>
      </c>
      <c r="AC75" s="315" t="s">
        <v>286</v>
      </c>
      <c r="AD75" s="315" t="s">
        <v>286</v>
      </c>
      <c r="AE75" s="315" t="s">
        <v>286</v>
      </c>
      <c r="AF75" s="315" t="s">
        <v>286</v>
      </c>
      <c r="AG75" s="315" t="s">
        <v>286</v>
      </c>
      <c r="AH75" s="315" t="s">
        <v>286</v>
      </c>
      <c r="AI75" s="315" t="s">
        <v>286</v>
      </c>
      <c r="AJ75" s="315" t="s">
        <v>286</v>
      </c>
      <c r="AK75" s="315" t="s">
        <v>286</v>
      </c>
      <c r="AL75" s="315" t="s">
        <v>286</v>
      </c>
      <c r="AM75" s="315" t="s">
        <v>286</v>
      </c>
      <c r="AN75" s="315" t="s">
        <v>286</v>
      </c>
      <c r="AO75" s="315" t="s">
        <v>286</v>
      </c>
    </row>
    <row r="76" spans="1:41" s="299" customFormat="1" x14ac:dyDescent="0.3">
      <c r="A76" s="304" t="s">
        <v>857</v>
      </c>
      <c r="B76" s="284" t="s">
        <v>524</v>
      </c>
      <c r="C76" s="303" t="s">
        <v>748</v>
      </c>
      <c r="D76" s="315">
        <f>D73</f>
        <v>36.573106377504374</v>
      </c>
      <c r="E76" s="315">
        <f t="shared" ref="E76:Q76" si="14">E73</f>
        <v>30.925833146484255</v>
      </c>
      <c r="F76" s="315">
        <f t="shared" si="14"/>
        <v>43.79913551419618</v>
      </c>
      <c r="G76" s="315">
        <f t="shared" si="14"/>
        <v>31.859688801831716</v>
      </c>
      <c r="H76" s="315">
        <f t="shared" ref="H76" si="15">H73</f>
        <v>43.037490725760655</v>
      </c>
      <c r="I76" s="315">
        <f t="shared" si="14"/>
        <v>34.663631971426504</v>
      </c>
      <c r="J76" s="315">
        <f t="shared" ref="J76" si="16">J73</f>
        <v>43.706848659795376</v>
      </c>
      <c r="K76" s="315">
        <f t="shared" si="14"/>
        <v>35.612559783415691</v>
      </c>
      <c r="L76" s="315">
        <f t="shared" ref="L76" si="17">L73</f>
        <v>44.107220554687473</v>
      </c>
      <c r="M76" s="315">
        <f t="shared" si="14"/>
        <v>36.48761766753686</v>
      </c>
      <c r="N76" s="315">
        <f t="shared" ref="N76" si="18">N73</f>
        <v>44.644753728253448</v>
      </c>
      <c r="O76" s="315">
        <f t="shared" si="14"/>
        <v>37.388640110920264</v>
      </c>
      <c r="P76" s="315">
        <f t="shared" ref="P76" si="19">P73</f>
        <v>24.959922793334165</v>
      </c>
      <c r="Q76" s="315">
        <f t="shared" si="14"/>
        <v>38.362605827121584</v>
      </c>
      <c r="R76" s="315">
        <f t="shared" ref="R76:AM76" si="20">R73</f>
        <v>25.217377582105787</v>
      </c>
      <c r="S76" s="315">
        <f t="shared" si="20"/>
        <v>40.302451558762691</v>
      </c>
      <c r="T76" s="315">
        <f t="shared" si="20"/>
        <v>15.439351440533692</v>
      </c>
      <c r="U76" s="315">
        <f t="shared" si="20"/>
        <v>42.247319011685072</v>
      </c>
      <c r="V76" s="315">
        <f t="shared" si="20"/>
        <v>-21.9498790938773</v>
      </c>
      <c r="W76" s="315">
        <f t="shared" si="20"/>
        <v>44.196683333659543</v>
      </c>
      <c r="X76" s="315">
        <f t="shared" si="20"/>
        <v>-61.281812505155671</v>
      </c>
      <c r="Y76" s="315">
        <f t="shared" si="20"/>
        <v>46.14999142115748</v>
      </c>
      <c r="Z76" s="315">
        <f t="shared" si="20"/>
        <v>-102.63862824493052</v>
      </c>
      <c r="AA76" s="315">
        <f t="shared" si="20"/>
        <v>48.106660716726367</v>
      </c>
      <c r="AB76" s="315">
        <f t="shared" si="20"/>
        <v>-146.10583765626291</v>
      </c>
      <c r="AC76" s="315">
        <f t="shared" si="20"/>
        <v>50.066077957534375</v>
      </c>
      <c r="AD76" s="315">
        <f t="shared" si="20"/>
        <v>-191.7724176964341</v>
      </c>
      <c r="AE76" s="315">
        <f t="shared" si="20"/>
        <v>56.617244796298891</v>
      </c>
      <c r="AF76" s="315">
        <f t="shared" si="20"/>
        <v>-241.4075902523831</v>
      </c>
      <c r="AG76" s="315">
        <f t="shared" si="20"/>
        <v>56.71044714848631</v>
      </c>
      <c r="AH76" s="315">
        <f t="shared" si="20"/>
        <v>-293.44781246905092</v>
      </c>
      <c r="AI76" s="315">
        <f t="shared" si="20"/>
        <v>-23.214337279635437</v>
      </c>
      <c r="AJ76" s="315">
        <f t="shared" si="20"/>
        <v>-347.99348276045117</v>
      </c>
      <c r="AK76" s="315">
        <f t="shared" si="20"/>
        <v>-76.358045108023219</v>
      </c>
      <c r="AL76" s="315">
        <f t="shared" si="20"/>
        <v>-405.14905744143391</v>
      </c>
      <c r="AM76" s="315">
        <f t="shared" si="20"/>
        <v>-131.64965259291787</v>
      </c>
      <c r="AN76" s="326">
        <f t="shared" si="0"/>
        <v>-1570.6335526355087</v>
      </c>
      <c r="AO76" s="326">
        <f t="shared" si="1"/>
        <v>335.68989632415526</v>
      </c>
    </row>
    <row r="77" spans="1:41" s="307" customFormat="1" x14ac:dyDescent="0.3">
      <c r="A77" s="304" t="s">
        <v>858</v>
      </c>
      <c r="B77" s="285" t="s">
        <v>863</v>
      </c>
      <c r="C77" s="303" t="s">
        <v>286</v>
      </c>
      <c r="D77" s="326" t="s">
        <v>590</v>
      </c>
      <c r="E77" s="326" t="s">
        <v>590</v>
      </c>
      <c r="F77" s="326" t="s">
        <v>590</v>
      </c>
      <c r="G77" s="326" t="s">
        <v>590</v>
      </c>
      <c r="H77" s="326" t="s">
        <v>590</v>
      </c>
      <c r="I77" s="326" t="s">
        <v>590</v>
      </c>
      <c r="J77" s="326" t="s">
        <v>590</v>
      </c>
      <c r="K77" s="326" t="s">
        <v>590</v>
      </c>
      <c r="L77" s="326" t="s">
        <v>590</v>
      </c>
      <c r="M77" s="326" t="s">
        <v>590</v>
      </c>
      <c r="N77" s="326" t="s">
        <v>590</v>
      </c>
      <c r="O77" s="326" t="s">
        <v>590</v>
      </c>
      <c r="P77" s="326" t="s">
        <v>590</v>
      </c>
      <c r="Q77" s="326" t="s">
        <v>590</v>
      </c>
      <c r="R77" s="326" t="s">
        <v>590</v>
      </c>
      <c r="S77" s="326" t="s">
        <v>590</v>
      </c>
      <c r="T77" s="326" t="s">
        <v>590</v>
      </c>
      <c r="U77" s="326" t="s">
        <v>590</v>
      </c>
      <c r="V77" s="326" t="s">
        <v>590</v>
      </c>
      <c r="W77" s="326" t="s">
        <v>590</v>
      </c>
      <c r="X77" s="326" t="s">
        <v>590</v>
      </c>
      <c r="Y77" s="326" t="s">
        <v>590</v>
      </c>
      <c r="Z77" s="326" t="s">
        <v>590</v>
      </c>
      <c r="AA77" s="326" t="s">
        <v>590</v>
      </c>
      <c r="AB77" s="326" t="s">
        <v>590</v>
      </c>
      <c r="AC77" s="326" t="s">
        <v>590</v>
      </c>
      <c r="AD77" s="326" t="s">
        <v>590</v>
      </c>
      <c r="AE77" s="326" t="s">
        <v>590</v>
      </c>
      <c r="AF77" s="326" t="s">
        <v>590</v>
      </c>
      <c r="AG77" s="326" t="s">
        <v>590</v>
      </c>
      <c r="AH77" s="326" t="s">
        <v>590</v>
      </c>
      <c r="AI77" s="326" t="s">
        <v>590</v>
      </c>
      <c r="AJ77" s="326" t="s">
        <v>590</v>
      </c>
      <c r="AK77" s="326" t="s">
        <v>590</v>
      </c>
      <c r="AL77" s="326" t="s">
        <v>590</v>
      </c>
      <c r="AM77" s="326" t="s">
        <v>590</v>
      </c>
      <c r="AN77" s="326" t="s">
        <v>590</v>
      </c>
      <c r="AO77" s="326" t="s">
        <v>590</v>
      </c>
    </row>
    <row r="78" spans="1:41" s="299" customFormat="1" x14ac:dyDescent="0.3">
      <c r="A78" s="304" t="s">
        <v>859</v>
      </c>
      <c r="B78" s="284" t="s">
        <v>65</v>
      </c>
      <c r="C78" s="303" t="s">
        <v>748</v>
      </c>
      <c r="D78" s="315">
        <f>'[1]11. БДР'!$G$233/1000</f>
        <v>61.882357210873103</v>
      </c>
      <c r="E78" s="326">
        <f>'[1]11. БДР'!$H$233/1000</f>
        <v>55.395424935266412</v>
      </c>
      <c r="F78" s="326">
        <f>[2]Свод!S75</f>
        <v>70.560383357790343</v>
      </c>
      <c r="G78" s="326">
        <f>'[1]11. БДР'!$I$233/1000</f>
        <v>70.806977409999988</v>
      </c>
      <c r="H78" s="326">
        <f>[2]Свод!U75</f>
        <v>66.286031064580001</v>
      </c>
      <c r="I78" s="326">
        <f>'[1]11. БДР'!$J$233/1000</f>
        <v>66.286031064580001</v>
      </c>
      <c r="J78" s="326">
        <f>[2]Свод!W75</f>
        <v>64.395780738457759</v>
      </c>
      <c r="K78" s="326">
        <f>'[1]11. БДР'!$Q$233/1000</f>
        <v>68.265980738457756</v>
      </c>
      <c r="L78" s="326">
        <f>[2]Свод!Y75</f>
        <v>66.134653691415778</v>
      </c>
      <c r="M78" s="326">
        <f>'[1]11. БДР'!$R$233/1000</f>
        <v>70.159661691415778</v>
      </c>
      <c r="N78" s="326">
        <f>[2]Свод!AA75</f>
        <v>69.774686431424954</v>
      </c>
      <c r="O78" s="326">
        <f>'[1]11. БДР'!$S$233/1000</f>
        <v>72.113020283581747</v>
      </c>
      <c r="P78" s="326">
        <f>[2]Свод!AC75</f>
        <v>0</v>
      </c>
      <c r="Q78" s="326">
        <f>'[1]11. БДР'!$T$233/1000</f>
        <v>74.128135084224951</v>
      </c>
      <c r="R78" s="326">
        <f>[2]Свод!AE75</f>
        <v>0</v>
      </c>
      <c r="S78" s="326">
        <f>[2]Свод!AF75</f>
        <v>74.869416435067194</v>
      </c>
      <c r="T78" s="326">
        <f>[2]Свод!AG75</f>
        <v>0</v>
      </c>
      <c r="U78" s="326">
        <f>[2]Свод!AH75</f>
        <v>75.618110599417861</v>
      </c>
      <c r="V78" s="326">
        <f>[2]Свод!AI75</f>
        <v>0</v>
      </c>
      <c r="W78" s="326">
        <f>[2]Свод!AJ75</f>
        <v>76.374291705412034</v>
      </c>
      <c r="X78" s="326">
        <f>[2]Свод!AK75</f>
        <v>0</v>
      </c>
      <c r="Y78" s="326">
        <f>[2]Свод!AL75</f>
        <v>77.138034622466151</v>
      </c>
      <c r="Z78" s="326">
        <f>[2]Свод!AM75</f>
        <v>0</v>
      </c>
      <c r="AA78" s="326">
        <f>[2]Свод!AN75</f>
        <v>77.909414968690811</v>
      </c>
      <c r="AB78" s="326">
        <f>[2]Свод!AO75</f>
        <v>0</v>
      </c>
      <c r="AC78" s="326">
        <f>[2]Свод!AP75</f>
        <v>78.688509118377723</v>
      </c>
      <c r="AD78" s="326">
        <f>[2]Свод!AQ75</f>
        <v>0</v>
      </c>
      <c r="AE78" s="326">
        <f>[2]Свод!AR75</f>
        <v>79.4753942095615</v>
      </c>
      <c r="AF78" s="326">
        <f>[2]Свод!AS75</f>
        <v>0</v>
      </c>
      <c r="AG78" s="326">
        <f>[2]Свод!AT75</f>
        <v>80.270148151657111</v>
      </c>
      <c r="AH78" s="326">
        <f>[2]Свод!AU75</f>
        <v>0</v>
      </c>
      <c r="AI78" s="326">
        <f>[2]Свод!AV75</f>
        <v>81.072849633173689</v>
      </c>
      <c r="AJ78" s="326">
        <f>[2]Свод!AW75</f>
        <v>0</v>
      </c>
      <c r="AK78" s="326">
        <f>[2]Свод!AX75</f>
        <v>81.883578129505423</v>
      </c>
      <c r="AL78" s="326">
        <f>[2]Свод!AY75</f>
        <v>0</v>
      </c>
      <c r="AM78" s="326">
        <f>[2]Свод!AZ75</f>
        <v>82.702413910800473</v>
      </c>
      <c r="AN78" s="326">
        <f t="shared" si="0"/>
        <v>266.59115192587853</v>
      </c>
      <c r="AO78" s="326">
        <f t="shared" si="1"/>
        <v>1216.9549903463903</v>
      </c>
    </row>
    <row r="79" spans="1:41" s="299" customFormat="1" x14ac:dyDescent="0.3">
      <c r="A79" s="304" t="s">
        <v>860</v>
      </c>
      <c r="B79" s="284" t="s">
        <v>66</v>
      </c>
      <c r="C79" s="303" t="s">
        <v>748</v>
      </c>
      <c r="D79" s="315">
        <v>0</v>
      </c>
      <c r="E79" s="326">
        <v>0</v>
      </c>
      <c r="F79" s="326">
        <f>[2]Свод!S76</f>
        <v>0</v>
      </c>
      <c r="G79" s="326">
        <v>0</v>
      </c>
      <c r="H79" s="326">
        <f>[2]Свод!U76</f>
        <v>0</v>
      </c>
      <c r="I79" s="326">
        <v>0</v>
      </c>
      <c r="J79" s="326">
        <f>[2]Свод!W76</f>
        <v>0</v>
      </c>
      <c r="K79" s="326">
        <v>0</v>
      </c>
      <c r="L79" s="326">
        <f>[2]Свод!Y76</f>
        <v>0</v>
      </c>
      <c r="M79" s="326">
        <v>0</v>
      </c>
      <c r="N79" s="326">
        <f>[2]Свод!AA76</f>
        <v>0</v>
      </c>
      <c r="O79" s="326">
        <v>0</v>
      </c>
      <c r="P79" s="326">
        <f>[2]Свод!AC76</f>
        <v>0</v>
      </c>
      <c r="Q79" s="326">
        <v>0</v>
      </c>
      <c r="R79" s="326">
        <f>[2]Свод!AE76</f>
        <v>0</v>
      </c>
      <c r="S79" s="326">
        <f>[2]Свод!AF76</f>
        <v>0</v>
      </c>
      <c r="T79" s="326">
        <f>[2]Свод!AG76</f>
        <v>0</v>
      </c>
      <c r="U79" s="326">
        <f>[2]Свод!AH76</f>
        <v>0</v>
      </c>
      <c r="V79" s="326">
        <f>[2]Свод!AI76</f>
        <v>0</v>
      </c>
      <c r="W79" s="326">
        <f>[2]Свод!AJ76</f>
        <v>0</v>
      </c>
      <c r="X79" s="326">
        <f>[2]Свод!AK76</f>
        <v>0</v>
      </c>
      <c r="Y79" s="326">
        <f>[2]Свод!AL76</f>
        <v>0</v>
      </c>
      <c r="Z79" s="326">
        <f>[2]Свод!AM76</f>
        <v>0</v>
      </c>
      <c r="AA79" s="326">
        <f>[2]Свод!AN76</f>
        <v>0</v>
      </c>
      <c r="AB79" s="326">
        <f>[2]Свод!AO76</f>
        <v>0</v>
      </c>
      <c r="AC79" s="326">
        <f>[2]Свод!AP76</f>
        <v>0</v>
      </c>
      <c r="AD79" s="326">
        <f>[2]Свод!AQ76</f>
        <v>0</v>
      </c>
      <c r="AE79" s="326">
        <f>[2]Свод!AR76</f>
        <v>0</v>
      </c>
      <c r="AF79" s="326">
        <f>[2]Свод!AS76</f>
        <v>0</v>
      </c>
      <c r="AG79" s="326">
        <f>[2]Свод!AT76</f>
        <v>0</v>
      </c>
      <c r="AH79" s="326">
        <f>[2]Свод!AU76</f>
        <v>0</v>
      </c>
      <c r="AI79" s="326">
        <f>[2]Свод!AV76</f>
        <v>0</v>
      </c>
      <c r="AJ79" s="326">
        <f>[2]Свод!AW76</f>
        <v>0</v>
      </c>
      <c r="AK79" s="326">
        <f>[2]Свод!AX76</f>
        <v>0</v>
      </c>
      <c r="AL79" s="326">
        <f>[2]Свод!AY76</f>
        <v>0</v>
      </c>
      <c r="AM79" s="326">
        <f>[2]Свод!AZ76</f>
        <v>0</v>
      </c>
      <c r="AN79" s="326">
        <f t="shared" si="0"/>
        <v>0</v>
      </c>
      <c r="AO79" s="326">
        <f t="shared" si="1"/>
        <v>0</v>
      </c>
    </row>
    <row r="80" spans="1:41" s="299" customFormat="1" x14ac:dyDescent="0.3">
      <c r="A80" s="304" t="s">
        <v>861</v>
      </c>
      <c r="B80" s="284" t="s">
        <v>9</v>
      </c>
      <c r="C80" s="303" t="s">
        <v>748</v>
      </c>
      <c r="D80" s="315">
        <f>-'[1]9.ОФР'!$G$32/1000</f>
        <v>56.282414164026989</v>
      </c>
      <c r="E80" s="326">
        <f>-'[1]9.ОФР'!$H$32/1000</f>
        <v>104.44372785020468</v>
      </c>
      <c r="F80" s="326">
        <f>[2]Свод!S77</f>
        <v>120.40324424491217</v>
      </c>
      <c r="G80" s="326">
        <f>-'[1]9.ОФР'!$I$32/1000</f>
        <v>112.66521172915725</v>
      </c>
      <c r="H80" s="326">
        <f>[2]Свод!U77</f>
        <v>123.00109642031435</v>
      </c>
      <c r="I80" s="326">
        <f>-'[1]9.ОФР'!$J$32/1000</f>
        <v>124.06813788339485</v>
      </c>
      <c r="J80" s="326">
        <f>[2]Свод!W77</f>
        <v>126.15367477530967</v>
      </c>
      <c r="K80" s="326">
        <f>-'[1]9.ОФР'!$Q$32/1000</f>
        <v>127.24795174447451</v>
      </c>
      <c r="L80" s="326">
        <f>[2]Свод!Y77</f>
        <v>128.65350567267819</v>
      </c>
      <c r="M80" s="326">
        <f>-'[1]9.ОФР'!$R$32/1000</f>
        <v>129.76928583008882</v>
      </c>
      <c r="N80" s="326">
        <f>[2]Свод!AA77</f>
        <v>133.8100632914344</v>
      </c>
      <c r="O80" s="326">
        <f>-'[1]9.ОФР'!$S$32/1000</f>
        <v>132.34296662569875</v>
      </c>
      <c r="P80" s="326">
        <f>[2]Свод!AC77</f>
        <v>0</v>
      </c>
      <c r="Q80" s="326">
        <f>-'[1]9.ОФР'!$T$32/1000</f>
        <v>134.97015667195828</v>
      </c>
      <c r="R80" s="326">
        <f>[2]Свод!AE77</f>
        <v>0</v>
      </c>
      <c r="S80" s="326">
        <f>[2]Свод!AF77</f>
        <v>136.31985823867785</v>
      </c>
      <c r="T80" s="326">
        <f>[2]Свод!AG77</f>
        <v>0</v>
      </c>
      <c r="U80" s="326">
        <f>[2]Свод!AH77</f>
        <v>137.68305682106464</v>
      </c>
      <c r="V80" s="326">
        <f>[2]Свод!AI77</f>
        <v>0</v>
      </c>
      <c r="W80" s="326">
        <f>[2]Свод!AJ77</f>
        <v>139.05988738927527</v>
      </c>
      <c r="X80" s="326">
        <f>[2]Свод!AK77</f>
        <v>0</v>
      </c>
      <c r="Y80" s="326">
        <f>[2]Свод!AL77</f>
        <v>140.45048626316802</v>
      </c>
      <c r="Z80" s="326">
        <f>[2]Свод!AM77</f>
        <v>0</v>
      </c>
      <c r="AA80" s="326">
        <f>[2]Свод!AN77</f>
        <v>141.8549911257997</v>
      </c>
      <c r="AB80" s="326">
        <f>[2]Свод!AO77</f>
        <v>0</v>
      </c>
      <c r="AC80" s="326">
        <f>[2]Свод!AP77</f>
        <v>143.2735410370577</v>
      </c>
      <c r="AD80" s="326">
        <f>[2]Свод!AQ77</f>
        <v>0</v>
      </c>
      <c r="AE80" s="326">
        <f>[2]Свод!AR77</f>
        <v>144.70627644742828</v>
      </c>
      <c r="AF80" s="326">
        <f>[2]Свод!AS77</f>
        <v>0</v>
      </c>
      <c r="AG80" s="326">
        <f>[2]Свод!AT77</f>
        <v>146.15333921190256</v>
      </c>
      <c r="AH80" s="326">
        <f>[2]Свод!AU77</f>
        <v>0</v>
      </c>
      <c r="AI80" s="326">
        <f>[2]Свод!AV77</f>
        <v>147.6148726040216</v>
      </c>
      <c r="AJ80" s="326">
        <f>[2]Свод!AW77</f>
        <v>0</v>
      </c>
      <c r="AK80" s="326">
        <f>[2]Свод!AX77</f>
        <v>149.09102133006181</v>
      </c>
      <c r="AL80" s="326">
        <f>[2]Свод!AY77</f>
        <v>0</v>
      </c>
      <c r="AM80" s="326">
        <f>[2]Свод!AZ77</f>
        <v>150.58193154336243</v>
      </c>
      <c r="AN80" s="326">
        <f t="shared" si="0"/>
        <v>511.61834015973659</v>
      </c>
      <c r="AO80" s="326">
        <f t="shared" si="1"/>
        <v>2225.1877607674351</v>
      </c>
    </row>
    <row r="81" spans="1:41" s="299" customFormat="1" x14ac:dyDescent="0.3">
      <c r="A81" s="304" t="s">
        <v>26</v>
      </c>
      <c r="B81" s="297" t="s">
        <v>1155</v>
      </c>
      <c r="C81" s="303" t="s">
        <v>748</v>
      </c>
      <c r="D81" s="315">
        <f t="shared" ref="D81:Q81" si="21">D18-D33</f>
        <v>205.96010143705485</v>
      </c>
      <c r="E81" s="326">
        <f t="shared" si="21"/>
        <v>102.52104031817487</v>
      </c>
      <c r="F81" s="326">
        <f t="shared" si="21"/>
        <v>-9.911496392514664</v>
      </c>
      <c r="G81" s="326">
        <f t="shared" si="21"/>
        <v>18.978064573793063</v>
      </c>
      <c r="H81" s="326">
        <f t="shared" si="21"/>
        <v>-6.8851299658545031</v>
      </c>
      <c r="I81" s="326">
        <f t="shared" si="21"/>
        <v>9.9081924592092037</v>
      </c>
      <c r="J81" s="326">
        <f t="shared" si="21"/>
        <v>15.757484555413612</v>
      </c>
      <c r="K81" s="326">
        <f t="shared" si="21"/>
        <v>-9.0346645000238368</v>
      </c>
      <c r="L81" s="326">
        <f t="shared" si="21"/>
        <v>20.208975831246335</v>
      </c>
      <c r="M81" s="326">
        <f t="shared" si="21"/>
        <v>29.604663857561263</v>
      </c>
      <c r="N81" s="326">
        <f t="shared" si="21"/>
        <v>1.4642119764371273</v>
      </c>
      <c r="O81" s="326">
        <f t="shared" si="21"/>
        <v>57.01909772885756</v>
      </c>
      <c r="P81" s="326">
        <f t="shared" si="21"/>
        <v>2.182485415788733</v>
      </c>
      <c r="Q81" s="326">
        <f t="shared" si="21"/>
        <v>76.329807226392177</v>
      </c>
      <c r="R81" s="326">
        <f t="shared" ref="R81:AM81" si="22">R18-R33</f>
        <v>2.219658947611606</v>
      </c>
      <c r="S81" s="326">
        <f t="shared" si="22"/>
        <v>85.739360387450461</v>
      </c>
      <c r="T81" s="326">
        <f t="shared" si="22"/>
        <v>2.2572042147530738</v>
      </c>
      <c r="U81" s="326">
        <f t="shared" si="22"/>
        <v>80.102227348433416</v>
      </c>
      <c r="V81" s="326">
        <f t="shared" si="22"/>
        <v>2.2951249345655924</v>
      </c>
      <c r="W81" s="326">
        <f t="shared" si="22"/>
        <v>73.839209274605764</v>
      </c>
      <c r="X81" s="326">
        <f t="shared" si="22"/>
        <v>2.3334248615765318</v>
      </c>
      <c r="Y81" s="326">
        <f t="shared" si="22"/>
        <v>66.911974788281668</v>
      </c>
      <c r="Z81" s="326">
        <f t="shared" si="22"/>
        <v>2.3721077878572032</v>
      </c>
      <c r="AA81" s="326">
        <f t="shared" si="22"/>
        <v>59.280247537529476</v>
      </c>
      <c r="AB81" s="326">
        <f t="shared" si="22"/>
        <v>-97.588822456598791</v>
      </c>
      <c r="AC81" s="326">
        <f t="shared" si="22"/>
        <v>50.901715917231058</v>
      </c>
      <c r="AD81" s="326">
        <f t="shared" si="22"/>
        <v>-47.549362003499937</v>
      </c>
      <c r="AE81" s="326">
        <f t="shared" si="22"/>
        <v>97.142291880122457</v>
      </c>
      <c r="AF81" s="326">
        <f t="shared" si="22"/>
        <v>-47.509506945869589</v>
      </c>
      <c r="AG81" s="326">
        <f t="shared" si="22"/>
        <v>87.688703736876278</v>
      </c>
      <c r="AH81" s="326">
        <f t="shared" si="22"/>
        <v>-47.469253337663304</v>
      </c>
      <c r="AI81" s="326">
        <f t="shared" si="22"/>
        <v>157.35374230116031</v>
      </c>
      <c r="AJ81" s="326">
        <f t="shared" si="22"/>
        <v>-47.428597193374799</v>
      </c>
      <c r="AK81" s="326">
        <f t="shared" si="22"/>
        <v>199.28602523455197</v>
      </c>
      <c r="AL81" s="326">
        <f t="shared" si="22"/>
        <v>-47.387534487643734</v>
      </c>
      <c r="AM81" s="326">
        <f t="shared" si="22"/>
        <v>242.3596207777523</v>
      </c>
      <c r="AN81" s="326">
        <f t="shared" si="0"/>
        <v>-290.72752786525484</v>
      </c>
      <c r="AO81" s="326">
        <f t="shared" si="1"/>
        <v>1364.4322159559915</v>
      </c>
    </row>
    <row r="82" spans="1:41" s="299" customFormat="1" x14ac:dyDescent="0.3">
      <c r="A82" s="304" t="s">
        <v>45</v>
      </c>
      <c r="B82" s="282" t="s">
        <v>1007</v>
      </c>
      <c r="C82" s="303" t="s">
        <v>748</v>
      </c>
      <c r="D82" s="315">
        <f t="shared" ref="D82:Q82" si="23">D19-D34</f>
        <v>114.64258868522639</v>
      </c>
      <c r="E82" s="326">
        <f t="shared" si="23"/>
        <v>17.688532165348832</v>
      </c>
      <c r="F82" s="326">
        <f t="shared" si="23"/>
        <v>-9.9304493217298102</v>
      </c>
      <c r="G82" s="326">
        <f t="shared" si="23"/>
        <v>7.6052396479960294</v>
      </c>
      <c r="H82" s="326">
        <f t="shared" si="23"/>
        <v>-2.2503367305132826</v>
      </c>
      <c r="I82" s="326">
        <f t="shared" si="23"/>
        <v>6.479321732441079</v>
      </c>
      <c r="J82" s="326">
        <f t="shared" si="23"/>
        <v>67.989384819771971</v>
      </c>
      <c r="K82" s="326">
        <f t="shared" si="23"/>
        <v>33.159914808689692</v>
      </c>
      <c r="L82" s="326">
        <f t="shared" si="23"/>
        <v>68.054751167620026</v>
      </c>
      <c r="M82" s="326">
        <f t="shared" si="23"/>
        <v>69.179795219742743</v>
      </c>
      <c r="N82" s="326">
        <f t="shared" si="23"/>
        <v>68.146796229921648</v>
      </c>
      <c r="O82" s="326">
        <f t="shared" si="23"/>
        <v>69.598164579980505</v>
      </c>
      <c r="P82" s="326">
        <f t="shared" si="23"/>
        <v>68.828264192220871</v>
      </c>
      <c r="Q82" s="326">
        <f t="shared" si="23"/>
        <v>70.068066654378811</v>
      </c>
      <c r="R82" s="326">
        <f t="shared" ref="R82:AM82" si="24">R19-R34</f>
        <v>68.828264192220871</v>
      </c>
      <c r="S82" s="326">
        <f t="shared" si="24"/>
        <v>79.356271843765143</v>
      </c>
      <c r="T82" s="326">
        <f t="shared" si="24"/>
        <v>68.828264192220871</v>
      </c>
      <c r="U82" s="326">
        <f t="shared" si="24"/>
        <v>86.103851564706957</v>
      </c>
      <c r="V82" s="326">
        <f t="shared" si="24"/>
        <v>68.828264192220871</v>
      </c>
      <c r="W82" s="326">
        <f t="shared" si="24"/>
        <v>93.097527592933318</v>
      </c>
      <c r="X82" s="326">
        <f t="shared" si="24"/>
        <v>68.828264192220871</v>
      </c>
      <c r="Y82" s="326">
        <f t="shared" si="24"/>
        <v>100.34511950681932</v>
      </c>
      <c r="Z82" s="326">
        <f t="shared" si="24"/>
        <v>68.828264192220871</v>
      </c>
      <c r="AA82" s="326">
        <f t="shared" si="24"/>
        <v>107.85468583898287</v>
      </c>
      <c r="AB82" s="326">
        <f t="shared" si="24"/>
        <v>-31.171735807779129</v>
      </c>
      <c r="AC82" s="326">
        <f t="shared" si="24"/>
        <v>115.63453128858094</v>
      </c>
      <c r="AD82" s="326">
        <f t="shared" si="24"/>
        <v>18.828264192220871</v>
      </c>
      <c r="AE82" s="326">
        <f t="shared" si="24"/>
        <v>179.10356722723836</v>
      </c>
      <c r="AF82" s="326">
        <f t="shared" si="24"/>
        <v>18.828264192220871</v>
      </c>
      <c r="AG82" s="326">
        <f t="shared" si="24"/>
        <v>188.00401057492357</v>
      </c>
      <c r="AH82" s="326">
        <f t="shared" si="24"/>
        <v>18.828264192220871</v>
      </c>
      <c r="AI82" s="326">
        <f t="shared" si="24"/>
        <v>197.20674058634802</v>
      </c>
      <c r="AJ82" s="326">
        <f t="shared" si="24"/>
        <v>18.828264192220871</v>
      </c>
      <c r="AK82" s="326">
        <f t="shared" si="24"/>
        <v>206.72117859505695</v>
      </c>
      <c r="AL82" s="326">
        <f t="shared" si="24"/>
        <v>18.828264192220871</v>
      </c>
      <c r="AM82" s="326">
        <f t="shared" si="24"/>
        <v>216.55703210193838</v>
      </c>
      <c r="AN82" s="326">
        <f t="shared" si="0"/>
        <v>677.87976579345116</v>
      </c>
      <c r="AO82" s="326">
        <f t="shared" si="1"/>
        <v>1818.4697797165268</v>
      </c>
    </row>
    <row r="83" spans="1:41" s="299" customFormat="1" ht="31.2" x14ac:dyDescent="0.3">
      <c r="A83" s="304" t="s">
        <v>830</v>
      </c>
      <c r="B83" s="141" t="s">
        <v>897</v>
      </c>
      <c r="C83" s="303" t="s">
        <v>748</v>
      </c>
      <c r="D83" s="315" t="s">
        <v>286</v>
      </c>
      <c r="E83" s="315" t="s">
        <v>286</v>
      </c>
      <c r="F83" s="315" t="s">
        <v>286</v>
      </c>
      <c r="G83" s="315" t="s">
        <v>286</v>
      </c>
      <c r="H83" s="315" t="s">
        <v>286</v>
      </c>
      <c r="I83" s="315" t="s">
        <v>286</v>
      </c>
      <c r="J83" s="315" t="s">
        <v>286</v>
      </c>
      <c r="K83" s="315" t="s">
        <v>286</v>
      </c>
      <c r="L83" s="315" t="s">
        <v>286</v>
      </c>
      <c r="M83" s="315" t="s">
        <v>286</v>
      </c>
      <c r="N83" s="315" t="s">
        <v>286</v>
      </c>
      <c r="O83" s="315" t="s">
        <v>286</v>
      </c>
      <c r="P83" s="315" t="s">
        <v>286</v>
      </c>
      <c r="Q83" s="315" t="s">
        <v>286</v>
      </c>
      <c r="R83" s="315" t="s">
        <v>286</v>
      </c>
      <c r="S83" s="315" t="s">
        <v>286</v>
      </c>
      <c r="T83" s="315" t="s">
        <v>286</v>
      </c>
      <c r="U83" s="315" t="s">
        <v>286</v>
      </c>
      <c r="V83" s="315" t="s">
        <v>286</v>
      </c>
      <c r="W83" s="315" t="s">
        <v>286</v>
      </c>
      <c r="X83" s="315" t="s">
        <v>286</v>
      </c>
      <c r="Y83" s="315" t="s">
        <v>286</v>
      </c>
      <c r="Z83" s="315" t="s">
        <v>286</v>
      </c>
      <c r="AA83" s="315" t="s">
        <v>286</v>
      </c>
      <c r="AB83" s="315" t="s">
        <v>286</v>
      </c>
      <c r="AC83" s="315" t="s">
        <v>286</v>
      </c>
      <c r="AD83" s="315" t="s">
        <v>286</v>
      </c>
      <c r="AE83" s="315" t="s">
        <v>286</v>
      </c>
      <c r="AF83" s="315" t="s">
        <v>286</v>
      </c>
      <c r="AG83" s="315" t="s">
        <v>286</v>
      </c>
      <c r="AH83" s="315" t="s">
        <v>286</v>
      </c>
      <c r="AI83" s="315" t="s">
        <v>286</v>
      </c>
      <c r="AJ83" s="315" t="s">
        <v>286</v>
      </c>
      <c r="AK83" s="315" t="s">
        <v>286</v>
      </c>
      <c r="AL83" s="315" t="s">
        <v>286</v>
      </c>
      <c r="AM83" s="315" t="s">
        <v>286</v>
      </c>
      <c r="AN83" s="315" t="s">
        <v>286</v>
      </c>
      <c r="AO83" s="315" t="s">
        <v>286</v>
      </c>
    </row>
    <row r="84" spans="1:41" s="299" customFormat="1" ht="31.2" x14ac:dyDescent="0.3">
      <c r="A84" s="304" t="s">
        <v>831</v>
      </c>
      <c r="B84" s="141" t="s">
        <v>898</v>
      </c>
      <c r="C84" s="303" t="s">
        <v>748</v>
      </c>
      <c r="D84" s="315" t="s">
        <v>286</v>
      </c>
      <c r="E84" s="315" t="s">
        <v>286</v>
      </c>
      <c r="F84" s="315" t="s">
        <v>286</v>
      </c>
      <c r="G84" s="315" t="s">
        <v>286</v>
      </c>
      <c r="H84" s="315" t="s">
        <v>286</v>
      </c>
      <c r="I84" s="315" t="s">
        <v>286</v>
      </c>
      <c r="J84" s="315" t="s">
        <v>286</v>
      </c>
      <c r="K84" s="315" t="s">
        <v>286</v>
      </c>
      <c r="L84" s="315" t="s">
        <v>286</v>
      </c>
      <c r="M84" s="315" t="s">
        <v>286</v>
      </c>
      <c r="N84" s="315" t="s">
        <v>286</v>
      </c>
      <c r="O84" s="315" t="s">
        <v>286</v>
      </c>
      <c r="P84" s="315" t="s">
        <v>286</v>
      </c>
      <c r="Q84" s="315" t="s">
        <v>286</v>
      </c>
      <c r="R84" s="315" t="s">
        <v>286</v>
      </c>
      <c r="S84" s="315" t="s">
        <v>286</v>
      </c>
      <c r="T84" s="315" t="s">
        <v>286</v>
      </c>
      <c r="U84" s="315" t="s">
        <v>286</v>
      </c>
      <c r="V84" s="315" t="s">
        <v>286</v>
      </c>
      <c r="W84" s="315" t="s">
        <v>286</v>
      </c>
      <c r="X84" s="315" t="s">
        <v>286</v>
      </c>
      <c r="Y84" s="315" t="s">
        <v>286</v>
      </c>
      <c r="Z84" s="315" t="s">
        <v>286</v>
      </c>
      <c r="AA84" s="315" t="s">
        <v>286</v>
      </c>
      <c r="AB84" s="315" t="s">
        <v>286</v>
      </c>
      <c r="AC84" s="315" t="s">
        <v>286</v>
      </c>
      <c r="AD84" s="315" t="s">
        <v>286</v>
      </c>
      <c r="AE84" s="315" t="s">
        <v>286</v>
      </c>
      <c r="AF84" s="315" t="s">
        <v>286</v>
      </c>
      <c r="AG84" s="315" t="s">
        <v>286</v>
      </c>
      <c r="AH84" s="315" t="s">
        <v>286</v>
      </c>
      <c r="AI84" s="315" t="s">
        <v>286</v>
      </c>
      <c r="AJ84" s="315" t="s">
        <v>286</v>
      </c>
      <c r="AK84" s="315" t="s">
        <v>286</v>
      </c>
      <c r="AL84" s="315" t="s">
        <v>286</v>
      </c>
      <c r="AM84" s="315" t="s">
        <v>286</v>
      </c>
      <c r="AN84" s="315" t="s">
        <v>286</v>
      </c>
      <c r="AO84" s="315" t="s">
        <v>286</v>
      </c>
    </row>
    <row r="85" spans="1:41" s="299" customFormat="1" ht="31.2" x14ac:dyDescent="0.3">
      <c r="A85" s="304" t="s">
        <v>832</v>
      </c>
      <c r="B85" s="141" t="s">
        <v>883</v>
      </c>
      <c r="C85" s="303" t="s">
        <v>748</v>
      </c>
      <c r="D85" s="315">
        <f t="shared" ref="D85:Q85" si="25">D82</f>
        <v>114.64258868522639</v>
      </c>
      <c r="E85" s="326">
        <f t="shared" si="25"/>
        <v>17.688532165348832</v>
      </c>
      <c r="F85" s="326">
        <f t="shared" si="25"/>
        <v>-9.9304493217298102</v>
      </c>
      <c r="G85" s="326">
        <f t="shared" si="25"/>
        <v>7.6052396479960294</v>
      </c>
      <c r="H85" s="326">
        <f t="shared" si="25"/>
        <v>-2.2503367305132826</v>
      </c>
      <c r="I85" s="326">
        <f t="shared" si="25"/>
        <v>6.479321732441079</v>
      </c>
      <c r="J85" s="326">
        <f t="shared" si="25"/>
        <v>67.989384819771971</v>
      </c>
      <c r="K85" s="326">
        <f t="shared" si="25"/>
        <v>33.159914808689692</v>
      </c>
      <c r="L85" s="326">
        <f t="shared" si="25"/>
        <v>68.054751167620026</v>
      </c>
      <c r="M85" s="326">
        <f t="shared" si="25"/>
        <v>69.179795219742743</v>
      </c>
      <c r="N85" s="326">
        <f t="shared" si="25"/>
        <v>68.146796229921648</v>
      </c>
      <c r="O85" s="326">
        <f t="shared" si="25"/>
        <v>69.598164579980505</v>
      </c>
      <c r="P85" s="326">
        <f t="shared" si="25"/>
        <v>68.828264192220871</v>
      </c>
      <c r="Q85" s="326">
        <f t="shared" si="25"/>
        <v>70.068066654378811</v>
      </c>
      <c r="R85" s="326">
        <f t="shared" ref="R85:AM85" si="26">R82</f>
        <v>68.828264192220871</v>
      </c>
      <c r="S85" s="326">
        <f t="shared" si="26"/>
        <v>79.356271843765143</v>
      </c>
      <c r="T85" s="326">
        <f t="shared" si="26"/>
        <v>68.828264192220871</v>
      </c>
      <c r="U85" s="326">
        <f t="shared" si="26"/>
        <v>86.103851564706957</v>
      </c>
      <c r="V85" s="326">
        <f t="shared" si="26"/>
        <v>68.828264192220871</v>
      </c>
      <c r="W85" s="326">
        <f t="shared" si="26"/>
        <v>93.097527592933318</v>
      </c>
      <c r="X85" s="326">
        <f t="shared" si="26"/>
        <v>68.828264192220871</v>
      </c>
      <c r="Y85" s="326">
        <f t="shared" si="26"/>
        <v>100.34511950681932</v>
      </c>
      <c r="Z85" s="326">
        <f t="shared" si="26"/>
        <v>68.828264192220871</v>
      </c>
      <c r="AA85" s="326">
        <f t="shared" si="26"/>
        <v>107.85468583898287</v>
      </c>
      <c r="AB85" s="326">
        <f t="shared" si="26"/>
        <v>-31.171735807779129</v>
      </c>
      <c r="AC85" s="326">
        <f t="shared" si="26"/>
        <v>115.63453128858094</v>
      </c>
      <c r="AD85" s="326">
        <f t="shared" si="26"/>
        <v>18.828264192220871</v>
      </c>
      <c r="AE85" s="326">
        <f t="shared" si="26"/>
        <v>179.10356722723836</v>
      </c>
      <c r="AF85" s="326">
        <f t="shared" si="26"/>
        <v>18.828264192220871</v>
      </c>
      <c r="AG85" s="326">
        <f t="shared" si="26"/>
        <v>188.00401057492357</v>
      </c>
      <c r="AH85" s="326">
        <f t="shared" si="26"/>
        <v>18.828264192220871</v>
      </c>
      <c r="AI85" s="326">
        <f t="shared" si="26"/>
        <v>197.20674058634802</v>
      </c>
      <c r="AJ85" s="326">
        <f t="shared" si="26"/>
        <v>18.828264192220871</v>
      </c>
      <c r="AK85" s="326">
        <f t="shared" si="26"/>
        <v>206.72117859505695</v>
      </c>
      <c r="AL85" s="326">
        <f t="shared" si="26"/>
        <v>18.828264192220871</v>
      </c>
      <c r="AM85" s="326">
        <f t="shared" si="26"/>
        <v>216.55703210193838</v>
      </c>
      <c r="AN85" s="326">
        <f t="shared" ref="AN85:AN146" si="27">H85+J85+L85+N85+P85+R85+T85+V85+X85+Z85+AB85+AD85+AF85+AH85+AJ85+AL85</f>
        <v>677.87976579345116</v>
      </c>
      <c r="AO85" s="326">
        <f t="shared" ref="AO85:AO146" si="28">I85+K85+M85+O85+Q85+S85+U85+W85+Y85+AA85+AC85+AE85+AG85+AI85+AK85+AM85</f>
        <v>1818.4697797165268</v>
      </c>
    </row>
    <row r="86" spans="1:41" s="299" customFormat="1" x14ac:dyDescent="0.3">
      <c r="A86" s="304" t="s">
        <v>46</v>
      </c>
      <c r="B86" s="282" t="s">
        <v>1044</v>
      </c>
      <c r="C86" s="303" t="s">
        <v>748</v>
      </c>
      <c r="D86" s="315">
        <f t="shared" ref="D86:Q86" si="29">D23-D38</f>
        <v>93.098590523487019</v>
      </c>
      <c r="E86" s="326">
        <f t="shared" si="29"/>
        <v>62.800386126439321</v>
      </c>
      <c r="F86" s="326">
        <f t="shared" si="29"/>
        <v>-2.0057229073496501</v>
      </c>
      <c r="G86" s="326">
        <f t="shared" si="29"/>
        <v>8.5902108295996413</v>
      </c>
      <c r="H86" s="326">
        <f t="shared" si="29"/>
        <v>-6.8049507676327039</v>
      </c>
      <c r="I86" s="326">
        <f t="shared" si="29"/>
        <v>0.77540807962805047</v>
      </c>
      <c r="J86" s="326">
        <f t="shared" si="29"/>
        <v>-54.572384029250998</v>
      </c>
      <c r="K86" s="326">
        <f t="shared" si="29"/>
        <v>-45.088916584890285</v>
      </c>
      <c r="L86" s="326">
        <f t="shared" si="29"/>
        <v>-50.609347276752032</v>
      </c>
      <c r="M86" s="326">
        <f t="shared" si="29"/>
        <v>-42.914867371362334</v>
      </c>
      <c r="N86" s="326">
        <f t="shared" si="29"/>
        <v>-70.363131958732765</v>
      </c>
      <c r="O86" s="326">
        <f t="shared" si="29"/>
        <v>-16.388346347271863</v>
      </c>
      <c r="P86" s="326">
        <f t="shared" si="29"/>
        <v>-70.363131958732765</v>
      </c>
      <c r="Q86" s="326">
        <f t="shared" si="29"/>
        <v>1.9576855317216086</v>
      </c>
      <c r="R86" s="326">
        <f t="shared" ref="R86:AM86" si="30">R23-R38</f>
        <v>-70.363131958732765</v>
      </c>
      <c r="S86" s="326">
        <f t="shared" si="30"/>
        <v>2.0359929529904548</v>
      </c>
      <c r="T86" s="326">
        <f t="shared" si="30"/>
        <v>-108.5391183952861</v>
      </c>
      <c r="U86" s="326">
        <f t="shared" si="30"/>
        <v>-10.392190762875089</v>
      </c>
      <c r="V86" s="326">
        <f t="shared" si="30"/>
        <v>-148.62390415366713</v>
      </c>
      <c r="W86" s="326">
        <f t="shared" si="30"/>
        <v>-23.692790530395087</v>
      </c>
      <c r="X86" s="326">
        <f t="shared" si="30"/>
        <v>-190.69765880539262</v>
      </c>
      <c r="Y86" s="326">
        <f t="shared" si="30"/>
        <v>-37.91196165272595</v>
      </c>
      <c r="Z86" s="326">
        <f t="shared" si="30"/>
        <v>-234.8437968808264</v>
      </c>
      <c r="AA86" s="326">
        <f t="shared" si="30"/>
        <v>-53.0980434049834</v>
      </c>
      <c r="AB86" s="326">
        <f t="shared" si="30"/>
        <v>-281.14910804929332</v>
      </c>
      <c r="AC86" s="326">
        <f t="shared" si="30"/>
        <v>-69.301656525915632</v>
      </c>
      <c r="AD86" s="326">
        <f t="shared" si="30"/>
        <v>-329.7038925102147</v>
      </c>
      <c r="AE86" s="326">
        <f t="shared" si="30"/>
        <v>-86.57580491322733</v>
      </c>
      <c r="AF86" s="326">
        <f t="shared" si="30"/>
        <v>-380.60210180374588</v>
      </c>
      <c r="AG86" s="326">
        <f t="shared" si="30"/>
        <v>-104.97598169981961</v>
      </c>
      <c r="AH86" s="326">
        <f t="shared" si="30"/>
        <v>-433.94148525773289</v>
      </c>
      <c r="AI86" s="326">
        <f t="shared" si="30"/>
        <v>-44.560279895577651</v>
      </c>
      <c r="AJ86" s="326">
        <f t="shared" si="30"/>
        <v>-489.82374229648121</v>
      </c>
      <c r="AK86" s="326">
        <f t="shared" si="30"/>
        <v>-12.189507786998774</v>
      </c>
      <c r="AL86" s="326">
        <f t="shared" si="30"/>
        <v>-548.3546808458475</v>
      </c>
      <c r="AM86" s="326">
        <f t="shared" si="30"/>
        <v>21.000690705055149</v>
      </c>
      <c r="AN86" s="326">
        <f t="shared" si="27"/>
        <v>-3469.3555669483221</v>
      </c>
      <c r="AO86" s="326">
        <f t="shared" si="28"/>
        <v>-521.32057020664774</v>
      </c>
    </row>
    <row r="87" spans="1:41" s="299" customFormat="1" x14ac:dyDescent="0.3">
      <c r="A87" s="304" t="s">
        <v>749</v>
      </c>
      <c r="B87" s="282" t="s">
        <v>937</v>
      </c>
      <c r="C87" s="303" t="s">
        <v>748</v>
      </c>
      <c r="D87" s="315" t="s">
        <v>286</v>
      </c>
      <c r="E87" s="315" t="s">
        <v>286</v>
      </c>
      <c r="F87" s="315" t="s">
        <v>286</v>
      </c>
      <c r="G87" s="315" t="s">
        <v>286</v>
      </c>
      <c r="H87" s="315" t="s">
        <v>286</v>
      </c>
      <c r="I87" s="315" t="s">
        <v>286</v>
      </c>
      <c r="J87" s="315" t="s">
        <v>286</v>
      </c>
      <c r="K87" s="315" t="s">
        <v>286</v>
      </c>
      <c r="L87" s="315" t="s">
        <v>286</v>
      </c>
      <c r="M87" s="315" t="s">
        <v>286</v>
      </c>
      <c r="N87" s="315" t="s">
        <v>286</v>
      </c>
      <c r="O87" s="315" t="s">
        <v>286</v>
      </c>
      <c r="P87" s="315" t="s">
        <v>286</v>
      </c>
      <c r="Q87" s="315" t="s">
        <v>286</v>
      </c>
      <c r="R87" s="315" t="s">
        <v>286</v>
      </c>
      <c r="S87" s="315" t="s">
        <v>286</v>
      </c>
      <c r="T87" s="315" t="s">
        <v>286</v>
      </c>
      <c r="U87" s="315" t="s">
        <v>286</v>
      </c>
      <c r="V87" s="315" t="s">
        <v>286</v>
      </c>
      <c r="W87" s="315" t="s">
        <v>286</v>
      </c>
      <c r="X87" s="315" t="s">
        <v>286</v>
      </c>
      <c r="Y87" s="315" t="s">
        <v>286</v>
      </c>
      <c r="Z87" s="315" t="s">
        <v>286</v>
      </c>
      <c r="AA87" s="315" t="s">
        <v>286</v>
      </c>
      <c r="AB87" s="315" t="s">
        <v>286</v>
      </c>
      <c r="AC87" s="315" t="s">
        <v>286</v>
      </c>
      <c r="AD87" s="315" t="s">
        <v>286</v>
      </c>
      <c r="AE87" s="315" t="s">
        <v>286</v>
      </c>
      <c r="AF87" s="315" t="s">
        <v>286</v>
      </c>
      <c r="AG87" s="315" t="s">
        <v>286</v>
      </c>
      <c r="AH87" s="315" t="s">
        <v>286</v>
      </c>
      <c r="AI87" s="315" t="s">
        <v>286</v>
      </c>
      <c r="AJ87" s="315" t="s">
        <v>286</v>
      </c>
      <c r="AK87" s="315" t="s">
        <v>286</v>
      </c>
      <c r="AL87" s="315" t="s">
        <v>286</v>
      </c>
      <c r="AM87" s="315" t="s">
        <v>286</v>
      </c>
      <c r="AN87" s="315" t="s">
        <v>286</v>
      </c>
      <c r="AO87" s="315" t="s">
        <v>286</v>
      </c>
    </row>
    <row r="88" spans="1:41" s="299" customFormat="1" x14ac:dyDescent="0.3">
      <c r="A88" s="304" t="s">
        <v>750</v>
      </c>
      <c r="B88" s="282" t="s">
        <v>1045</v>
      </c>
      <c r="C88" s="303" t="s">
        <v>748</v>
      </c>
      <c r="D88" s="315" t="s">
        <v>286</v>
      </c>
      <c r="E88" s="315" t="s">
        <v>286</v>
      </c>
      <c r="F88" s="315" t="s">
        <v>286</v>
      </c>
      <c r="G88" s="315" t="s">
        <v>286</v>
      </c>
      <c r="H88" s="315" t="s">
        <v>286</v>
      </c>
      <c r="I88" s="315" t="s">
        <v>286</v>
      </c>
      <c r="J88" s="315" t="s">
        <v>286</v>
      </c>
      <c r="K88" s="315" t="s">
        <v>286</v>
      </c>
      <c r="L88" s="315" t="s">
        <v>286</v>
      </c>
      <c r="M88" s="315" t="s">
        <v>286</v>
      </c>
      <c r="N88" s="315" t="s">
        <v>286</v>
      </c>
      <c r="O88" s="315" t="s">
        <v>286</v>
      </c>
      <c r="P88" s="315" t="s">
        <v>286</v>
      </c>
      <c r="Q88" s="315" t="s">
        <v>286</v>
      </c>
      <c r="R88" s="315" t="s">
        <v>286</v>
      </c>
      <c r="S88" s="315" t="s">
        <v>286</v>
      </c>
      <c r="T88" s="315" t="s">
        <v>286</v>
      </c>
      <c r="U88" s="315" t="s">
        <v>286</v>
      </c>
      <c r="V88" s="315" t="s">
        <v>286</v>
      </c>
      <c r="W88" s="315" t="s">
        <v>286</v>
      </c>
      <c r="X88" s="315" t="s">
        <v>286</v>
      </c>
      <c r="Y88" s="315" t="s">
        <v>286</v>
      </c>
      <c r="Z88" s="315" t="s">
        <v>286</v>
      </c>
      <c r="AA88" s="315" t="s">
        <v>286</v>
      </c>
      <c r="AB88" s="315" t="s">
        <v>286</v>
      </c>
      <c r="AC88" s="315" t="s">
        <v>286</v>
      </c>
      <c r="AD88" s="315" t="s">
        <v>286</v>
      </c>
      <c r="AE88" s="315" t="s">
        <v>286</v>
      </c>
      <c r="AF88" s="315" t="s">
        <v>286</v>
      </c>
      <c r="AG88" s="315" t="s">
        <v>286</v>
      </c>
      <c r="AH88" s="315" t="s">
        <v>286</v>
      </c>
      <c r="AI88" s="315" t="s">
        <v>286</v>
      </c>
      <c r="AJ88" s="315" t="s">
        <v>286</v>
      </c>
      <c r="AK88" s="315" t="s">
        <v>286</v>
      </c>
      <c r="AL88" s="315" t="s">
        <v>286</v>
      </c>
      <c r="AM88" s="315" t="s">
        <v>286</v>
      </c>
      <c r="AN88" s="315" t="s">
        <v>286</v>
      </c>
      <c r="AO88" s="315" t="s">
        <v>286</v>
      </c>
    </row>
    <row r="89" spans="1:41" s="299" customFormat="1" x14ac:dyDescent="0.3">
      <c r="A89" s="304" t="s">
        <v>751</v>
      </c>
      <c r="B89" s="282" t="s">
        <v>938</v>
      </c>
      <c r="C89" s="303" t="s">
        <v>748</v>
      </c>
      <c r="D89" s="315" t="s">
        <v>286</v>
      </c>
      <c r="E89" s="315" t="s">
        <v>286</v>
      </c>
      <c r="F89" s="315" t="s">
        <v>286</v>
      </c>
      <c r="G89" s="315" t="s">
        <v>286</v>
      </c>
      <c r="H89" s="315" t="s">
        <v>286</v>
      </c>
      <c r="I89" s="315" t="s">
        <v>286</v>
      </c>
      <c r="J89" s="315" t="s">
        <v>286</v>
      </c>
      <c r="K89" s="315" t="s">
        <v>286</v>
      </c>
      <c r="L89" s="315" t="s">
        <v>286</v>
      </c>
      <c r="M89" s="315" t="s">
        <v>286</v>
      </c>
      <c r="N89" s="315" t="s">
        <v>286</v>
      </c>
      <c r="O89" s="315" t="s">
        <v>286</v>
      </c>
      <c r="P89" s="315" t="s">
        <v>286</v>
      </c>
      <c r="Q89" s="315" t="s">
        <v>286</v>
      </c>
      <c r="R89" s="315" t="s">
        <v>286</v>
      </c>
      <c r="S89" s="315" t="s">
        <v>286</v>
      </c>
      <c r="T89" s="315" t="s">
        <v>286</v>
      </c>
      <c r="U89" s="315" t="s">
        <v>286</v>
      </c>
      <c r="V89" s="315" t="s">
        <v>286</v>
      </c>
      <c r="W89" s="315" t="s">
        <v>286</v>
      </c>
      <c r="X89" s="315" t="s">
        <v>286</v>
      </c>
      <c r="Y89" s="315" t="s">
        <v>286</v>
      </c>
      <c r="Z89" s="315" t="s">
        <v>286</v>
      </c>
      <c r="AA89" s="315" t="s">
        <v>286</v>
      </c>
      <c r="AB89" s="315" t="s">
        <v>286</v>
      </c>
      <c r="AC89" s="315" t="s">
        <v>286</v>
      </c>
      <c r="AD89" s="315" t="s">
        <v>286</v>
      </c>
      <c r="AE89" s="315" t="s">
        <v>286</v>
      </c>
      <c r="AF89" s="315" t="s">
        <v>286</v>
      </c>
      <c r="AG89" s="315" t="s">
        <v>286</v>
      </c>
      <c r="AH89" s="315" t="s">
        <v>286</v>
      </c>
      <c r="AI89" s="315" t="s">
        <v>286</v>
      </c>
      <c r="AJ89" s="315" t="s">
        <v>286</v>
      </c>
      <c r="AK89" s="315" t="s">
        <v>286</v>
      </c>
      <c r="AL89" s="315" t="s">
        <v>286</v>
      </c>
      <c r="AM89" s="315" t="s">
        <v>286</v>
      </c>
      <c r="AN89" s="315" t="s">
        <v>286</v>
      </c>
      <c r="AO89" s="315" t="s">
        <v>286</v>
      </c>
    </row>
    <row r="90" spans="1:41" s="299" customFormat="1" x14ac:dyDescent="0.3">
      <c r="A90" s="304" t="s">
        <v>752</v>
      </c>
      <c r="B90" s="282" t="s">
        <v>939</v>
      </c>
      <c r="C90" s="303" t="s">
        <v>748</v>
      </c>
      <c r="D90" s="315" t="s">
        <v>286</v>
      </c>
      <c r="E90" s="315" t="s">
        <v>286</v>
      </c>
      <c r="F90" s="315" t="s">
        <v>286</v>
      </c>
      <c r="G90" s="315" t="s">
        <v>286</v>
      </c>
      <c r="H90" s="315" t="s">
        <v>286</v>
      </c>
      <c r="I90" s="315" t="s">
        <v>286</v>
      </c>
      <c r="J90" s="315" t="s">
        <v>286</v>
      </c>
      <c r="K90" s="315" t="s">
        <v>286</v>
      </c>
      <c r="L90" s="315" t="s">
        <v>286</v>
      </c>
      <c r="M90" s="315" t="s">
        <v>286</v>
      </c>
      <c r="N90" s="315" t="s">
        <v>286</v>
      </c>
      <c r="O90" s="315" t="s">
        <v>286</v>
      </c>
      <c r="P90" s="315" t="s">
        <v>286</v>
      </c>
      <c r="Q90" s="315" t="s">
        <v>286</v>
      </c>
      <c r="R90" s="315" t="s">
        <v>286</v>
      </c>
      <c r="S90" s="315" t="s">
        <v>286</v>
      </c>
      <c r="T90" s="315" t="s">
        <v>286</v>
      </c>
      <c r="U90" s="315" t="s">
        <v>286</v>
      </c>
      <c r="V90" s="315" t="s">
        <v>286</v>
      </c>
      <c r="W90" s="315" t="s">
        <v>286</v>
      </c>
      <c r="X90" s="315" t="s">
        <v>286</v>
      </c>
      <c r="Y90" s="315" t="s">
        <v>286</v>
      </c>
      <c r="Z90" s="315" t="s">
        <v>286</v>
      </c>
      <c r="AA90" s="315" t="s">
        <v>286</v>
      </c>
      <c r="AB90" s="315" t="s">
        <v>286</v>
      </c>
      <c r="AC90" s="315" t="s">
        <v>286</v>
      </c>
      <c r="AD90" s="315" t="s">
        <v>286</v>
      </c>
      <c r="AE90" s="315" t="s">
        <v>286</v>
      </c>
      <c r="AF90" s="315" t="s">
        <v>286</v>
      </c>
      <c r="AG90" s="315" t="s">
        <v>286</v>
      </c>
      <c r="AH90" s="315" t="s">
        <v>286</v>
      </c>
      <c r="AI90" s="315" t="s">
        <v>286</v>
      </c>
      <c r="AJ90" s="315" t="s">
        <v>286</v>
      </c>
      <c r="AK90" s="315" t="s">
        <v>286</v>
      </c>
      <c r="AL90" s="315" t="s">
        <v>286</v>
      </c>
      <c r="AM90" s="315" t="s">
        <v>286</v>
      </c>
      <c r="AN90" s="315" t="s">
        <v>286</v>
      </c>
      <c r="AO90" s="315" t="s">
        <v>286</v>
      </c>
    </row>
    <row r="91" spans="1:41" s="299" customFormat="1" x14ac:dyDescent="0.3">
      <c r="A91" s="304" t="s">
        <v>753</v>
      </c>
      <c r="B91" s="282" t="s">
        <v>1052</v>
      </c>
      <c r="C91" s="303" t="s">
        <v>748</v>
      </c>
      <c r="D91" s="315" t="s">
        <v>286</v>
      </c>
      <c r="E91" s="315" t="s">
        <v>286</v>
      </c>
      <c r="F91" s="315" t="s">
        <v>286</v>
      </c>
      <c r="G91" s="315" t="s">
        <v>286</v>
      </c>
      <c r="H91" s="315" t="s">
        <v>286</v>
      </c>
      <c r="I91" s="315" t="s">
        <v>286</v>
      </c>
      <c r="J91" s="315" t="s">
        <v>286</v>
      </c>
      <c r="K91" s="315" t="s">
        <v>286</v>
      </c>
      <c r="L91" s="315" t="s">
        <v>286</v>
      </c>
      <c r="M91" s="315" t="s">
        <v>286</v>
      </c>
      <c r="N91" s="315" t="s">
        <v>286</v>
      </c>
      <c r="O91" s="315" t="s">
        <v>286</v>
      </c>
      <c r="P91" s="315" t="s">
        <v>286</v>
      </c>
      <c r="Q91" s="315" t="s">
        <v>286</v>
      </c>
      <c r="R91" s="315" t="s">
        <v>286</v>
      </c>
      <c r="S91" s="315" t="s">
        <v>286</v>
      </c>
      <c r="T91" s="315" t="s">
        <v>286</v>
      </c>
      <c r="U91" s="315" t="s">
        <v>286</v>
      </c>
      <c r="V91" s="315" t="s">
        <v>286</v>
      </c>
      <c r="W91" s="315" t="s">
        <v>286</v>
      </c>
      <c r="X91" s="315" t="s">
        <v>286</v>
      </c>
      <c r="Y91" s="315" t="s">
        <v>286</v>
      </c>
      <c r="Z91" s="315" t="s">
        <v>286</v>
      </c>
      <c r="AA91" s="315" t="s">
        <v>286</v>
      </c>
      <c r="AB91" s="315" t="s">
        <v>286</v>
      </c>
      <c r="AC91" s="315" t="s">
        <v>286</v>
      </c>
      <c r="AD91" s="315" t="s">
        <v>286</v>
      </c>
      <c r="AE91" s="315" t="s">
        <v>286</v>
      </c>
      <c r="AF91" s="315" t="s">
        <v>286</v>
      </c>
      <c r="AG91" s="315" t="s">
        <v>286</v>
      </c>
      <c r="AH91" s="315" t="s">
        <v>286</v>
      </c>
      <c r="AI91" s="315" t="s">
        <v>286</v>
      </c>
      <c r="AJ91" s="315" t="s">
        <v>286</v>
      </c>
      <c r="AK91" s="315" t="s">
        <v>286</v>
      </c>
      <c r="AL91" s="315" t="s">
        <v>286</v>
      </c>
      <c r="AM91" s="315" t="s">
        <v>286</v>
      </c>
      <c r="AN91" s="315" t="s">
        <v>286</v>
      </c>
      <c r="AO91" s="315" t="s">
        <v>286</v>
      </c>
    </row>
    <row r="92" spans="1:41" s="299" customFormat="1" ht="31.2" x14ac:dyDescent="0.3">
      <c r="A92" s="304" t="s">
        <v>754</v>
      </c>
      <c r="B92" s="283" t="s">
        <v>817</v>
      </c>
      <c r="C92" s="303" t="s">
        <v>748</v>
      </c>
      <c r="D92" s="315" t="s">
        <v>286</v>
      </c>
      <c r="E92" s="315" t="s">
        <v>286</v>
      </c>
      <c r="F92" s="315" t="s">
        <v>286</v>
      </c>
      <c r="G92" s="315" t="s">
        <v>286</v>
      </c>
      <c r="H92" s="315" t="s">
        <v>286</v>
      </c>
      <c r="I92" s="315" t="s">
        <v>286</v>
      </c>
      <c r="J92" s="315" t="s">
        <v>286</v>
      </c>
      <c r="K92" s="315" t="s">
        <v>286</v>
      </c>
      <c r="L92" s="315" t="s">
        <v>286</v>
      </c>
      <c r="M92" s="315" t="s">
        <v>286</v>
      </c>
      <c r="N92" s="315" t="s">
        <v>286</v>
      </c>
      <c r="O92" s="315" t="s">
        <v>286</v>
      </c>
      <c r="P92" s="315" t="s">
        <v>286</v>
      </c>
      <c r="Q92" s="315" t="s">
        <v>286</v>
      </c>
      <c r="R92" s="315" t="s">
        <v>286</v>
      </c>
      <c r="S92" s="315" t="s">
        <v>286</v>
      </c>
      <c r="T92" s="315" t="s">
        <v>286</v>
      </c>
      <c r="U92" s="315" t="s">
        <v>286</v>
      </c>
      <c r="V92" s="315" t="s">
        <v>286</v>
      </c>
      <c r="W92" s="315" t="s">
        <v>286</v>
      </c>
      <c r="X92" s="315" t="s">
        <v>286</v>
      </c>
      <c r="Y92" s="315" t="s">
        <v>286</v>
      </c>
      <c r="Z92" s="315" t="s">
        <v>286</v>
      </c>
      <c r="AA92" s="315" t="s">
        <v>286</v>
      </c>
      <c r="AB92" s="315" t="s">
        <v>286</v>
      </c>
      <c r="AC92" s="315" t="s">
        <v>286</v>
      </c>
      <c r="AD92" s="315" t="s">
        <v>286</v>
      </c>
      <c r="AE92" s="315" t="s">
        <v>286</v>
      </c>
      <c r="AF92" s="315" t="s">
        <v>286</v>
      </c>
      <c r="AG92" s="315" t="s">
        <v>286</v>
      </c>
      <c r="AH92" s="315" t="s">
        <v>286</v>
      </c>
      <c r="AI92" s="315" t="s">
        <v>286</v>
      </c>
      <c r="AJ92" s="315" t="s">
        <v>286</v>
      </c>
      <c r="AK92" s="315" t="s">
        <v>286</v>
      </c>
      <c r="AL92" s="315" t="s">
        <v>286</v>
      </c>
      <c r="AM92" s="315" t="s">
        <v>286</v>
      </c>
      <c r="AN92" s="315" t="s">
        <v>286</v>
      </c>
      <c r="AO92" s="315" t="s">
        <v>286</v>
      </c>
    </row>
    <row r="93" spans="1:41" s="299" customFormat="1" x14ac:dyDescent="0.3">
      <c r="A93" s="304" t="s">
        <v>978</v>
      </c>
      <c r="B93" s="141" t="s">
        <v>643</v>
      </c>
      <c r="C93" s="303" t="s">
        <v>748</v>
      </c>
      <c r="D93" s="315" t="s">
        <v>286</v>
      </c>
      <c r="E93" s="315" t="s">
        <v>286</v>
      </c>
      <c r="F93" s="315" t="s">
        <v>286</v>
      </c>
      <c r="G93" s="315" t="s">
        <v>286</v>
      </c>
      <c r="H93" s="315" t="s">
        <v>286</v>
      </c>
      <c r="I93" s="315" t="s">
        <v>286</v>
      </c>
      <c r="J93" s="315" t="s">
        <v>286</v>
      </c>
      <c r="K93" s="315" t="s">
        <v>286</v>
      </c>
      <c r="L93" s="315" t="s">
        <v>286</v>
      </c>
      <c r="M93" s="315" t="s">
        <v>286</v>
      </c>
      <c r="N93" s="315" t="s">
        <v>286</v>
      </c>
      <c r="O93" s="315" t="s">
        <v>286</v>
      </c>
      <c r="P93" s="315" t="s">
        <v>286</v>
      </c>
      <c r="Q93" s="315" t="s">
        <v>286</v>
      </c>
      <c r="R93" s="315" t="s">
        <v>286</v>
      </c>
      <c r="S93" s="315" t="s">
        <v>286</v>
      </c>
      <c r="T93" s="315" t="s">
        <v>286</v>
      </c>
      <c r="U93" s="315" t="s">
        <v>286</v>
      </c>
      <c r="V93" s="315" t="s">
        <v>286</v>
      </c>
      <c r="W93" s="315" t="s">
        <v>286</v>
      </c>
      <c r="X93" s="315" t="s">
        <v>286</v>
      </c>
      <c r="Y93" s="315" t="s">
        <v>286</v>
      </c>
      <c r="Z93" s="315" t="s">
        <v>286</v>
      </c>
      <c r="AA93" s="315" t="s">
        <v>286</v>
      </c>
      <c r="AB93" s="315" t="s">
        <v>286</v>
      </c>
      <c r="AC93" s="315" t="s">
        <v>286</v>
      </c>
      <c r="AD93" s="315" t="s">
        <v>286</v>
      </c>
      <c r="AE93" s="315" t="s">
        <v>286</v>
      </c>
      <c r="AF93" s="315" t="s">
        <v>286</v>
      </c>
      <c r="AG93" s="315" t="s">
        <v>286</v>
      </c>
      <c r="AH93" s="315" t="s">
        <v>286</v>
      </c>
      <c r="AI93" s="315" t="s">
        <v>286</v>
      </c>
      <c r="AJ93" s="315" t="s">
        <v>286</v>
      </c>
      <c r="AK93" s="315" t="s">
        <v>286</v>
      </c>
      <c r="AL93" s="315" t="s">
        <v>286</v>
      </c>
      <c r="AM93" s="315" t="s">
        <v>286</v>
      </c>
      <c r="AN93" s="315" t="s">
        <v>286</v>
      </c>
      <c r="AO93" s="315" t="s">
        <v>286</v>
      </c>
    </row>
    <row r="94" spans="1:41" s="299" customFormat="1" x14ac:dyDescent="0.3">
      <c r="A94" s="304" t="s">
        <v>979</v>
      </c>
      <c r="B94" s="284" t="s">
        <v>631</v>
      </c>
      <c r="C94" s="303" t="s">
        <v>748</v>
      </c>
      <c r="D94" s="315" t="s">
        <v>286</v>
      </c>
      <c r="E94" s="315" t="s">
        <v>286</v>
      </c>
      <c r="F94" s="315" t="s">
        <v>286</v>
      </c>
      <c r="G94" s="315" t="s">
        <v>286</v>
      </c>
      <c r="H94" s="315" t="s">
        <v>286</v>
      </c>
      <c r="I94" s="315" t="s">
        <v>286</v>
      </c>
      <c r="J94" s="315" t="s">
        <v>286</v>
      </c>
      <c r="K94" s="315" t="s">
        <v>286</v>
      </c>
      <c r="L94" s="315" t="s">
        <v>286</v>
      </c>
      <c r="M94" s="315" t="s">
        <v>286</v>
      </c>
      <c r="N94" s="315" t="s">
        <v>286</v>
      </c>
      <c r="O94" s="315" t="s">
        <v>286</v>
      </c>
      <c r="P94" s="315" t="s">
        <v>286</v>
      </c>
      <c r="Q94" s="315" t="s">
        <v>286</v>
      </c>
      <c r="R94" s="315" t="s">
        <v>286</v>
      </c>
      <c r="S94" s="315" t="s">
        <v>286</v>
      </c>
      <c r="T94" s="315" t="s">
        <v>286</v>
      </c>
      <c r="U94" s="315" t="s">
        <v>286</v>
      </c>
      <c r="V94" s="315" t="s">
        <v>286</v>
      </c>
      <c r="W94" s="315" t="s">
        <v>286</v>
      </c>
      <c r="X94" s="315" t="s">
        <v>286</v>
      </c>
      <c r="Y94" s="315" t="s">
        <v>286</v>
      </c>
      <c r="Z94" s="315" t="s">
        <v>286</v>
      </c>
      <c r="AA94" s="315" t="s">
        <v>286</v>
      </c>
      <c r="AB94" s="315" t="s">
        <v>286</v>
      </c>
      <c r="AC94" s="315" t="s">
        <v>286</v>
      </c>
      <c r="AD94" s="315" t="s">
        <v>286</v>
      </c>
      <c r="AE94" s="315" t="s">
        <v>286</v>
      </c>
      <c r="AF94" s="315" t="s">
        <v>286</v>
      </c>
      <c r="AG94" s="315" t="s">
        <v>286</v>
      </c>
      <c r="AH94" s="315" t="s">
        <v>286</v>
      </c>
      <c r="AI94" s="315" t="s">
        <v>286</v>
      </c>
      <c r="AJ94" s="315" t="s">
        <v>286</v>
      </c>
      <c r="AK94" s="315" t="s">
        <v>286</v>
      </c>
      <c r="AL94" s="315" t="s">
        <v>286</v>
      </c>
      <c r="AM94" s="315" t="s">
        <v>286</v>
      </c>
      <c r="AN94" s="315" t="s">
        <v>286</v>
      </c>
      <c r="AO94" s="315" t="s">
        <v>286</v>
      </c>
    </row>
    <row r="95" spans="1:41" s="299" customFormat="1" x14ac:dyDescent="0.3">
      <c r="A95" s="304" t="s">
        <v>755</v>
      </c>
      <c r="B95" s="282" t="s">
        <v>940</v>
      </c>
      <c r="C95" s="303" t="s">
        <v>748</v>
      </c>
      <c r="D95" s="315">
        <f t="shared" ref="D95:Q95" si="31">D81-D82-D86</f>
        <v>-1.7810777716585591</v>
      </c>
      <c r="E95" s="326">
        <f t="shared" si="31"/>
        <v>22.032122026386716</v>
      </c>
      <c r="F95" s="326">
        <f t="shared" si="31"/>
        <v>2.0246758365647963</v>
      </c>
      <c r="G95" s="326">
        <f t="shared" si="31"/>
        <v>2.782614096197392</v>
      </c>
      <c r="H95" s="326">
        <f t="shared" si="31"/>
        <v>2.1701575322914834</v>
      </c>
      <c r="I95" s="326">
        <f t="shared" si="31"/>
        <v>2.6534626471400742</v>
      </c>
      <c r="J95" s="326">
        <f t="shared" si="31"/>
        <v>2.3404837648926389</v>
      </c>
      <c r="K95" s="326">
        <f t="shared" si="31"/>
        <v>2.8943372761767563</v>
      </c>
      <c r="L95" s="326">
        <f t="shared" si="31"/>
        <v>2.7635719403783412</v>
      </c>
      <c r="M95" s="326">
        <f t="shared" si="31"/>
        <v>3.3397360091808537</v>
      </c>
      <c r="N95" s="326">
        <f t="shared" si="31"/>
        <v>3.6805477052482445</v>
      </c>
      <c r="O95" s="326">
        <f t="shared" si="31"/>
        <v>3.8092794961489176</v>
      </c>
      <c r="P95" s="326">
        <f t="shared" si="31"/>
        <v>3.7173531823006272</v>
      </c>
      <c r="Q95" s="326">
        <f t="shared" si="31"/>
        <v>4.3040550402917575</v>
      </c>
      <c r="R95" s="326">
        <f t="shared" ref="R95:AM95" si="32">R81-R82-R86</f>
        <v>3.7545267141235001</v>
      </c>
      <c r="S95" s="326">
        <f t="shared" si="32"/>
        <v>4.3470955906948632</v>
      </c>
      <c r="T95" s="326">
        <f t="shared" si="32"/>
        <v>41.968058417818298</v>
      </c>
      <c r="U95" s="326">
        <f t="shared" si="32"/>
        <v>4.3905665466015478</v>
      </c>
      <c r="V95" s="326">
        <f t="shared" si="32"/>
        <v>82.090764896011848</v>
      </c>
      <c r="W95" s="326">
        <f t="shared" si="32"/>
        <v>4.4344722120675328</v>
      </c>
      <c r="X95" s="326">
        <f t="shared" si="32"/>
        <v>124.20281947474828</v>
      </c>
      <c r="Y95" s="326">
        <f t="shared" si="32"/>
        <v>4.478816934188302</v>
      </c>
      <c r="Z95" s="326">
        <f t="shared" si="32"/>
        <v>168.38764047646274</v>
      </c>
      <c r="AA95" s="326">
        <f t="shared" si="32"/>
        <v>4.5236051035300022</v>
      </c>
      <c r="AB95" s="326">
        <f t="shared" si="32"/>
        <v>214.73202140047366</v>
      </c>
      <c r="AC95" s="326">
        <f t="shared" si="32"/>
        <v>4.5688411545657459</v>
      </c>
      <c r="AD95" s="326">
        <f t="shared" si="32"/>
        <v>263.32626631449386</v>
      </c>
      <c r="AE95" s="326">
        <f t="shared" si="32"/>
        <v>4.6145295661114289</v>
      </c>
      <c r="AF95" s="326">
        <f t="shared" si="32"/>
        <v>314.26433066565539</v>
      </c>
      <c r="AG95" s="326">
        <f t="shared" si="32"/>
        <v>4.6606748617723213</v>
      </c>
      <c r="AH95" s="326">
        <f t="shared" si="32"/>
        <v>367.64396772784869</v>
      </c>
      <c r="AI95" s="326">
        <f t="shared" si="32"/>
        <v>4.7072816103899413</v>
      </c>
      <c r="AJ95" s="326">
        <f t="shared" si="32"/>
        <v>423.56688091088552</v>
      </c>
      <c r="AK95" s="326">
        <f t="shared" si="32"/>
        <v>4.7543544264937907</v>
      </c>
      <c r="AL95" s="326">
        <f t="shared" si="32"/>
        <v>482.13888216598286</v>
      </c>
      <c r="AM95" s="326">
        <f t="shared" si="32"/>
        <v>4.8018979707587732</v>
      </c>
      <c r="AN95" s="326">
        <f t="shared" si="27"/>
        <v>2500.748273289616</v>
      </c>
      <c r="AO95" s="326">
        <f t="shared" si="28"/>
        <v>67.283006446112609</v>
      </c>
    </row>
    <row r="96" spans="1:41" s="299" customFormat="1" x14ac:dyDescent="0.3">
      <c r="A96" s="304" t="s">
        <v>27</v>
      </c>
      <c r="B96" s="297" t="s">
        <v>1156</v>
      </c>
      <c r="C96" s="303" t="s">
        <v>748</v>
      </c>
      <c r="D96" s="315">
        <f t="shared" ref="D96:Q96" si="33">D97-D105</f>
        <v>-1.9550000000000054</v>
      </c>
      <c r="E96" s="326">
        <f t="shared" si="33"/>
        <v>-65.879207940000015</v>
      </c>
      <c r="F96" s="326">
        <f t="shared" si="33"/>
        <v>-60.027724531399997</v>
      </c>
      <c r="G96" s="326">
        <f t="shared" si="33"/>
        <v>-85.006854210000014</v>
      </c>
      <c r="H96" s="326">
        <f t="shared" si="33"/>
        <v>-63.988242617013313</v>
      </c>
      <c r="I96" s="326">
        <f t="shared" si="33"/>
        <v>-64.950511211728326</v>
      </c>
      <c r="J96" s="326">
        <f t="shared" si="33"/>
        <v>-27.065193586292423</v>
      </c>
      <c r="K96" s="326">
        <f t="shared" si="33"/>
        <v>-8.7112808664852679</v>
      </c>
      <c r="L96" s="326">
        <f t="shared" si="33"/>
        <v>-101.45415340787982</v>
      </c>
      <c r="M96" s="326">
        <f t="shared" si="33"/>
        <v>-126.86500342078898</v>
      </c>
      <c r="N96" s="326">
        <f t="shared" si="33"/>
        <v>-91.668368548743103</v>
      </c>
      <c r="O96" s="326">
        <f t="shared" si="33"/>
        <v>-78.1505769073012</v>
      </c>
      <c r="P96" s="326">
        <f t="shared" si="33"/>
        <v>-81.5414504005944</v>
      </c>
      <c r="Q96" s="326">
        <f t="shared" si="33"/>
        <v>-71.176690234112058</v>
      </c>
      <c r="R96" s="326">
        <f t="shared" ref="R96:AM96" si="34">R97-R105</f>
        <v>-72.46195166160436</v>
      </c>
      <c r="S96" s="326">
        <f t="shared" si="34"/>
        <v>-62.357539552356911</v>
      </c>
      <c r="T96" s="326">
        <f t="shared" si="34"/>
        <v>-64.297470489772337</v>
      </c>
      <c r="U96" s="326">
        <f t="shared" si="34"/>
        <v>-52.746500613072016</v>
      </c>
      <c r="V96" s="326">
        <f t="shared" si="34"/>
        <v>-56.929662983931557</v>
      </c>
      <c r="W96" s="326">
        <f t="shared" si="34"/>
        <v>-42.155985741004415</v>
      </c>
      <c r="X96" s="326">
        <f t="shared" si="34"/>
        <v>-50.252506632622428</v>
      </c>
      <c r="Y96" s="326">
        <f t="shared" si="34"/>
        <v>-30.335679973375829</v>
      </c>
      <c r="Z96" s="326">
        <f t="shared" si="34"/>
        <v>-44.170751829890989</v>
      </c>
      <c r="AA96" s="326">
        <f t="shared" si="34"/>
        <v>-18.712035970130174</v>
      </c>
      <c r="AB96" s="326">
        <f t="shared" si="34"/>
        <v>-38.598538626112386</v>
      </c>
      <c r="AC96" s="326">
        <f t="shared" si="34"/>
        <v>-11.915462827205729</v>
      </c>
      <c r="AD96" s="326">
        <f t="shared" si="34"/>
        <v>-33.458158391856003</v>
      </c>
      <c r="AE96" s="326">
        <f t="shared" si="34"/>
        <v>-7.1246543226346191</v>
      </c>
      <c r="AF96" s="326">
        <f t="shared" si="34"/>
        <v>-28.678942281972532</v>
      </c>
      <c r="AG96" s="326">
        <f t="shared" si="34"/>
        <v>-2.1550534187521961</v>
      </c>
      <c r="AH96" s="326">
        <f t="shared" si="34"/>
        <v>-24.196260328931842</v>
      </c>
      <c r="AI96" s="326">
        <f t="shared" si="34"/>
        <v>3.0367029838726971</v>
      </c>
      <c r="AJ96" s="326">
        <f t="shared" si="34"/>
        <v>-19.950616698441898</v>
      </c>
      <c r="AK96" s="326">
        <f t="shared" si="34"/>
        <v>8.4669307801143034</v>
      </c>
      <c r="AL96" s="326">
        <f t="shared" si="34"/>
        <v>-15.88682813248311</v>
      </c>
      <c r="AM96" s="326">
        <f t="shared" si="34"/>
        <v>14.159649474334291</v>
      </c>
      <c r="AN96" s="326">
        <f t="shared" si="27"/>
        <v>-814.59909661814243</v>
      </c>
      <c r="AO96" s="326">
        <f t="shared" si="28"/>
        <v>-551.69369182062633</v>
      </c>
    </row>
    <row r="97" spans="1:41" s="299" customFormat="1" x14ac:dyDescent="0.3">
      <c r="A97" s="304" t="s">
        <v>52</v>
      </c>
      <c r="B97" s="283" t="s">
        <v>1013</v>
      </c>
      <c r="C97" s="303" t="s">
        <v>748</v>
      </c>
      <c r="D97" s="315">
        <f>'[1]11. БДР'!$G$69/1000</f>
        <v>44.448999999999998</v>
      </c>
      <c r="E97" s="326">
        <f>'[1]11. БДР'!$H$69/1000</f>
        <v>19.091764269999999</v>
      </c>
      <c r="F97" s="326">
        <f>[2]Свод!S94</f>
        <v>23.524801790000001</v>
      </c>
      <c r="G97" s="326">
        <f>'[1]11. БДР'!$I$69/1000</f>
        <v>28.792718289999996</v>
      </c>
      <c r="H97" s="326">
        <f>[2]Свод!U94</f>
        <v>5.286930426063801</v>
      </c>
      <c r="I97" s="326">
        <f>'[1]11. БДР'!$J$69/1000</f>
        <v>7.9348123113487947</v>
      </c>
      <c r="J97" s="326">
        <f>[2]Свод!W94</f>
        <v>95.440961078333345</v>
      </c>
      <c r="K97" s="326">
        <f>'[1]11. БДР'!$Q$69/1000</f>
        <v>95.440961078333402</v>
      </c>
      <c r="L97" s="326">
        <f>[2]Свод!Y94</f>
        <v>5</v>
      </c>
      <c r="M97" s="326">
        <f>'[1]11. БДР'!$R$69/1000</f>
        <v>7.9397215116279076</v>
      </c>
      <c r="N97" s="326">
        <f>[2]Свод!AA94</f>
        <v>5.5</v>
      </c>
      <c r="O97" s="326">
        <f>'[1]11. БДР'!$S$69/1000</f>
        <v>10.182238274454111</v>
      </c>
      <c r="P97" s="326">
        <f>[2]Свод!AC94</f>
        <v>6.0500000000000007</v>
      </c>
      <c r="Q97" s="326">
        <f>'[1]11. БДР'!$T$69/1000</f>
        <v>11.151975252973548</v>
      </c>
      <c r="R97" s="326">
        <f>[2]Свод!AE94</f>
        <v>6.6550000000000011</v>
      </c>
      <c r="S97" s="326">
        <f>[2]Свод!AF94</f>
        <v>12.267172778270904</v>
      </c>
      <c r="T97" s="326">
        <f>[2]Свод!AG94</f>
        <v>7.3205000000000018</v>
      </c>
      <c r="U97" s="326">
        <f>[2]Свод!AH94</f>
        <v>13.493890056097996</v>
      </c>
      <c r="V97" s="326">
        <f>[2]Свод!AI94</f>
        <v>8.0525500000000019</v>
      </c>
      <c r="W97" s="326">
        <f>[2]Свод!AJ94</f>
        <v>14.843279061707797</v>
      </c>
      <c r="X97" s="326">
        <f>[2]Свод!AK94</f>
        <v>8.8578050000000026</v>
      </c>
      <c r="Y97" s="326">
        <f>[2]Свод!AL94</f>
        <v>16.327606967878577</v>
      </c>
      <c r="Z97" s="326">
        <f>[2]Свод!AM94</f>
        <v>9.7435855000000036</v>
      </c>
      <c r="AA97" s="326">
        <f>[2]Свод!AN94</f>
        <v>17.960367664666435</v>
      </c>
      <c r="AB97" s="326">
        <f>[2]Свод!AO94</f>
        <v>10.717944050000005</v>
      </c>
      <c r="AC97" s="326">
        <f>[2]Свод!AP94</f>
        <v>19.756404431133081</v>
      </c>
      <c r="AD97" s="326">
        <f>[2]Свод!AQ94</f>
        <v>11.789738455000007</v>
      </c>
      <c r="AE97" s="326">
        <f>[2]Свод!AR94</f>
        <v>21.732044874246391</v>
      </c>
      <c r="AF97" s="326">
        <f>[2]Свод!AS94</f>
        <v>12.968712300500009</v>
      </c>
      <c r="AG97" s="326">
        <f>[2]Свод!AT94</f>
        <v>23.905249361671032</v>
      </c>
      <c r="AH97" s="326">
        <f>[2]Свод!AU94</f>
        <v>14.26558353055001</v>
      </c>
      <c r="AI97" s="326">
        <f>[2]Свод!AV94</f>
        <v>26.295774297838136</v>
      </c>
      <c r="AJ97" s="326">
        <f>[2]Свод!AW94</f>
        <v>15.692141883605013</v>
      </c>
      <c r="AK97" s="326">
        <f>[2]Свод!AX94</f>
        <v>28.925351727621951</v>
      </c>
      <c r="AL97" s="326">
        <f>[2]Свод!AY94</f>
        <v>17.261356071965515</v>
      </c>
      <c r="AM97" s="326">
        <f>[2]Свод!AZ94</f>
        <v>31.817886900384149</v>
      </c>
      <c r="AN97" s="326">
        <f t="shared" si="27"/>
        <v>240.60280829601771</v>
      </c>
      <c r="AO97" s="326">
        <f t="shared" si="28"/>
        <v>359.97473655025419</v>
      </c>
    </row>
    <row r="98" spans="1:41" s="299" customFormat="1" x14ac:dyDescent="0.3">
      <c r="A98" s="304" t="s">
        <v>53</v>
      </c>
      <c r="B98" s="141" t="s">
        <v>931</v>
      </c>
      <c r="C98" s="303" t="s">
        <v>748</v>
      </c>
      <c r="D98" s="315" t="s">
        <v>286</v>
      </c>
      <c r="E98" s="315" t="s">
        <v>286</v>
      </c>
      <c r="F98" s="315" t="s">
        <v>286</v>
      </c>
      <c r="G98" s="315" t="s">
        <v>286</v>
      </c>
      <c r="H98" s="315" t="s">
        <v>286</v>
      </c>
      <c r="I98" s="315" t="s">
        <v>286</v>
      </c>
      <c r="J98" s="315" t="s">
        <v>286</v>
      </c>
      <c r="K98" s="315" t="s">
        <v>286</v>
      </c>
      <c r="L98" s="315" t="s">
        <v>286</v>
      </c>
      <c r="M98" s="315" t="s">
        <v>286</v>
      </c>
      <c r="N98" s="315" t="s">
        <v>286</v>
      </c>
      <c r="O98" s="315" t="s">
        <v>286</v>
      </c>
      <c r="P98" s="315" t="s">
        <v>286</v>
      </c>
      <c r="Q98" s="315" t="s">
        <v>286</v>
      </c>
      <c r="R98" s="315" t="s">
        <v>286</v>
      </c>
      <c r="S98" s="315" t="s">
        <v>286</v>
      </c>
      <c r="T98" s="315" t="s">
        <v>286</v>
      </c>
      <c r="U98" s="315" t="s">
        <v>286</v>
      </c>
      <c r="V98" s="315" t="s">
        <v>286</v>
      </c>
      <c r="W98" s="315" t="s">
        <v>286</v>
      </c>
      <c r="X98" s="315" t="s">
        <v>286</v>
      </c>
      <c r="Y98" s="315" t="s">
        <v>286</v>
      </c>
      <c r="Z98" s="315" t="s">
        <v>286</v>
      </c>
      <c r="AA98" s="315" t="s">
        <v>286</v>
      </c>
      <c r="AB98" s="315" t="s">
        <v>286</v>
      </c>
      <c r="AC98" s="315" t="s">
        <v>286</v>
      </c>
      <c r="AD98" s="315" t="s">
        <v>286</v>
      </c>
      <c r="AE98" s="315" t="s">
        <v>286</v>
      </c>
      <c r="AF98" s="315" t="s">
        <v>286</v>
      </c>
      <c r="AG98" s="315" t="s">
        <v>286</v>
      </c>
      <c r="AH98" s="315" t="s">
        <v>286</v>
      </c>
      <c r="AI98" s="315" t="s">
        <v>286</v>
      </c>
      <c r="AJ98" s="315" t="s">
        <v>286</v>
      </c>
      <c r="AK98" s="315" t="s">
        <v>286</v>
      </c>
      <c r="AL98" s="315" t="s">
        <v>286</v>
      </c>
      <c r="AM98" s="315" t="s">
        <v>286</v>
      </c>
      <c r="AN98" s="315" t="s">
        <v>286</v>
      </c>
      <c r="AO98" s="315" t="s">
        <v>286</v>
      </c>
    </row>
    <row r="99" spans="1:41" s="299" customFormat="1" x14ac:dyDescent="0.3">
      <c r="A99" s="304" t="s">
        <v>54</v>
      </c>
      <c r="B99" s="141" t="s">
        <v>932</v>
      </c>
      <c r="C99" s="303" t="s">
        <v>748</v>
      </c>
      <c r="D99" s="315">
        <f>'[1]11. БДР'!$G$29/1000</f>
        <v>3.173</v>
      </c>
      <c r="E99" s="326">
        <f>'[1]11. БДР'!$H$29/1000</f>
        <v>14.863</v>
      </c>
      <c r="F99" s="326">
        <f>[2]Свод!S96</f>
        <v>5.577162770000001</v>
      </c>
      <c r="G99" s="326">
        <f>'[1]11. БДР'!$I$29/1000</f>
        <v>7.6412374800000009</v>
      </c>
      <c r="H99" s="326">
        <f>[2]Свод!U96</f>
        <v>5.286930426063801</v>
      </c>
      <c r="I99" s="326">
        <f>'[1]11. БДР'!$J$29/1000</f>
        <v>7.9348123113487947</v>
      </c>
      <c r="J99" s="326">
        <f>[2]Свод!W96</f>
        <v>5.5513500000000002</v>
      </c>
      <c r="K99" s="326">
        <f>'[1]11. БДР'!$Q$29/1000</f>
        <v>5.5513500000000002</v>
      </c>
      <c r="L99" s="326">
        <f>[2]Свод!Y96</f>
        <v>5</v>
      </c>
      <c r="M99" s="326">
        <f>'[1]11. БДР'!$R$29/1000</f>
        <v>7.9397215116279076</v>
      </c>
      <c r="N99" s="326">
        <f>[2]Свод!AA96</f>
        <v>5.5</v>
      </c>
      <c r="O99" s="326">
        <f>'[1]11. БДР'!$S$29/1000</f>
        <v>10.182238274454111</v>
      </c>
      <c r="P99" s="326">
        <f>[2]Свод!AC96</f>
        <v>6.0500000000000007</v>
      </c>
      <c r="Q99" s="326">
        <f>'[1]11. БДР'!$T$29/1000</f>
        <v>11.151975252973548</v>
      </c>
      <c r="R99" s="326">
        <f>[2]Свод!AE96</f>
        <v>6.6550000000000011</v>
      </c>
      <c r="S99" s="326">
        <f>[2]Свод!AF96</f>
        <v>12.267172778270904</v>
      </c>
      <c r="T99" s="326">
        <f>[2]Свод!AG96</f>
        <v>7.3205000000000018</v>
      </c>
      <c r="U99" s="326">
        <f>[2]Свод!AH96</f>
        <v>13.493890056097996</v>
      </c>
      <c r="V99" s="326">
        <f>[2]Свод!AI96</f>
        <v>8.0525500000000019</v>
      </c>
      <c r="W99" s="326">
        <f>[2]Свод!AJ96</f>
        <v>14.843279061707797</v>
      </c>
      <c r="X99" s="326">
        <f>[2]Свод!AK96</f>
        <v>8.8578050000000026</v>
      </c>
      <c r="Y99" s="326">
        <f>[2]Свод!AL96</f>
        <v>16.327606967878577</v>
      </c>
      <c r="Z99" s="326">
        <f>[2]Свод!AM96</f>
        <v>9.7435855000000036</v>
      </c>
      <c r="AA99" s="326">
        <f>[2]Свод!AN96</f>
        <v>17.960367664666435</v>
      </c>
      <c r="AB99" s="326">
        <f>[2]Свод!AO96</f>
        <v>10.717944050000005</v>
      </c>
      <c r="AC99" s="326">
        <f>[2]Свод!AP96</f>
        <v>19.756404431133081</v>
      </c>
      <c r="AD99" s="326">
        <f>[2]Свод!AQ96</f>
        <v>11.789738455000007</v>
      </c>
      <c r="AE99" s="326">
        <f>[2]Свод!AR96</f>
        <v>21.732044874246391</v>
      </c>
      <c r="AF99" s="326">
        <f>[2]Свод!AS96</f>
        <v>12.968712300500009</v>
      </c>
      <c r="AG99" s="326">
        <f>[2]Свод!AT96</f>
        <v>23.905249361671032</v>
      </c>
      <c r="AH99" s="326">
        <f>[2]Свод!AU96</f>
        <v>14.26558353055001</v>
      </c>
      <c r="AI99" s="326">
        <f>[2]Свод!AV96</f>
        <v>26.295774297838136</v>
      </c>
      <c r="AJ99" s="326">
        <f>[2]Свод!AW96</f>
        <v>15.692141883605013</v>
      </c>
      <c r="AK99" s="326">
        <f>[2]Свод!AX96</f>
        <v>28.925351727621951</v>
      </c>
      <c r="AL99" s="326">
        <f>[2]Свод!AY96</f>
        <v>17.261356071965515</v>
      </c>
      <c r="AM99" s="326">
        <f>[2]Свод!AZ96</f>
        <v>31.817886900384149</v>
      </c>
      <c r="AN99" s="326">
        <f t="shared" si="27"/>
        <v>150.71319721768435</v>
      </c>
      <c r="AO99" s="326">
        <f t="shared" si="28"/>
        <v>270.08512547192078</v>
      </c>
    </row>
    <row r="100" spans="1:41" s="299" customFormat="1" x14ac:dyDescent="0.3">
      <c r="A100" s="304" t="s">
        <v>69</v>
      </c>
      <c r="B100" s="141" t="s">
        <v>1014</v>
      </c>
      <c r="C100" s="303" t="s">
        <v>748</v>
      </c>
      <c r="D100" s="315">
        <f>'[1]11. БДР'!$G$54/1000</f>
        <v>0</v>
      </c>
      <c r="E100" s="326">
        <f>'[1]11. БДР'!$H$54/1000</f>
        <v>2.7834420000000002E-2</v>
      </c>
      <c r="F100" s="326">
        <f>[2]Свод!S97</f>
        <v>0</v>
      </c>
      <c r="G100" s="326">
        <f>'[1]11. БДР'!$I$54/1000</f>
        <v>4.8458039999999994E-2</v>
      </c>
      <c r="H100" s="326">
        <f>[2]Свод!U97</f>
        <v>0</v>
      </c>
      <c r="I100" s="326">
        <f>'[1]11. БДР'!$J$54/1000</f>
        <v>0</v>
      </c>
      <c r="J100" s="326">
        <f>[2]Свод!W97</f>
        <v>0</v>
      </c>
      <c r="K100" s="326">
        <f>'[1]11. БДР'!$Q$54/1000</f>
        <v>0</v>
      </c>
      <c r="L100" s="326">
        <f>[2]Свод!Y97</f>
        <v>0</v>
      </c>
      <c r="M100" s="326">
        <f>'[1]11. БДР'!$R$54/1000</f>
        <v>0</v>
      </c>
      <c r="N100" s="326">
        <f>[2]Свод!AA97</f>
        <v>0</v>
      </c>
      <c r="O100" s="326">
        <f>'[1]11. БДР'!$S$54/1000</f>
        <v>0</v>
      </c>
      <c r="P100" s="326">
        <f>[2]Свод!AC97</f>
        <v>0</v>
      </c>
      <c r="Q100" s="326">
        <f>'[1]11. БДР'!$T$54/1000</f>
        <v>0</v>
      </c>
      <c r="R100" s="326">
        <f>[2]Свод!AE97</f>
        <v>0</v>
      </c>
      <c r="S100" s="326">
        <f>[2]Свод!AF97</f>
        <v>0</v>
      </c>
      <c r="T100" s="326">
        <f>[2]Свод!AG97</f>
        <v>0</v>
      </c>
      <c r="U100" s="326">
        <f>[2]Свод!AH97</f>
        <v>0</v>
      </c>
      <c r="V100" s="326">
        <f>[2]Свод!AI97</f>
        <v>0</v>
      </c>
      <c r="W100" s="326">
        <f>[2]Свод!AJ97</f>
        <v>0</v>
      </c>
      <c r="X100" s="326">
        <f>[2]Свод!AK97</f>
        <v>0</v>
      </c>
      <c r="Y100" s="326">
        <f>[2]Свод!AL97</f>
        <v>0</v>
      </c>
      <c r="Z100" s="326">
        <f>[2]Свод!AM97</f>
        <v>0</v>
      </c>
      <c r="AA100" s="326">
        <f>[2]Свод!AN97</f>
        <v>0</v>
      </c>
      <c r="AB100" s="326">
        <f>[2]Свод!AO97</f>
        <v>0</v>
      </c>
      <c r="AC100" s="326">
        <f>[2]Свод!AP97</f>
        <v>0</v>
      </c>
      <c r="AD100" s="326">
        <f>[2]Свод!AQ97</f>
        <v>0</v>
      </c>
      <c r="AE100" s="326">
        <f>[2]Свод!AR97</f>
        <v>0</v>
      </c>
      <c r="AF100" s="326">
        <f>[2]Свод!AS97</f>
        <v>0</v>
      </c>
      <c r="AG100" s="326">
        <f>[2]Свод!AT97</f>
        <v>0</v>
      </c>
      <c r="AH100" s="326">
        <f>[2]Свод!AU97</f>
        <v>0</v>
      </c>
      <c r="AI100" s="326">
        <f>[2]Свод!AV97</f>
        <v>0</v>
      </c>
      <c r="AJ100" s="326">
        <f>[2]Свод!AW97</f>
        <v>0</v>
      </c>
      <c r="AK100" s="326">
        <f>[2]Свод!AX97</f>
        <v>0</v>
      </c>
      <c r="AL100" s="326">
        <f>[2]Свод!AY97</f>
        <v>0</v>
      </c>
      <c r="AM100" s="326">
        <f>[2]Свод!AZ97</f>
        <v>0</v>
      </c>
      <c r="AN100" s="326">
        <f t="shared" si="27"/>
        <v>0</v>
      </c>
      <c r="AO100" s="326">
        <f t="shared" si="28"/>
        <v>0</v>
      </c>
    </row>
    <row r="101" spans="1:41" s="299" customFormat="1" x14ac:dyDescent="0.3">
      <c r="A101" s="304" t="s">
        <v>525</v>
      </c>
      <c r="B101" s="286" t="s">
        <v>646</v>
      </c>
      <c r="C101" s="303" t="s">
        <v>748</v>
      </c>
      <c r="D101" s="315">
        <f>'[1]11. БДР'!$G$57/1000</f>
        <v>0</v>
      </c>
      <c r="E101" s="326">
        <f>'[1]11. БДР'!$H$57/1000</f>
        <v>2.7834420000000002E-2</v>
      </c>
      <c r="F101" s="326">
        <f>[2]Свод!S98</f>
        <v>0</v>
      </c>
      <c r="G101" s="326">
        <f>'[1]11. БДР'!$I$57/1000</f>
        <v>4.8458039999999994E-2</v>
      </c>
      <c r="H101" s="326">
        <f>[2]Свод!U98</f>
        <v>0</v>
      </c>
      <c r="I101" s="326">
        <f>'[1]11. БДР'!$J$57/1000</f>
        <v>0</v>
      </c>
      <c r="J101" s="326">
        <f>[2]Свод!W98</f>
        <v>0</v>
      </c>
      <c r="K101" s="326">
        <f>'[1]11. БДР'!$Q$57/1000</f>
        <v>0</v>
      </c>
      <c r="L101" s="326">
        <f>[2]Свод!Y98</f>
        <v>0</v>
      </c>
      <c r="M101" s="326">
        <f>'[1]11. БДР'!$R$57/1000</f>
        <v>0</v>
      </c>
      <c r="N101" s="326">
        <f>[2]Свод!AA98</f>
        <v>0</v>
      </c>
      <c r="O101" s="326">
        <f>'[1]11. БДР'!$S$57/1000</f>
        <v>0</v>
      </c>
      <c r="P101" s="326">
        <f>[2]Свод!AC98</f>
        <v>0</v>
      </c>
      <c r="Q101" s="326">
        <f>'[1]11. БДР'!$T$57/1000</f>
        <v>0</v>
      </c>
      <c r="R101" s="326">
        <f>[2]Свод!AE98</f>
        <v>0</v>
      </c>
      <c r="S101" s="326">
        <f>[2]Свод!AF98</f>
        <v>0</v>
      </c>
      <c r="T101" s="326">
        <f>[2]Свод!AG98</f>
        <v>0</v>
      </c>
      <c r="U101" s="326">
        <f>[2]Свод!AH98</f>
        <v>0</v>
      </c>
      <c r="V101" s="326">
        <f>[2]Свод!AI98</f>
        <v>0</v>
      </c>
      <c r="W101" s="326">
        <f>[2]Свод!AJ98</f>
        <v>0</v>
      </c>
      <c r="X101" s="326">
        <f>[2]Свод!AK98</f>
        <v>0</v>
      </c>
      <c r="Y101" s="326">
        <f>[2]Свод!AL98</f>
        <v>0</v>
      </c>
      <c r="Z101" s="326">
        <f>[2]Свод!AM98</f>
        <v>0</v>
      </c>
      <c r="AA101" s="326">
        <f>[2]Свод!AN98</f>
        <v>0</v>
      </c>
      <c r="AB101" s="326">
        <f>[2]Свод!AO98</f>
        <v>0</v>
      </c>
      <c r="AC101" s="326">
        <f>[2]Свод!AP98</f>
        <v>0</v>
      </c>
      <c r="AD101" s="326">
        <f>[2]Свод!AQ98</f>
        <v>0</v>
      </c>
      <c r="AE101" s="326">
        <f>[2]Свод!AR98</f>
        <v>0</v>
      </c>
      <c r="AF101" s="326">
        <f>[2]Свод!AS98</f>
        <v>0</v>
      </c>
      <c r="AG101" s="326">
        <f>[2]Свод!AT98</f>
        <v>0</v>
      </c>
      <c r="AH101" s="326">
        <f>[2]Свод!AU98</f>
        <v>0</v>
      </c>
      <c r="AI101" s="326">
        <f>[2]Свод!AV98</f>
        <v>0</v>
      </c>
      <c r="AJ101" s="326">
        <f>[2]Свод!AW98</f>
        <v>0</v>
      </c>
      <c r="AK101" s="326">
        <f>[2]Свод!AX98</f>
        <v>0</v>
      </c>
      <c r="AL101" s="326">
        <f>[2]Свод!AY98</f>
        <v>0</v>
      </c>
      <c r="AM101" s="326">
        <f>[2]Свод!AZ98</f>
        <v>0</v>
      </c>
      <c r="AN101" s="326">
        <f t="shared" si="27"/>
        <v>0</v>
      </c>
      <c r="AO101" s="326">
        <f t="shared" si="28"/>
        <v>0</v>
      </c>
    </row>
    <row r="102" spans="1:41" s="299" customFormat="1" x14ac:dyDescent="0.3">
      <c r="A102" s="304" t="s">
        <v>70</v>
      </c>
      <c r="B102" s="284" t="s">
        <v>933</v>
      </c>
      <c r="C102" s="303" t="s">
        <v>748</v>
      </c>
      <c r="D102" s="315">
        <f t="shared" ref="D102:Q102" si="35">D97-D99-D100</f>
        <v>41.275999999999996</v>
      </c>
      <c r="E102" s="326">
        <f t="shared" si="35"/>
        <v>4.2009298499999996</v>
      </c>
      <c r="F102" s="326">
        <f t="shared" si="35"/>
        <v>17.94763902</v>
      </c>
      <c r="G102" s="326">
        <f t="shared" si="35"/>
        <v>21.103022769999995</v>
      </c>
      <c r="H102" s="326">
        <f t="shared" si="35"/>
        <v>0</v>
      </c>
      <c r="I102" s="326">
        <f t="shared" si="35"/>
        <v>0</v>
      </c>
      <c r="J102" s="326">
        <f t="shared" si="35"/>
        <v>89.889611078333346</v>
      </c>
      <c r="K102" s="326">
        <f t="shared" si="35"/>
        <v>89.889611078333402</v>
      </c>
      <c r="L102" s="326">
        <f t="shared" si="35"/>
        <v>0</v>
      </c>
      <c r="M102" s="326">
        <f t="shared" si="35"/>
        <v>0</v>
      </c>
      <c r="N102" s="326">
        <f t="shared" si="35"/>
        <v>0</v>
      </c>
      <c r="O102" s="326">
        <f t="shared" si="35"/>
        <v>0</v>
      </c>
      <c r="P102" s="326">
        <f t="shared" si="35"/>
        <v>0</v>
      </c>
      <c r="Q102" s="326">
        <f t="shared" si="35"/>
        <v>0</v>
      </c>
      <c r="R102" s="326">
        <f t="shared" ref="R102:AM102" si="36">R97-R99-R100</f>
        <v>0</v>
      </c>
      <c r="S102" s="326">
        <f t="shared" si="36"/>
        <v>0</v>
      </c>
      <c r="T102" s="326">
        <f t="shared" si="36"/>
        <v>0</v>
      </c>
      <c r="U102" s="326">
        <f t="shared" si="36"/>
        <v>0</v>
      </c>
      <c r="V102" s="326">
        <f t="shared" si="36"/>
        <v>0</v>
      </c>
      <c r="W102" s="326">
        <f t="shared" si="36"/>
        <v>0</v>
      </c>
      <c r="X102" s="326">
        <f t="shared" si="36"/>
        <v>0</v>
      </c>
      <c r="Y102" s="326">
        <f t="shared" si="36"/>
        <v>0</v>
      </c>
      <c r="Z102" s="326">
        <f t="shared" si="36"/>
        <v>0</v>
      </c>
      <c r="AA102" s="326">
        <f t="shared" si="36"/>
        <v>0</v>
      </c>
      <c r="AB102" s="326">
        <f t="shared" si="36"/>
        <v>0</v>
      </c>
      <c r="AC102" s="326">
        <f t="shared" si="36"/>
        <v>0</v>
      </c>
      <c r="AD102" s="326">
        <f t="shared" si="36"/>
        <v>0</v>
      </c>
      <c r="AE102" s="326">
        <f t="shared" si="36"/>
        <v>0</v>
      </c>
      <c r="AF102" s="326">
        <f t="shared" si="36"/>
        <v>0</v>
      </c>
      <c r="AG102" s="326">
        <f t="shared" si="36"/>
        <v>0</v>
      </c>
      <c r="AH102" s="326">
        <f t="shared" si="36"/>
        <v>0</v>
      </c>
      <c r="AI102" s="326">
        <f t="shared" si="36"/>
        <v>0</v>
      </c>
      <c r="AJ102" s="326">
        <f t="shared" si="36"/>
        <v>0</v>
      </c>
      <c r="AK102" s="326">
        <f t="shared" si="36"/>
        <v>0</v>
      </c>
      <c r="AL102" s="326">
        <f t="shared" si="36"/>
        <v>0</v>
      </c>
      <c r="AM102" s="326">
        <f t="shared" si="36"/>
        <v>0</v>
      </c>
      <c r="AN102" s="326">
        <f t="shared" si="27"/>
        <v>89.889611078333346</v>
      </c>
      <c r="AO102" s="326">
        <f t="shared" si="28"/>
        <v>89.889611078333402</v>
      </c>
    </row>
    <row r="103" spans="1:41" s="301" customFormat="1" x14ac:dyDescent="0.3">
      <c r="A103" s="304" t="s">
        <v>1097</v>
      </c>
      <c r="B103" s="141" t="s">
        <v>1096</v>
      </c>
      <c r="C103" s="303" t="s">
        <v>748</v>
      </c>
      <c r="D103" s="315" t="s">
        <v>286</v>
      </c>
      <c r="E103" s="315" t="s">
        <v>286</v>
      </c>
      <c r="F103" s="315" t="s">
        <v>286</v>
      </c>
      <c r="G103" s="315" t="s">
        <v>286</v>
      </c>
      <c r="H103" s="315" t="s">
        <v>286</v>
      </c>
      <c r="I103" s="315" t="s">
        <v>286</v>
      </c>
      <c r="J103" s="315" t="s">
        <v>286</v>
      </c>
      <c r="K103" s="315" t="s">
        <v>286</v>
      </c>
      <c r="L103" s="315" t="s">
        <v>286</v>
      </c>
      <c r="M103" s="315" t="s">
        <v>286</v>
      </c>
      <c r="N103" s="315" t="s">
        <v>286</v>
      </c>
      <c r="O103" s="315" t="s">
        <v>286</v>
      </c>
      <c r="P103" s="315" t="s">
        <v>286</v>
      </c>
      <c r="Q103" s="315" t="s">
        <v>286</v>
      </c>
      <c r="R103" s="315" t="s">
        <v>286</v>
      </c>
      <c r="S103" s="315" t="s">
        <v>286</v>
      </c>
      <c r="T103" s="315" t="s">
        <v>286</v>
      </c>
      <c r="U103" s="315" t="s">
        <v>286</v>
      </c>
      <c r="V103" s="315" t="s">
        <v>286</v>
      </c>
      <c r="W103" s="315" t="s">
        <v>286</v>
      </c>
      <c r="X103" s="315" t="s">
        <v>286</v>
      </c>
      <c r="Y103" s="315" t="s">
        <v>286</v>
      </c>
      <c r="Z103" s="315" t="s">
        <v>286</v>
      </c>
      <c r="AA103" s="315" t="s">
        <v>286</v>
      </c>
      <c r="AB103" s="315" t="s">
        <v>286</v>
      </c>
      <c r="AC103" s="315" t="s">
        <v>286</v>
      </c>
      <c r="AD103" s="315" t="s">
        <v>286</v>
      </c>
      <c r="AE103" s="315" t="s">
        <v>286</v>
      </c>
      <c r="AF103" s="315" t="s">
        <v>286</v>
      </c>
      <c r="AG103" s="315" t="s">
        <v>286</v>
      </c>
      <c r="AH103" s="315" t="s">
        <v>286</v>
      </c>
      <c r="AI103" s="315" t="s">
        <v>286</v>
      </c>
      <c r="AJ103" s="315" t="s">
        <v>286</v>
      </c>
      <c r="AK103" s="315" t="s">
        <v>286</v>
      </c>
      <c r="AL103" s="315" t="s">
        <v>286</v>
      </c>
      <c r="AM103" s="315" t="s">
        <v>286</v>
      </c>
      <c r="AN103" s="315" t="s">
        <v>286</v>
      </c>
      <c r="AO103" s="315" t="s">
        <v>286</v>
      </c>
    </row>
    <row r="104" spans="1:41" s="301" customFormat="1" x14ac:dyDescent="0.3">
      <c r="A104" s="304" t="s">
        <v>1117</v>
      </c>
      <c r="B104" s="141" t="s">
        <v>1098</v>
      </c>
      <c r="C104" s="303" t="s">
        <v>748</v>
      </c>
      <c r="D104" s="315" t="s">
        <v>286</v>
      </c>
      <c r="E104" s="315" t="s">
        <v>286</v>
      </c>
      <c r="F104" s="315" t="s">
        <v>286</v>
      </c>
      <c r="G104" s="315" t="s">
        <v>286</v>
      </c>
      <c r="H104" s="315" t="s">
        <v>286</v>
      </c>
      <c r="I104" s="315" t="s">
        <v>286</v>
      </c>
      <c r="J104" s="315" t="s">
        <v>286</v>
      </c>
      <c r="K104" s="315" t="s">
        <v>286</v>
      </c>
      <c r="L104" s="315" t="s">
        <v>286</v>
      </c>
      <c r="M104" s="315" t="s">
        <v>286</v>
      </c>
      <c r="N104" s="315" t="s">
        <v>286</v>
      </c>
      <c r="O104" s="315" t="s">
        <v>286</v>
      </c>
      <c r="P104" s="315" t="s">
        <v>286</v>
      </c>
      <c r="Q104" s="315" t="s">
        <v>286</v>
      </c>
      <c r="R104" s="315" t="s">
        <v>286</v>
      </c>
      <c r="S104" s="315" t="s">
        <v>286</v>
      </c>
      <c r="T104" s="315" t="s">
        <v>286</v>
      </c>
      <c r="U104" s="315" t="s">
        <v>286</v>
      </c>
      <c r="V104" s="315" t="s">
        <v>286</v>
      </c>
      <c r="W104" s="315" t="s">
        <v>286</v>
      </c>
      <c r="X104" s="315" t="s">
        <v>286</v>
      </c>
      <c r="Y104" s="315" t="s">
        <v>286</v>
      </c>
      <c r="Z104" s="315" t="s">
        <v>286</v>
      </c>
      <c r="AA104" s="315" t="s">
        <v>286</v>
      </c>
      <c r="AB104" s="315" t="s">
        <v>286</v>
      </c>
      <c r="AC104" s="315" t="s">
        <v>286</v>
      </c>
      <c r="AD104" s="315" t="s">
        <v>286</v>
      </c>
      <c r="AE104" s="315" t="s">
        <v>286</v>
      </c>
      <c r="AF104" s="315" t="s">
        <v>286</v>
      </c>
      <c r="AG104" s="315" t="s">
        <v>286</v>
      </c>
      <c r="AH104" s="315" t="s">
        <v>286</v>
      </c>
      <c r="AI104" s="315" t="s">
        <v>286</v>
      </c>
      <c r="AJ104" s="315" t="s">
        <v>286</v>
      </c>
      <c r="AK104" s="315" t="s">
        <v>286</v>
      </c>
      <c r="AL104" s="315" t="s">
        <v>286</v>
      </c>
      <c r="AM104" s="315" t="s">
        <v>286</v>
      </c>
      <c r="AN104" s="315" t="s">
        <v>286</v>
      </c>
      <c r="AO104" s="315" t="s">
        <v>286</v>
      </c>
    </row>
    <row r="105" spans="1:41" s="299" customFormat="1" x14ac:dyDescent="0.3">
      <c r="A105" s="304" t="s">
        <v>55</v>
      </c>
      <c r="B105" s="285" t="s">
        <v>1012</v>
      </c>
      <c r="C105" s="303" t="s">
        <v>748</v>
      </c>
      <c r="D105" s="315">
        <f>'[1]11. БДР'!$G$311/1000</f>
        <v>46.404000000000003</v>
      </c>
      <c r="E105" s="326">
        <f>'[1]11. БДР'!$H$311/1000</f>
        <v>84.970972210000014</v>
      </c>
      <c r="F105" s="326">
        <f>[2]Свод!S100</f>
        <v>83.552526321399995</v>
      </c>
      <c r="G105" s="326">
        <f>'[1]11. БДР'!$I$311/1000</f>
        <v>113.79957250000001</v>
      </c>
      <c r="H105" s="326">
        <f>[2]Свод!U100</f>
        <v>69.275173043077118</v>
      </c>
      <c r="I105" s="326">
        <f>'[1]11. БДР'!$J$311/1000</f>
        <v>72.885323523077119</v>
      </c>
      <c r="J105" s="326">
        <f>[2]Свод!W100</f>
        <v>122.50615466462577</v>
      </c>
      <c r="K105" s="326">
        <f>'[1]11. БДР'!$Q$311/1000</f>
        <v>104.15224194481867</v>
      </c>
      <c r="L105" s="326">
        <f>[2]Свод!Y100</f>
        <v>106.45415340787982</v>
      </c>
      <c r="M105" s="326">
        <f>'[1]11. БДР'!$R$311/1000</f>
        <v>134.80472493241689</v>
      </c>
      <c r="N105" s="326">
        <f>[2]Свод!AA100</f>
        <v>97.168368548743103</v>
      </c>
      <c r="O105" s="326">
        <f>'[1]11. БДР'!$S$311/1000</f>
        <v>88.332815181755308</v>
      </c>
      <c r="P105" s="326">
        <f>[2]Свод!AC100</f>
        <v>87.591450400594397</v>
      </c>
      <c r="Q105" s="326">
        <f>'[1]11. БДР'!$T$311/1000</f>
        <v>82.328665487085601</v>
      </c>
      <c r="R105" s="326">
        <f>[2]Свод!AE100</f>
        <v>79.116951661604361</v>
      </c>
      <c r="S105" s="326">
        <f>[2]Свод!AF100</f>
        <v>74.624712330627816</v>
      </c>
      <c r="T105" s="326">
        <f>[2]Свод!AG100</f>
        <v>71.617970489772333</v>
      </c>
      <c r="U105" s="326">
        <f>[2]Свод!AH100</f>
        <v>66.240390669170012</v>
      </c>
      <c r="V105" s="326">
        <f>[2]Свод!AI100</f>
        <v>64.982212983931561</v>
      </c>
      <c r="W105" s="326">
        <f>[2]Свод!AJ100</f>
        <v>56.999264802712212</v>
      </c>
      <c r="X105" s="326">
        <f>[2]Свод!AK100</f>
        <v>59.110311632622434</v>
      </c>
      <c r="Y105" s="326">
        <f>[2]Свод!AL100</f>
        <v>46.663286941254405</v>
      </c>
      <c r="Z105" s="326">
        <f>[2]Свод!AM100</f>
        <v>53.914337329890991</v>
      </c>
      <c r="AA105" s="326">
        <f>[2]Свод!AN100</f>
        <v>36.672403634796609</v>
      </c>
      <c r="AB105" s="326">
        <f>[2]Свод!AO100</f>
        <v>49.316482676112393</v>
      </c>
      <c r="AC105" s="326">
        <f>[2]Свод!AP100</f>
        <v>31.671867258338811</v>
      </c>
      <c r="AD105" s="326">
        <f>[2]Свод!AQ100</f>
        <v>45.247896846856008</v>
      </c>
      <c r="AE105" s="326">
        <f>[2]Свод!AR100</f>
        <v>28.85669919688101</v>
      </c>
      <c r="AF105" s="326">
        <f>[2]Свод!AS100</f>
        <v>41.647654582472541</v>
      </c>
      <c r="AG105" s="326">
        <f>[2]Свод!AT100</f>
        <v>26.060302780423228</v>
      </c>
      <c r="AH105" s="326">
        <f>[2]Свод!AU100</f>
        <v>38.461843859481853</v>
      </c>
      <c r="AI105" s="326">
        <f>[2]Свод!AV100</f>
        <v>23.259071313965439</v>
      </c>
      <c r="AJ105" s="326">
        <f>[2]Свод!AW100</f>
        <v>35.642758582046909</v>
      </c>
      <c r="AK105" s="326">
        <f>[2]Свод!AX100</f>
        <v>20.458420947507648</v>
      </c>
      <c r="AL105" s="326">
        <f>[2]Свод!AY100</f>
        <v>33.148184204448626</v>
      </c>
      <c r="AM105" s="326">
        <f>[2]Свод!AZ100</f>
        <v>17.658237426049858</v>
      </c>
      <c r="AN105" s="326">
        <f t="shared" si="27"/>
        <v>1055.20190491416</v>
      </c>
      <c r="AO105" s="326">
        <f t="shared" si="28"/>
        <v>911.66842837088063</v>
      </c>
    </row>
    <row r="106" spans="1:41" s="299" customFormat="1" x14ac:dyDescent="0.3">
      <c r="A106" s="304" t="s">
        <v>526</v>
      </c>
      <c r="B106" s="284" t="s">
        <v>934</v>
      </c>
      <c r="C106" s="303" t="s">
        <v>748</v>
      </c>
      <c r="D106" s="315">
        <f>('[1]11. БДР'!$G$258+'[1]11. БДР'!$G$259)/1000</f>
        <v>3.3250010000000003</v>
      </c>
      <c r="E106" s="326">
        <f>('[1]11. БДР'!$H$258+'[1]11. БДР'!$H$259)/1000</f>
        <v>4.9002505500000009</v>
      </c>
      <c r="F106" s="326">
        <v>0</v>
      </c>
      <c r="G106" s="326">
        <f>('[1]11. БДР'!$I$258+'[1]11. БДР'!$I$259)/1000</f>
        <v>6.7134526000000001</v>
      </c>
      <c r="H106" s="326">
        <v>0</v>
      </c>
      <c r="I106" s="326">
        <f>('[1]11. БДР'!$J$258+'[1]11. БДР'!$J$259)/1000</f>
        <v>7.2530000000000001</v>
      </c>
      <c r="J106" s="326">
        <v>0</v>
      </c>
      <c r="K106" s="326">
        <f>('[1]11. БДР'!$Q$258+'[1]11. БДР'!$Q$259)/1000</f>
        <v>7.6741200000000012</v>
      </c>
      <c r="L106" s="326">
        <v>0</v>
      </c>
      <c r="M106" s="326">
        <f>('[1]11. БДР'!$R$258+'[1]11. БДР'!$R$259)/1000</f>
        <v>7.9987345600000008</v>
      </c>
      <c r="N106" s="326">
        <v>0</v>
      </c>
      <c r="O106" s="326">
        <f>('[1]11. БДР'!$S$258+'[1]11. БДР'!$S$259)/1000</f>
        <v>8.478658633600002</v>
      </c>
      <c r="P106" s="326">
        <v>0</v>
      </c>
      <c r="Q106" s="326">
        <f>('[1]11. БДР'!$T$258+'[1]11. БДР'!$T$259)/1000</f>
        <v>8.9873781516160012</v>
      </c>
      <c r="R106" s="326">
        <v>0</v>
      </c>
      <c r="S106" s="326">
        <v>0</v>
      </c>
      <c r="T106" s="326">
        <v>0</v>
      </c>
      <c r="U106" s="326">
        <v>0</v>
      </c>
      <c r="V106" s="326">
        <v>0</v>
      </c>
      <c r="W106" s="326">
        <v>0</v>
      </c>
      <c r="X106" s="326">
        <v>0</v>
      </c>
      <c r="Y106" s="326">
        <v>0</v>
      </c>
      <c r="Z106" s="326">
        <v>0</v>
      </c>
      <c r="AA106" s="326">
        <v>0</v>
      </c>
      <c r="AB106" s="326">
        <v>0</v>
      </c>
      <c r="AC106" s="326">
        <v>0</v>
      </c>
      <c r="AD106" s="326">
        <v>0</v>
      </c>
      <c r="AE106" s="326">
        <v>0</v>
      </c>
      <c r="AF106" s="326">
        <v>0</v>
      </c>
      <c r="AG106" s="326">
        <v>0</v>
      </c>
      <c r="AH106" s="326">
        <v>0</v>
      </c>
      <c r="AI106" s="326">
        <v>0</v>
      </c>
      <c r="AJ106" s="326">
        <v>0</v>
      </c>
      <c r="AK106" s="326">
        <v>0</v>
      </c>
      <c r="AL106" s="326">
        <v>0</v>
      </c>
      <c r="AM106" s="326">
        <v>0</v>
      </c>
      <c r="AN106" s="326">
        <f t="shared" si="27"/>
        <v>0</v>
      </c>
      <c r="AO106" s="326">
        <f t="shared" si="28"/>
        <v>40.39189134521601</v>
      </c>
    </row>
    <row r="107" spans="1:41" s="299" customFormat="1" x14ac:dyDescent="0.3">
      <c r="A107" s="304" t="s">
        <v>527</v>
      </c>
      <c r="B107" s="284" t="s">
        <v>935</v>
      </c>
      <c r="C107" s="303" t="s">
        <v>748</v>
      </c>
      <c r="D107" s="315">
        <f>'[1]11. БДР'!$G$250/1000</f>
        <v>0</v>
      </c>
      <c r="E107" s="326">
        <f>'[1]11. БДР'!$H$250/1000</f>
        <v>47.866218869999997</v>
      </c>
      <c r="F107" s="326">
        <f>[2]Свод!S102</f>
        <v>47.355148085000003</v>
      </c>
      <c r="G107" s="326">
        <f>'[1]11. БДР'!$I$250/1000</f>
        <v>48.672229819999998</v>
      </c>
      <c r="H107" s="326">
        <f>[2]Свод!U102</f>
        <v>45.919044360000001</v>
      </c>
      <c r="I107" s="326">
        <f>'[1]11. БДР'!$J$250/1000</f>
        <v>49.387194840000006</v>
      </c>
      <c r="J107" s="326">
        <f>[2]Свод!W102</f>
        <v>98.145505029807097</v>
      </c>
      <c r="K107" s="326">
        <f>'[1]11. БДР'!$Q$250/1000</f>
        <v>79.555578310000001</v>
      </c>
      <c r="L107" s="326">
        <f>[2]Свод!Y102</f>
        <v>94.01917946341301</v>
      </c>
      <c r="M107" s="326">
        <f>'[1]11. БДР'!$R$250/1000</f>
        <v>122.25540878795009</v>
      </c>
      <c r="N107" s="326">
        <f>[2]Свод!AA102</f>
        <v>83.196431824740202</v>
      </c>
      <c r="O107" s="326">
        <f>'[1]11. БДР'!$S$250/1000</f>
        <v>75.030540068620496</v>
      </c>
      <c r="P107" s="326">
        <f>[2]Свод!AC102</f>
        <v>73.619513676591495</v>
      </c>
      <c r="Q107" s="326">
        <f>'[1]11. БДР'!$T$250/1000</f>
        <v>68.228253867162692</v>
      </c>
      <c r="R107" s="326">
        <f>[2]Свод!AE102</f>
        <v>65.145014937601459</v>
      </c>
      <c r="S107" s="326">
        <f>[2]Свод!AF102</f>
        <v>60.524300710704907</v>
      </c>
      <c r="T107" s="326">
        <f>[2]Свод!AG102</f>
        <v>57.646033765769431</v>
      </c>
      <c r="U107" s="326">
        <f>[2]Свод!AH102</f>
        <v>52.139979049247103</v>
      </c>
      <c r="V107" s="326">
        <f>[2]Свод!AI102</f>
        <v>51.010276259928652</v>
      </c>
      <c r="W107" s="326">
        <f>[2]Свод!AJ102</f>
        <v>42.898853182789303</v>
      </c>
      <c r="X107" s="326">
        <f>[2]Свод!AK102</f>
        <v>45.138374908619525</v>
      </c>
      <c r="Y107" s="326">
        <f>[2]Свод!AL102</f>
        <v>32.562875321331497</v>
      </c>
      <c r="Z107" s="326">
        <f>[2]Свод!AM102</f>
        <v>39.942400605888082</v>
      </c>
      <c r="AA107" s="326">
        <f>[2]Свод!AN102</f>
        <v>22.5719920148737</v>
      </c>
      <c r="AB107" s="326">
        <f>[2]Свод!AO102</f>
        <v>35.344545952109485</v>
      </c>
      <c r="AC107" s="326">
        <f>[2]Свод!AP102</f>
        <v>17.571455638415902</v>
      </c>
      <c r="AD107" s="326">
        <f>[2]Свод!AQ102</f>
        <v>31.275960122853096</v>
      </c>
      <c r="AE107" s="326">
        <f>[2]Свод!AR102</f>
        <v>14.756287576958101</v>
      </c>
      <c r="AF107" s="326">
        <f>[2]Свод!AS102</f>
        <v>27.675717858469632</v>
      </c>
      <c r="AG107" s="326">
        <f>[2]Свод!AT102</f>
        <v>11.95989116050032</v>
      </c>
      <c r="AH107" s="326">
        <f>[2]Свод!AU102</f>
        <v>24.489907135478944</v>
      </c>
      <c r="AI107" s="326">
        <f>[2]Свод!AV102</f>
        <v>9.1586596940425302</v>
      </c>
      <c r="AJ107" s="326">
        <f>[2]Свод!AW102</f>
        <v>21.670821858044004</v>
      </c>
      <c r="AK107" s="326">
        <f>[2]Свод!AX102</f>
        <v>6.3580093275847398</v>
      </c>
      <c r="AL107" s="326">
        <f>[2]Свод!AY102</f>
        <v>19.176247480445721</v>
      </c>
      <c r="AM107" s="326">
        <f>[2]Свод!AZ102</f>
        <v>3.5578258061269499</v>
      </c>
      <c r="AN107" s="326">
        <f t="shared" si="27"/>
        <v>813.41497523975977</v>
      </c>
      <c r="AO107" s="326">
        <f t="shared" si="28"/>
        <v>668.51710535630843</v>
      </c>
    </row>
    <row r="108" spans="1:41" s="301" customFormat="1" x14ac:dyDescent="0.3">
      <c r="A108" s="304" t="s">
        <v>1099</v>
      </c>
      <c r="B108" s="286" t="s">
        <v>1126</v>
      </c>
      <c r="C108" s="303" t="s">
        <v>748</v>
      </c>
      <c r="D108" s="315">
        <f>'[1]11. БДР'!$G$254/1000</f>
        <v>0</v>
      </c>
      <c r="E108" s="326">
        <f>'[1]11. БДР'!$H$254/1000</f>
        <v>47.866218869999997</v>
      </c>
      <c r="F108" s="326" t="s">
        <v>286</v>
      </c>
      <c r="G108" s="326">
        <f>'[1]11. БДР'!$I$254/1000</f>
        <v>48.672229819999998</v>
      </c>
      <c r="H108" s="326" t="s">
        <v>286</v>
      </c>
      <c r="I108" s="326">
        <f>'[1]11. БДР'!$J$254/1000</f>
        <v>49.387194840000006</v>
      </c>
      <c r="J108" s="326" t="s">
        <v>286</v>
      </c>
      <c r="K108" s="326">
        <f>'[1]11. БДР'!$Q$254/1000</f>
        <v>46.827792099999996</v>
      </c>
      <c r="L108" s="326" t="s">
        <v>286</v>
      </c>
      <c r="M108" s="326">
        <f>'[1]11. БДР'!$R$254/1000</f>
        <v>43.888860919999999</v>
      </c>
      <c r="N108" s="326" t="s">
        <v>286</v>
      </c>
      <c r="O108" s="326">
        <f>'[1]11. БДР'!$S$254/1000</f>
        <v>40.382773119999996</v>
      </c>
      <c r="P108" s="326" t="s">
        <v>286</v>
      </c>
      <c r="Q108" s="326">
        <f>'[1]11. БДР'!$T$254/1000</f>
        <v>36.351585065000002</v>
      </c>
      <c r="R108" s="326" t="s">
        <v>286</v>
      </c>
      <c r="S108" s="326" t="s">
        <v>286</v>
      </c>
      <c r="T108" s="326" t="s">
        <v>286</v>
      </c>
      <c r="U108" s="326" t="s">
        <v>286</v>
      </c>
      <c r="V108" s="326" t="s">
        <v>286</v>
      </c>
      <c r="W108" s="326" t="s">
        <v>286</v>
      </c>
      <c r="X108" s="326" t="s">
        <v>286</v>
      </c>
      <c r="Y108" s="326" t="s">
        <v>286</v>
      </c>
      <c r="Z108" s="326" t="s">
        <v>286</v>
      </c>
      <c r="AA108" s="326" t="s">
        <v>286</v>
      </c>
      <c r="AB108" s="326" t="s">
        <v>286</v>
      </c>
      <c r="AC108" s="326" t="s">
        <v>286</v>
      </c>
      <c r="AD108" s="326" t="s">
        <v>286</v>
      </c>
      <c r="AE108" s="326" t="s">
        <v>286</v>
      </c>
      <c r="AF108" s="326" t="s">
        <v>286</v>
      </c>
      <c r="AG108" s="326" t="s">
        <v>286</v>
      </c>
      <c r="AH108" s="326" t="s">
        <v>286</v>
      </c>
      <c r="AI108" s="326" t="s">
        <v>286</v>
      </c>
      <c r="AJ108" s="326" t="s">
        <v>286</v>
      </c>
      <c r="AK108" s="326" t="s">
        <v>286</v>
      </c>
      <c r="AL108" s="326" t="s">
        <v>286</v>
      </c>
      <c r="AM108" s="326" t="s">
        <v>286</v>
      </c>
      <c r="AN108" s="326" t="e">
        <f t="shared" si="27"/>
        <v>#VALUE!</v>
      </c>
      <c r="AO108" s="326" t="e">
        <f t="shared" si="28"/>
        <v>#VALUE!</v>
      </c>
    </row>
    <row r="109" spans="1:41" s="299" customFormat="1" x14ac:dyDescent="0.3">
      <c r="A109" s="304" t="s">
        <v>528</v>
      </c>
      <c r="B109" s="284" t="s">
        <v>1015</v>
      </c>
      <c r="C109" s="303" t="s">
        <v>748</v>
      </c>
      <c r="D109" s="315">
        <f>'[1]11. БДР'!$G$289/1000</f>
        <v>2.0927611700000002</v>
      </c>
      <c r="E109" s="326">
        <f>'[1]11. БДР'!$H$289/1000</f>
        <v>1.3140000000000001</v>
      </c>
      <c r="F109" s="326">
        <f>[2]Свод!S103</f>
        <v>0.55969060999999998</v>
      </c>
      <c r="G109" s="326">
        <f>'[1]11. БДР'!$I$289/1000</f>
        <v>32.393999999999998</v>
      </c>
      <c r="H109" s="326">
        <f>[2]Свод!U103</f>
        <v>0</v>
      </c>
      <c r="I109" s="326">
        <f>'[1]11. БДР'!$J$289/1000</f>
        <v>0</v>
      </c>
      <c r="J109" s="326">
        <f>[2]Свод!W103</f>
        <v>0</v>
      </c>
      <c r="K109" s="326">
        <f>'[1]11. БДР'!$Q$289/1000</f>
        <v>0</v>
      </c>
      <c r="L109" s="326">
        <f>[2]Свод!Y103</f>
        <v>0</v>
      </c>
      <c r="M109" s="326">
        <f>'[1]11. БДР'!$R$289/1000</f>
        <v>0</v>
      </c>
      <c r="N109" s="326">
        <f>[2]Свод!AA103</f>
        <v>0</v>
      </c>
      <c r="O109" s="326">
        <f>'[1]11. БДР'!$S$289/1000</f>
        <v>0</v>
      </c>
      <c r="P109" s="326">
        <f>[2]Свод!AC103</f>
        <v>0</v>
      </c>
      <c r="Q109" s="326">
        <f>'[1]11. БДР'!$T$289/1000</f>
        <v>0</v>
      </c>
      <c r="R109" s="326">
        <f>[2]Свод!AE103</f>
        <v>0</v>
      </c>
      <c r="S109" s="326">
        <f>[2]Свод!AF103</f>
        <v>0</v>
      </c>
      <c r="T109" s="326">
        <f>[2]Свод!AG103</f>
        <v>0</v>
      </c>
      <c r="U109" s="326">
        <f>[2]Свод!AH103</f>
        <v>0</v>
      </c>
      <c r="V109" s="326">
        <f>[2]Свод!AI103</f>
        <v>0</v>
      </c>
      <c r="W109" s="326">
        <f>[2]Свод!AJ103</f>
        <v>0</v>
      </c>
      <c r="X109" s="326">
        <f>[2]Свод!AK103</f>
        <v>0</v>
      </c>
      <c r="Y109" s="326">
        <f>[2]Свод!AL103</f>
        <v>0</v>
      </c>
      <c r="Z109" s="326">
        <f>[2]Свод!AM103</f>
        <v>0</v>
      </c>
      <c r="AA109" s="326">
        <f>[2]Свод!AN103</f>
        <v>0</v>
      </c>
      <c r="AB109" s="326">
        <f>[2]Свод!AO103</f>
        <v>0</v>
      </c>
      <c r="AC109" s="326">
        <f>[2]Свод!AP103</f>
        <v>0</v>
      </c>
      <c r="AD109" s="326">
        <f>[2]Свод!AQ103</f>
        <v>0</v>
      </c>
      <c r="AE109" s="326">
        <f>[2]Свод!AR103</f>
        <v>0</v>
      </c>
      <c r="AF109" s="326">
        <f>[2]Свод!AS103</f>
        <v>0</v>
      </c>
      <c r="AG109" s="326">
        <f>[2]Свод!AT103</f>
        <v>0</v>
      </c>
      <c r="AH109" s="326">
        <f>[2]Свод!AU103</f>
        <v>0</v>
      </c>
      <c r="AI109" s="326">
        <f>[2]Свод!AV103</f>
        <v>0</v>
      </c>
      <c r="AJ109" s="326">
        <f>[2]Свод!AW103</f>
        <v>0</v>
      </c>
      <c r="AK109" s="326">
        <f>[2]Свод!AX103</f>
        <v>0</v>
      </c>
      <c r="AL109" s="326">
        <f>[2]Свод!AY103</f>
        <v>0.55969060999999998</v>
      </c>
      <c r="AM109" s="326">
        <f>[2]Свод!AZ103</f>
        <v>0.56899999999999995</v>
      </c>
      <c r="AN109" s="326">
        <f t="shared" si="27"/>
        <v>0.55969060999999998</v>
      </c>
      <c r="AO109" s="326">
        <f t="shared" si="28"/>
        <v>0.56899999999999995</v>
      </c>
    </row>
    <row r="110" spans="1:41" s="299" customFormat="1" x14ac:dyDescent="0.3">
      <c r="A110" s="304" t="s">
        <v>529</v>
      </c>
      <c r="B110" s="286" t="s">
        <v>647</v>
      </c>
      <c r="C110" s="303" t="s">
        <v>748</v>
      </c>
      <c r="D110" s="315">
        <f>'[1]11. БДР'!$G$290/1000</f>
        <v>2.0927611700000002</v>
      </c>
      <c r="E110" s="326">
        <f>'[1]11. БДР'!$H$290/1000</f>
        <v>1.3140000000000001</v>
      </c>
      <c r="F110" s="326">
        <f>[2]Свод!S104</f>
        <v>0.55969060999999998</v>
      </c>
      <c r="G110" s="326">
        <f>'[1]11. БДР'!$I$290/1000</f>
        <v>0.56899999999999995</v>
      </c>
      <c r="H110" s="326">
        <f>[2]Свод!U104</f>
        <v>0</v>
      </c>
      <c r="I110" s="326">
        <f>'[1]11. БДР'!$J$290/1000</f>
        <v>0</v>
      </c>
      <c r="J110" s="326">
        <f>[2]Свод!W104</f>
        <v>0</v>
      </c>
      <c r="K110" s="326">
        <f>'[1]11. БДР'!$Q$290/1000</f>
        <v>0</v>
      </c>
      <c r="L110" s="326">
        <f>[2]Свод!Y104</f>
        <v>0</v>
      </c>
      <c r="M110" s="326">
        <f>'[1]11. БДР'!$R$290/1000</f>
        <v>0</v>
      </c>
      <c r="N110" s="326">
        <f>[2]Свод!AA104</f>
        <v>0</v>
      </c>
      <c r="O110" s="326">
        <f>'[1]11. БДР'!$S$290/1000</f>
        <v>0</v>
      </c>
      <c r="P110" s="326">
        <f>[2]Свод!AC104</f>
        <v>0</v>
      </c>
      <c r="Q110" s="326">
        <f>'[1]11. БДР'!$T$290/1000</f>
        <v>0</v>
      </c>
      <c r="R110" s="326">
        <f>[2]Свод!AE104</f>
        <v>0</v>
      </c>
      <c r="S110" s="326">
        <f>[2]Свод!AF104</f>
        <v>0</v>
      </c>
      <c r="T110" s="326">
        <f>[2]Свод!AG104</f>
        <v>0</v>
      </c>
      <c r="U110" s="326">
        <f>[2]Свод!AH104</f>
        <v>0</v>
      </c>
      <c r="V110" s="326">
        <f>[2]Свод!AI104</f>
        <v>0</v>
      </c>
      <c r="W110" s="326">
        <f>[2]Свод!AJ104</f>
        <v>0</v>
      </c>
      <c r="X110" s="326">
        <f>[2]Свод!AK104</f>
        <v>0</v>
      </c>
      <c r="Y110" s="326">
        <f>[2]Свод!AL104</f>
        <v>0</v>
      </c>
      <c r="Z110" s="326">
        <f>[2]Свод!AM104</f>
        <v>0</v>
      </c>
      <c r="AA110" s="326">
        <f>[2]Свод!AN104</f>
        <v>0</v>
      </c>
      <c r="AB110" s="326">
        <f>[2]Свод!AO104</f>
        <v>0</v>
      </c>
      <c r="AC110" s="326">
        <f>[2]Свод!AP104</f>
        <v>0</v>
      </c>
      <c r="AD110" s="326">
        <f>[2]Свод!AQ104</f>
        <v>0</v>
      </c>
      <c r="AE110" s="326">
        <f>[2]Свод!AR104</f>
        <v>0</v>
      </c>
      <c r="AF110" s="326">
        <f>[2]Свод!AS104</f>
        <v>0</v>
      </c>
      <c r="AG110" s="326">
        <f>[2]Свод!AT104</f>
        <v>0</v>
      </c>
      <c r="AH110" s="326">
        <f>[2]Свод!AU104</f>
        <v>0</v>
      </c>
      <c r="AI110" s="326">
        <f>[2]Свод!AV104</f>
        <v>0</v>
      </c>
      <c r="AJ110" s="326">
        <f>[2]Свод!AW104</f>
        <v>0</v>
      </c>
      <c r="AK110" s="326">
        <f>[2]Свод!AX104</f>
        <v>0</v>
      </c>
      <c r="AL110" s="326">
        <f>[2]Свод!AY104</f>
        <v>0</v>
      </c>
      <c r="AM110" s="326">
        <f>[2]Свод!AZ104</f>
        <v>0</v>
      </c>
      <c r="AN110" s="326">
        <f t="shared" si="27"/>
        <v>0</v>
      </c>
      <c r="AO110" s="326">
        <f t="shared" si="28"/>
        <v>0</v>
      </c>
    </row>
    <row r="111" spans="1:41" s="301" customFormat="1" x14ac:dyDescent="0.3">
      <c r="A111" s="304" t="s">
        <v>1100</v>
      </c>
      <c r="B111" s="286" t="s">
        <v>1101</v>
      </c>
      <c r="C111" s="303" t="s">
        <v>748</v>
      </c>
      <c r="D111" s="315">
        <f t="shared" ref="D111:Q111" si="37">D109-D110</f>
        <v>0</v>
      </c>
      <c r="E111" s="326">
        <f t="shared" si="37"/>
        <v>0</v>
      </c>
      <c r="F111" s="326">
        <f t="shared" si="37"/>
        <v>0</v>
      </c>
      <c r="G111" s="326">
        <f t="shared" si="37"/>
        <v>31.824999999999999</v>
      </c>
      <c r="H111" s="326">
        <f t="shared" si="37"/>
        <v>0</v>
      </c>
      <c r="I111" s="326">
        <f t="shared" si="37"/>
        <v>0</v>
      </c>
      <c r="J111" s="326">
        <f t="shared" si="37"/>
        <v>0</v>
      </c>
      <c r="K111" s="326">
        <f t="shared" si="37"/>
        <v>0</v>
      </c>
      <c r="L111" s="326">
        <f t="shared" si="37"/>
        <v>0</v>
      </c>
      <c r="M111" s="326">
        <f t="shared" si="37"/>
        <v>0</v>
      </c>
      <c r="N111" s="326">
        <f t="shared" si="37"/>
        <v>0</v>
      </c>
      <c r="O111" s="326">
        <f t="shared" si="37"/>
        <v>0</v>
      </c>
      <c r="P111" s="326">
        <f t="shared" si="37"/>
        <v>0</v>
      </c>
      <c r="Q111" s="326">
        <f t="shared" si="37"/>
        <v>0</v>
      </c>
      <c r="R111" s="326">
        <f t="shared" ref="R111:AM111" si="38">R109-R110</f>
        <v>0</v>
      </c>
      <c r="S111" s="326">
        <f t="shared" si="38"/>
        <v>0</v>
      </c>
      <c r="T111" s="326">
        <f t="shared" si="38"/>
        <v>0</v>
      </c>
      <c r="U111" s="326">
        <f t="shared" si="38"/>
        <v>0</v>
      </c>
      <c r="V111" s="326">
        <f t="shared" si="38"/>
        <v>0</v>
      </c>
      <c r="W111" s="326">
        <f t="shared" si="38"/>
        <v>0</v>
      </c>
      <c r="X111" s="326">
        <f t="shared" si="38"/>
        <v>0</v>
      </c>
      <c r="Y111" s="326">
        <f t="shared" si="38"/>
        <v>0</v>
      </c>
      <c r="Z111" s="326">
        <f t="shared" si="38"/>
        <v>0</v>
      </c>
      <c r="AA111" s="326">
        <f t="shared" si="38"/>
        <v>0</v>
      </c>
      <c r="AB111" s="326">
        <f t="shared" si="38"/>
        <v>0</v>
      </c>
      <c r="AC111" s="326">
        <f t="shared" si="38"/>
        <v>0</v>
      </c>
      <c r="AD111" s="326">
        <f t="shared" si="38"/>
        <v>0</v>
      </c>
      <c r="AE111" s="326">
        <f t="shared" si="38"/>
        <v>0</v>
      </c>
      <c r="AF111" s="326">
        <f t="shared" si="38"/>
        <v>0</v>
      </c>
      <c r="AG111" s="326">
        <f t="shared" si="38"/>
        <v>0</v>
      </c>
      <c r="AH111" s="326">
        <f t="shared" si="38"/>
        <v>0</v>
      </c>
      <c r="AI111" s="326">
        <f t="shared" si="38"/>
        <v>0</v>
      </c>
      <c r="AJ111" s="326">
        <f t="shared" si="38"/>
        <v>0</v>
      </c>
      <c r="AK111" s="326">
        <f t="shared" si="38"/>
        <v>0</v>
      </c>
      <c r="AL111" s="326">
        <f t="shared" si="38"/>
        <v>0.55969060999999998</v>
      </c>
      <c r="AM111" s="326">
        <f t="shared" si="38"/>
        <v>0.56899999999999995</v>
      </c>
      <c r="AN111" s="326">
        <f t="shared" si="27"/>
        <v>0.55969060999999998</v>
      </c>
      <c r="AO111" s="326">
        <f t="shared" si="28"/>
        <v>0.56899999999999995</v>
      </c>
    </row>
    <row r="112" spans="1:41" s="299" customFormat="1" x14ac:dyDescent="0.3">
      <c r="A112" s="304" t="s">
        <v>530</v>
      </c>
      <c r="B112" s="284" t="s">
        <v>936</v>
      </c>
      <c r="C112" s="303" t="s">
        <v>748</v>
      </c>
      <c r="D112" s="315">
        <f t="shared" ref="D112:Q112" si="39">D105-D106-D107-D109-D113</f>
        <v>40.98623783</v>
      </c>
      <c r="E112" s="326">
        <f t="shared" si="39"/>
        <v>30.890502790000021</v>
      </c>
      <c r="F112" s="326">
        <f t="shared" si="39"/>
        <v>35.637687626399995</v>
      </c>
      <c r="G112" s="326">
        <f t="shared" si="39"/>
        <v>26.019890080000017</v>
      </c>
      <c r="H112" s="326">
        <f t="shared" si="39"/>
        <v>23.356128683077117</v>
      </c>
      <c r="I112" s="326">
        <f t="shared" si="39"/>
        <v>16.245128683077112</v>
      </c>
      <c r="J112" s="326">
        <f t="shared" si="39"/>
        <v>24.360649634818671</v>
      </c>
      <c r="K112" s="326">
        <f t="shared" si="39"/>
        <v>16.922543634818666</v>
      </c>
      <c r="L112" s="326">
        <f t="shared" si="39"/>
        <v>12.434973944466805</v>
      </c>
      <c r="M112" s="326">
        <f t="shared" si="39"/>
        <v>4.5505815844667978</v>
      </c>
      <c r="N112" s="326">
        <f t="shared" si="39"/>
        <v>13.971936724002902</v>
      </c>
      <c r="O112" s="326">
        <f t="shared" si="39"/>
        <v>4.823616479534806</v>
      </c>
      <c r="P112" s="326">
        <f t="shared" si="39"/>
        <v>13.971936724002902</v>
      </c>
      <c r="Q112" s="326">
        <f t="shared" si="39"/>
        <v>5.1130334683069094</v>
      </c>
      <c r="R112" s="326">
        <f t="shared" ref="R112:AM112" si="40">R105-R106-R107-R109-R113</f>
        <v>13.971936724002902</v>
      </c>
      <c r="S112" s="326">
        <f t="shared" si="40"/>
        <v>14.100411619922909</v>
      </c>
      <c r="T112" s="326">
        <f t="shared" si="40"/>
        <v>13.971936724002902</v>
      </c>
      <c r="U112" s="326">
        <f t="shared" si="40"/>
        <v>14.100411619922909</v>
      </c>
      <c r="V112" s="326">
        <f t="shared" si="40"/>
        <v>13.971936724002909</v>
      </c>
      <c r="W112" s="326">
        <f t="shared" si="40"/>
        <v>14.100411619922909</v>
      </c>
      <c r="X112" s="326">
        <f t="shared" si="40"/>
        <v>13.971936724002909</v>
      </c>
      <c r="Y112" s="326">
        <f t="shared" si="40"/>
        <v>14.100411619922909</v>
      </c>
      <c r="Z112" s="326">
        <f t="shared" si="40"/>
        <v>13.971936724002909</v>
      </c>
      <c r="AA112" s="326">
        <f t="shared" si="40"/>
        <v>14.100411619922909</v>
      </c>
      <c r="AB112" s="326">
        <f t="shared" si="40"/>
        <v>13.971936724002909</v>
      </c>
      <c r="AC112" s="326">
        <f t="shared" si="40"/>
        <v>14.100411619922909</v>
      </c>
      <c r="AD112" s="326">
        <f t="shared" si="40"/>
        <v>13.971936724002912</v>
      </c>
      <c r="AE112" s="326">
        <f t="shared" si="40"/>
        <v>14.100411619922909</v>
      </c>
      <c r="AF112" s="326">
        <f t="shared" si="40"/>
        <v>13.971936724002909</v>
      </c>
      <c r="AG112" s="326">
        <f t="shared" si="40"/>
        <v>14.100411619922909</v>
      </c>
      <c r="AH112" s="326">
        <f t="shared" si="40"/>
        <v>13.971936724002909</v>
      </c>
      <c r="AI112" s="326">
        <f t="shared" si="40"/>
        <v>14.100411619922909</v>
      </c>
      <c r="AJ112" s="326">
        <f t="shared" si="40"/>
        <v>13.971936724002905</v>
      </c>
      <c r="AK112" s="326">
        <f t="shared" si="40"/>
        <v>14.100411619922909</v>
      </c>
      <c r="AL112" s="326">
        <f t="shared" si="40"/>
        <v>13.412246114002905</v>
      </c>
      <c r="AM112" s="326">
        <f t="shared" si="40"/>
        <v>13.53141161992291</v>
      </c>
      <c r="AN112" s="326">
        <f t="shared" si="27"/>
        <v>241.22723906440041</v>
      </c>
      <c r="AO112" s="326">
        <f t="shared" si="28"/>
        <v>202.19043166935629</v>
      </c>
    </row>
    <row r="113" spans="1:41" s="301" customFormat="1" ht="15" customHeight="1" x14ac:dyDescent="0.3">
      <c r="A113" s="304" t="s">
        <v>1103</v>
      </c>
      <c r="B113" s="284" t="s">
        <v>1102</v>
      </c>
      <c r="C113" s="303" t="s">
        <v>748</v>
      </c>
      <c r="D113" s="315">
        <f>'[1]11. БДР'!$G$276/1000</f>
        <v>0</v>
      </c>
      <c r="E113" s="326">
        <f>'[1]11. БДР'!$H$276/1000</f>
        <v>0</v>
      </c>
      <c r="F113" s="326">
        <v>0</v>
      </c>
      <c r="G113" s="326">
        <f>'[1]11. БДР'!$I$276/1000</f>
        <v>0</v>
      </c>
      <c r="H113" s="326">
        <v>0</v>
      </c>
      <c r="I113" s="326">
        <f>'[1]11. БДР'!$J$276/1000</f>
        <v>0</v>
      </c>
      <c r="J113" s="326">
        <v>0</v>
      </c>
      <c r="K113" s="326">
        <f>'[1]11. БДР'!$Q$276/1000</f>
        <v>0</v>
      </c>
      <c r="L113" s="326">
        <v>0</v>
      </c>
      <c r="M113" s="326">
        <f>'[1]11. БДР'!$R$276/1000</f>
        <v>0</v>
      </c>
      <c r="N113" s="326">
        <v>0</v>
      </c>
      <c r="O113" s="326">
        <f>'[1]11. БДР'!$S$276/1000</f>
        <v>0</v>
      </c>
      <c r="P113" s="326">
        <v>0</v>
      </c>
      <c r="Q113" s="326">
        <f>'[1]11. БДР'!$T$276/1000</f>
        <v>0</v>
      </c>
      <c r="R113" s="326">
        <v>0</v>
      </c>
      <c r="S113" s="326">
        <v>0</v>
      </c>
      <c r="T113" s="326">
        <v>0</v>
      </c>
      <c r="U113" s="326">
        <v>0</v>
      </c>
      <c r="V113" s="326">
        <v>0</v>
      </c>
      <c r="W113" s="326">
        <v>0</v>
      </c>
      <c r="X113" s="326">
        <v>0</v>
      </c>
      <c r="Y113" s="326">
        <v>0</v>
      </c>
      <c r="Z113" s="326">
        <v>0</v>
      </c>
      <c r="AA113" s="326">
        <v>0</v>
      </c>
      <c r="AB113" s="326">
        <v>0</v>
      </c>
      <c r="AC113" s="326">
        <v>0</v>
      </c>
      <c r="AD113" s="326">
        <v>0</v>
      </c>
      <c r="AE113" s="326">
        <v>0</v>
      </c>
      <c r="AF113" s="326">
        <v>0</v>
      </c>
      <c r="AG113" s="326">
        <v>0</v>
      </c>
      <c r="AH113" s="326">
        <v>0</v>
      </c>
      <c r="AI113" s="326">
        <v>0</v>
      </c>
      <c r="AJ113" s="326">
        <v>0</v>
      </c>
      <c r="AK113" s="326">
        <v>0</v>
      </c>
      <c r="AL113" s="326">
        <v>0</v>
      </c>
      <c r="AM113" s="326">
        <v>0</v>
      </c>
      <c r="AN113" s="326">
        <f t="shared" si="27"/>
        <v>0</v>
      </c>
      <c r="AO113" s="326">
        <f t="shared" si="28"/>
        <v>0</v>
      </c>
    </row>
    <row r="114" spans="1:41" s="301" customFormat="1" x14ac:dyDescent="0.3">
      <c r="A114" s="304" t="s">
        <v>1105</v>
      </c>
      <c r="B114" s="284" t="s">
        <v>1104</v>
      </c>
      <c r="C114" s="303" t="s">
        <v>748</v>
      </c>
      <c r="D114" s="315" t="s">
        <v>286</v>
      </c>
      <c r="E114" s="315" t="s">
        <v>286</v>
      </c>
      <c r="F114" s="315" t="s">
        <v>286</v>
      </c>
      <c r="G114" s="315" t="s">
        <v>286</v>
      </c>
      <c r="H114" s="315" t="s">
        <v>286</v>
      </c>
      <c r="I114" s="315" t="s">
        <v>286</v>
      </c>
      <c r="J114" s="315" t="s">
        <v>286</v>
      </c>
      <c r="K114" s="315" t="s">
        <v>286</v>
      </c>
      <c r="L114" s="315" t="s">
        <v>286</v>
      </c>
      <c r="M114" s="315" t="s">
        <v>286</v>
      </c>
      <c r="N114" s="315" t="s">
        <v>286</v>
      </c>
      <c r="O114" s="315" t="s">
        <v>286</v>
      </c>
      <c r="P114" s="315" t="s">
        <v>286</v>
      </c>
      <c r="Q114" s="315" t="s">
        <v>286</v>
      </c>
      <c r="R114" s="315" t="s">
        <v>286</v>
      </c>
      <c r="S114" s="315" t="s">
        <v>286</v>
      </c>
      <c r="T114" s="315" t="s">
        <v>286</v>
      </c>
      <c r="U114" s="315" t="s">
        <v>286</v>
      </c>
      <c r="V114" s="315" t="s">
        <v>286</v>
      </c>
      <c r="W114" s="315" t="s">
        <v>286</v>
      </c>
      <c r="X114" s="315" t="s">
        <v>286</v>
      </c>
      <c r="Y114" s="315" t="s">
        <v>286</v>
      </c>
      <c r="Z114" s="315" t="s">
        <v>286</v>
      </c>
      <c r="AA114" s="315" t="s">
        <v>286</v>
      </c>
      <c r="AB114" s="315" t="s">
        <v>286</v>
      </c>
      <c r="AC114" s="315" t="s">
        <v>286</v>
      </c>
      <c r="AD114" s="315" t="s">
        <v>286</v>
      </c>
      <c r="AE114" s="315" t="s">
        <v>286</v>
      </c>
      <c r="AF114" s="315" t="s">
        <v>286</v>
      </c>
      <c r="AG114" s="315" t="s">
        <v>286</v>
      </c>
      <c r="AH114" s="315" t="s">
        <v>286</v>
      </c>
      <c r="AI114" s="315" t="s">
        <v>286</v>
      </c>
      <c r="AJ114" s="315" t="s">
        <v>286</v>
      </c>
      <c r="AK114" s="315" t="s">
        <v>286</v>
      </c>
      <c r="AL114" s="315" t="s">
        <v>286</v>
      </c>
      <c r="AM114" s="315" t="s">
        <v>286</v>
      </c>
      <c r="AN114" s="315" t="s">
        <v>286</v>
      </c>
      <c r="AO114" s="315" t="s">
        <v>286</v>
      </c>
    </row>
    <row r="115" spans="1:41" s="299" customFormat="1" x14ac:dyDescent="0.3">
      <c r="A115" s="304" t="s">
        <v>28</v>
      </c>
      <c r="B115" s="297" t="s">
        <v>1157</v>
      </c>
      <c r="C115" s="303" t="s">
        <v>748</v>
      </c>
      <c r="D115" s="315">
        <f t="shared" ref="D115:Q115" si="41">D81+D96</f>
        <v>204.00510143705483</v>
      </c>
      <c r="E115" s="326">
        <f t="shared" si="41"/>
        <v>36.641832378174854</v>
      </c>
      <c r="F115" s="326">
        <f t="shared" si="41"/>
        <v>-69.939220923914661</v>
      </c>
      <c r="G115" s="326">
        <f t="shared" si="41"/>
        <v>-66.028789636206952</v>
      </c>
      <c r="H115" s="326">
        <f t="shared" si="41"/>
        <v>-70.873372582867816</v>
      </c>
      <c r="I115" s="326">
        <f t="shared" si="41"/>
        <v>-55.042318752519122</v>
      </c>
      <c r="J115" s="326">
        <f t="shared" si="41"/>
        <v>-11.307709030878812</v>
      </c>
      <c r="K115" s="326">
        <f t="shared" si="41"/>
        <v>-17.745945366509105</v>
      </c>
      <c r="L115" s="326">
        <f t="shared" si="41"/>
        <v>-81.24517757663348</v>
      </c>
      <c r="M115" s="326">
        <f t="shared" si="41"/>
        <v>-97.260339563227717</v>
      </c>
      <c r="N115" s="326">
        <f t="shared" si="41"/>
        <v>-90.204156572305976</v>
      </c>
      <c r="O115" s="326">
        <f t="shared" si="41"/>
        <v>-21.131479178443641</v>
      </c>
      <c r="P115" s="326">
        <f t="shared" si="41"/>
        <v>-79.358964984805667</v>
      </c>
      <c r="Q115" s="326">
        <f t="shared" si="41"/>
        <v>5.1531169922801183</v>
      </c>
      <c r="R115" s="326">
        <f t="shared" ref="R115:AM115" si="42">R81+R96</f>
        <v>-70.242292713992754</v>
      </c>
      <c r="S115" s="326">
        <f t="shared" si="42"/>
        <v>23.381820835093549</v>
      </c>
      <c r="T115" s="326">
        <f t="shared" si="42"/>
        <v>-62.040266275019263</v>
      </c>
      <c r="U115" s="326">
        <f t="shared" si="42"/>
        <v>27.355726735361401</v>
      </c>
      <c r="V115" s="326">
        <f t="shared" si="42"/>
        <v>-54.634538049365965</v>
      </c>
      <c r="W115" s="326">
        <f t="shared" si="42"/>
        <v>31.68322353360135</v>
      </c>
      <c r="X115" s="326">
        <f t="shared" si="42"/>
        <v>-47.919081771045896</v>
      </c>
      <c r="Y115" s="326">
        <f t="shared" si="42"/>
        <v>36.576294814905836</v>
      </c>
      <c r="Z115" s="326">
        <f t="shared" si="42"/>
        <v>-41.798644042033786</v>
      </c>
      <c r="AA115" s="326">
        <f t="shared" si="42"/>
        <v>40.568211567399302</v>
      </c>
      <c r="AB115" s="326">
        <f t="shared" si="42"/>
        <v>-136.18736108271116</v>
      </c>
      <c r="AC115" s="326">
        <f t="shared" si="42"/>
        <v>38.986253090025329</v>
      </c>
      <c r="AD115" s="326">
        <f t="shared" si="42"/>
        <v>-81.00752039535594</v>
      </c>
      <c r="AE115" s="326">
        <f t="shared" si="42"/>
        <v>90.017637557487831</v>
      </c>
      <c r="AF115" s="326">
        <f t="shared" si="42"/>
        <v>-76.188449227842113</v>
      </c>
      <c r="AG115" s="326">
        <f t="shared" si="42"/>
        <v>85.533650318124074</v>
      </c>
      <c r="AH115" s="326">
        <f t="shared" si="42"/>
        <v>-71.665513666595146</v>
      </c>
      <c r="AI115" s="326">
        <f t="shared" si="42"/>
        <v>160.390445285033</v>
      </c>
      <c r="AJ115" s="326">
        <f t="shared" si="42"/>
        <v>-67.379213891816704</v>
      </c>
      <c r="AK115" s="326">
        <f t="shared" si="42"/>
        <v>207.75295601466627</v>
      </c>
      <c r="AL115" s="326">
        <f t="shared" si="42"/>
        <v>-63.274362620126844</v>
      </c>
      <c r="AM115" s="326">
        <f t="shared" si="42"/>
        <v>256.51927025208659</v>
      </c>
      <c r="AN115" s="326">
        <f t="shared" si="27"/>
        <v>-1105.3266244833974</v>
      </c>
      <c r="AO115" s="326">
        <f t="shared" si="28"/>
        <v>812.73852413536508</v>
      </c>
    </row>
    <row r="116" spans="1:41" s="299" customFormat="1" x14ac:dyDescent="0.3">
      <c r="A116" s="304" t="s">
        <v>58</v>
      </c>
      <c r="B116" s="283" t="s">
        <v>1007</v>
      </c>
      <c r="C116" s="303" t="s">
        <v>748</v>
      </c>
      <c r="D116" s="315">
        <f>D146</f>
        <v>114.6425886852264</v>
      </c>
      <c r="E116" s="315">
        <f t="shared" ref="E116:AM116" si="43">E146</f>
        <v>-30.177686704651176</v>
      </c>
      <c r="F116" s="315">
        <f t="shared" si="43"/>
        <v>-57.285597406729813</v>
      </c>
      <c r="G116" s="315">
        <f t="shared" si="43"/>
        <v>-41.066990172003969</v>
      </c>
      <c r="H116" s="315">
        <f t="shared" si="43"/>
        <v>-45.609188420513291</v>
      </c>
      <c r="I116" s="315">
        <f t="shared" si="43"/>
        <v>-36.879529957558923</v>
      </c>
      <c r="J116" s="315">
        <f t="shared" si="43"/>
        <v>17.766023740005163</v>
      </c>
      <c r="K116" s="315">
        <f t="shared" si="43"/>
        <v>-16.924303731372813</v>
      </c>
      <c r="L116" s="315">
        <f t="shared" si="43"/>
        <v>20.02397890770084</v>
      </c>
      <c r="M116" s="315">
        <f t="shared" si="43"/>
        <v>-9.057848384195589</v>
      </c>
      <c r="N116" s="315">
        <f t="shared" si="43"/>
        <v>27.532480834510789</v>
      </c>
      <c r="O116" s="315">
        <f t="shared" si="43"/>
        <v>15.397648005594819</v>
      </c>
      <c r="P116" s="315">
        <f t="shared" si="43"/>
        <v>68.828264192220871</v>
      </c>
      <c r="Q116" s="315">
        <f t="shared" si="43"/>
        <v>21.178586523106322</v>
      </c>
      <c r="R116" s="315">
        <f t="shared" si="43"/>
        <v>68.828264192220871</v>
      </c>
      <c r="S116" s="315">
        <f t="shared" si="43"/>
        <v>21.390372388337386</v>
      </c>
      <c r="T116" s="315">
        <f t="shared" si="43"/>
        <v>68.828264192220871</v>
      </c>
      <c r="U116" s="315">
        <f t="shared" si="43"/>
        <v>21.604276112220759</v>
      </c>
      <c r="V116" s="315">
        <f t="shared" si="43"/>
        <v>68.828264192220871</v>
      </c>
      <c r="W116" s="315">
        <f t="shared" si="43"/>
        <v>21.820318873342966</v>
      </c>
      <c r="X116" s="315">
        <f t="shared" si="43"/>
        <v>69.516546834143085</v>
      </c>
      <c r="Y116" s="315">
        <f t="shared" si="43"/>
        <v>22.038522062076396</v>
      </c>
      <c r="Z116" s="315">
        <f t="shared" si="43"/>
        <v>70.211712302484514</v>
      </c>
      <c r="AA116" s="315">
        <f t="shared" si="43"/>
        <v>22.258907282697159</v>
      </c>
      <c r="AB116" s="315">
        <f t="shared" si="43"/>
        <v>70.913829425509363</v>
      </c>
      <c r="AC116" s="315">
        <f t="shared" si="43"/>
        <v>22.481496355524129</v>
      </c>
      <c r="AD116" s="315">
        <f t="shared" si="43"/>
        <v>71.622967719764461</v>
      </c>
      <c r="AE116" s="315">
        <f t="shared" si="43"/>
        <v>22.706311319079372</v>
      </c>
      <c r="AF116" s="315">
        <f t="shared" si="43"/>
        <v>72.339197396962106</v>
      </c>
      <c r="AG116" s="315">
        <f t="shared" si="43"/>
        <v>22.933374432270167</v>
      </c>
      <c r="AH116" s="315">
        <f t="shared" si="43"/>
        <v>73.062589370931732</v>
      </c>
      <c r="AI116" s="315">
        <f t="shared" si="43"/>
        <v>23.162708176592869</v>
      </c>
      <c r="AJ116" s="315">
        <f t="shared" si="43"/>
        <v>73.793215264641049</v>
      </c>
      <c r="AK116" s="315">
        <f t="shared" si="43"/>
        <v>23.394335258358797</v>
      </c>
      <c r="AL116" s="315">
        <f t="shared" si="43"/>
        <v>74.531147417287457</v>
      </c>
      <c r="AM116" s="315">
        <f t="shared" si="43"/>
        <v>23.628278610942385</v>
      </c>
      <c r="AN116" s="326">
        <f t="shared" ref="AN116" si="44">H116+J116+L116+N116+P116+R116+T116+V116+X116+Z116+AB116+AD116+AF116+AH116+AJ116+AL116</f>
        <v>871.0175575623108</v>
      </c>
      <c r="AO116" s="326">
        <f t="shared" ref="AO116" si="45">I116+K116+M116+O116+Q116+S116+U116+W116+Y116+AA116+AC116+AE116+AG116+AI116+AK116+AM116</f>
        <v>221.13345332701621</v>
      </c>
    </row>
    <row r="117" spans="1:41" s="299" customFormat="1" ht="31.2" x14ac:dyDescent="0.3">
      <c r="A117" s="304" t="s">
        <v>884</v>
      </c>
      <c r="B117" s="141" t="s">
        <v>897</v>
      </c>
      <c r="C117" s="303" t="s">
        <v>748</v>
      </c>
      <c r="D117" s="315" t="s">
        <v>286</v>
      </c>
      <c r="E117" s="315" t="s">
        <v>286</v>
      </c>
      <c r="F117" s="315" t="s">
        <v>286</v>
      </c>
      <c r="G117" s="315" t="s">
        <v>286</v>
      </c>
      <c r="H117" s="315" t="s">
        <v>286</v>
      </c>
      <c r="I117" s="315" t="s">
        <v>286</v>
      </c>
      <c r="J117" s="315" t="s">
        <v>286</v>
      </c>
      <c r="K117" s="315" t="s">
        <v>286</v>
      </c>
      <c r="L117" s="315" t="s">
        <v>286</v>
      </c>
      <c r="M117" s="315" t="s">
        <v>286</v>
      </c>
      <c r="N117" s="315" t="s">
        <v>286</v>
      </c>
      <c r="O117" s="315" t="s">
        <v>286</v>
      </c>
      <c r="P117" s="315" t="s">
        <v>286</v>
      </c>
      <c r="Q117" s="315" t="s">
        <v>286</v>
      </c>
      <c r="R117" s="315" t="s">
        <v>286</v>
      </c>
      <c r="S117" s="315" t="s">
        <v>286</v>
      </c>
      <c r="T117" s="315" t="s">
        <v>286</v>
      </c>
      <c r="U117" s="315" t="s">
        <v>286</v>
      </c>
      <c r="V117" s="315" t="s">
        <v>286</v>
      </c>
      <c r="W117" s="315" t="s">
        <v>286</v>
      </c>
      <c r="X117" s="315" t="s">
        <v>286</v>
      </c>
      <c r="Y117" s="315" t="s">
        <v>286</v>
      </c>
      <c r="Z117" s="315" t="s">
        <v>286</v>
      </c>
      <c r="AA117" s="315" t="s">
        <v>286</v>
      </c>
      <c r="AB117" s="315" t="s">
        <v>286</v>
      </c>
      <c r="AC117" s="315" t="s">
        <v>286</v>
      </c>
      <c r="AD117" s="315" t="s">
        <v>286</v>
      </c>
      <c r="AE117" s="315" t="s">
        <v>286</v>
      </c>
      <c r="AF117" s="315" t="s">
        <v>286</v>
      </c>
      <c r="AG117" s="315" t="s">
        <v>286</v>
      </c>
      <c r="AH117" s="315" t="s">
        <v>286</v>
      </c>
      <c r="AI117" s="315" t="s">
        <v>286</v>
      </c>
      <c r="AJ117" s="315" t="s">
        <v>286</v>
      </c>
      <c r="AK117" s="315" t="s">
        <v>286</v>
      </c>
      <c r="AL117" s="315" t="s">
        <v>286</v>
      </c>
      <c r="AM117" s="315" t="s">
        <v>286</v>
      </c>
      <c r="AN117" s="315" t="s">
        <v>286</v>
      </c>
      <c r="AO117" s="315" t="s">
        <v>286</v>
      </c>
    </row>
    <row r="118" spans="1:41" s="299" customFormat="1" ht="31.2" x14ac:dyDescent="0.3">
      <c r="A118" s="304" t="s">
        <v>885</v>
      </c>
      <c r="B118" s="141" t="s">
        <v>898</v>
      </c>
      <c r="C118" s="303" t="s">
        <v>748</v>
      </c>
      <c r="D118" s="315" t="s">
        <v>286</v>
      </c>
      <c r="E118" s="315" t="s">
        <v>286</v>
      </c>
      <c r="F118" s="315" t="s">
        <v>286</v>
      </c>
      <c r="G118" s="315" t="s">
        <v>286</v>
      </c>
      <c r="H118" s="315" t="s">
        <v>286</v>
      </c>
      <c r="I118" s="315" t="s">
        <v>286</v>
      </c>
      <c r="J118" s="315" t="s">
        <v>286</v>
      </c>
      <c r="K118" s="315" t="s">
        <v>286</v>
      </c>
      <c r="L118" s="315" t="s">
        <v>286</v>
      </c>
      <c r="M118" s="315" t="s">
        <v>286</v>
      </c>
      <c r="N118" s="315" t="s">
        <v>286</v>
      </c>
      <c r="O118" s="315" t="s">
        <v>286</v>
      </c>
      <c r="P118" s="315" t="s">
        <v>286</v>
      </c>
      <c r="Q118" s="315" t="s">
        <v>286</v>
      </c>
      <c r="R118" s="315" t="s">
        <v>286</v>
      </c>
      <c r="S118" s="315" t="s">
        <v>286</v>
      </c>
      <c r="T118" s="315" t="s">
        <v>286</v>
      </c>
      <c r="U118" s="315" t="s">
        <v>286</v>
      </c>
      <c r="V118" s="315" t="s">
        <v>286</v>
      </c>
      <c r="W118" s="315" t="s">
        <v>286</v>
      </c>
      <c r="X118" s="315" t="s">
        <v>286</v>
      </c>
      <c r="Y118" s="315" t="s">
        <v>286</v>
      </c>
      <c r="Z118" s="315" t="s">
        <v>286</v>
      </c>
      <c r="AA118" s="315" t="s">
        <v>286</v>
      </c>
      <c r="AB118" s="315" t="s">
        <v>286</v>
      </c>
      <c r="AC118" s="315" t="s">
        <v>286</v>
      </c>
      <c r="AD118" s="315" t="s">
        <v>286</v>
      </c>
      <c r="AE118" s="315" t="s">
        <v>286</v>
      </c>
      <c r="AF118" s="315" t="s">
        <v>286</v>
      </c>
      <c r="AG118" s="315" t="s">
        <v>286</v>
      </c>
      <c r="AH118" s="315" t="s">
        <v>286</v>
      </c>
      <c r="AI118" s="315" t="s">
        <v>286</v>
      </c>
      <c r="AJ118" s="315" t="s">
        <v>286</v>
      </c>
      <c r="AK118" s="315" t="s">
        <v>286</v>
      </c>
      <c r="AL118" s="315" t="s">
        <v>286</v>
      </c>
      <c r="AM118" s="315" t="s">
        <v>286</v>
      </c>
      <c r="AN118" s="315" t="s">
        <v>286</v>
      </c>
      <c r="AO118" s="315" t="s">
        <v>286</v>
      </c>
    </row>
    <row r="119" spans="1:41" s="299" customFormat="1" ht="31.2" x14ac:dyDescent="0.3">
      <c r="A119" s="304" t="s">
        <v>980</v>
      </c>
      <c r="B119" s="141" t="s">
        <v>883</v>
      </c>
      <c r="C119" s="303" t="s">
        <v>748</v>
      </c>
      <c r="D119" s="315">
        <f>D116</f>
        <v>114.6425886852264</v>
      </c>
      <c r="E119" s="315">
        <f t="shared" ref="E119:AM119" si="46">E116</f>
        <v>-30.177686704651176</v>
      </c>
      <c r="F119" s="315">
        <f t="shared" si="46"/>
        <v>-57.285597406729813</v>
      </c>
      <c r="G119" s="315">
        <f t="shared" si="46"/>
        <v>-41.066990172003969</v>
      </c>
      <c r="H119" s="315">
        <f t="shared" si="46"/>
        <v>-45.609188420513291</v>
      </c>
      <c r="I119" s="315">
        <f t="shared" si="46"/>
        <v>-36.879529957558923</v>
      </c>
      <c r="J119" s="315">
        <f t="shared" si="46"/>
        <v>17.766023740005163</v>
      </c>
      <c r="K119" s="315">
        <f t="shared" si="46"/>
        <v>-16.924303731372813</v>
      </c>
      <c r="L119" s="315">
        <f t="shared" si="46"/>
        <v>20.02397890770084</v>
      </c>
      <c r="M119" s="315">
        <f t="shared" si="46"/>
        <v>-9.057848384195589</v>
      </c>
      <c r="N119" s="315">
        <f t="shared" si="46"/>
        <v>27.532480834510789</v>
      </c>
      <c r="O119" s="315">
        <f t="shared" si="46"/>
        <v>15.397648005594819</v>
      </c>
      <c r="P119" s="315">
        <f t="shared" si="46"/>
        <v>68.828264192220871</v>
      </c>
      <c r="Q119" s="315">
        <f t="shared" si="46"/>
        <v>21.178586523106322</v>
      </c>
      <c r="R119" s="315">
        <f t="shared" si="46"/>
        <v>68.828264192220871</v>
      </c>
      <c r="S119" s="315">
        <f t="shared" si="46"/>
        <v>21.390372388337386</v>
      </c>
      <c r="T119" s="315">
        <f t="shared" si="46"/>
        <v>68.828264192220871</v>
      </c>
      <c r="U119" s="315">
        <f t="shared" si="46"/>
        <v>21.604276112220759</v>
      </c>
      <c r="V119" s="315">
        <f t="shared" si="46"/>
        <v>68.828264192220871</v>
      </c>
      <c r="W119" s="315">
        <f t="shared" si="46"/>
        <v>21.820318873342966</v>
      </c>
      <c r="X119" s="315">
        <f t="shared" si="46"/>
        <v>69.516546834143085</v>
      </c>
      <c r="Y119" s="315">
        <f t="shared" si="46"/>
        <v>22.038522062076396</v>
      </c>
      <c r="Z119" s="315">
        <f t="shared" si="46"/>
        <v>70.211712302484514</v>
      </c>
      <c r="AA119" s="315">
        <f t="shared" si="46"/>
        <v>22.258907282697159</v>
      </c>
      <c r="AB119" s="315">
        <f t="shared" si="46"/>
        <v>70.913829425509363</v>
      </c>
      <c r="AC119" s="315">
        <f t="shared" si="46"/>
        <v>22.481496355524129</v>
      </c>
      <c r="AD119" s="315">
        <f t="shared" si="46"/>
        <v>71.622967719764461</v>
      </c>
      <c r="AE119" s="315">
        <f t="shared" si="46"/>
        <v>22.706311319079372</v>
      </c>
      <c r="AF119" s="315">
        <f t="shared" si="46"/>
        <v>72.339197396962106</v>
      </c>
      <c r="AG119" s="315">
        <f t="shared" si="46"/>
        <v>22.933374432270167</v>
      </c>
      <c r="AH119" s="315">
        <f t="shared" si="46"/>
        <v>73.062589370931732</v>
      </c>
      <c r="AI119" s="315">
        <f t="shared" si="46"/>
        <v>23.162708176592869</v>
      </c>
      <c r="AJ119" s="315">
        <f t="shared" si="46"/>
        <v>73.793215264641049</v>
      </c>
      <c r="AK119" s="315">
        <f t="shared" si="46"/>
        <v>23.394335258358797</v>
      </c>
      <c r="AL119" s="315">
        <f t="shared" si="46"/>
        <v>74.531147417287457</v>
      </c>
      <c r="AM119" s="315">
        <f t="shared" si="46"/>
        <v>23.628278610942385</v>
      </c>
      <c r="AN119" s="326">
        <f t="shared" ref="AN119:AN120" si="47">H119+J119+L119+N119+P119+R119+T119+V119+X119+Z119+AB119+AD119+AF119+AH119+AJ119+AL119</f>
        <v>871.0175575623108</v>
      </c>
      <c r="AO119" s="326">
        <f t="shared" ref="AO119:AO120" si="48">I119+K119+M119+O119+Q119+S119+U119+W119+Y119+AA119+AC119+AE119+AG119+AI119+AK119+AM119</f>
        <v>221.13345332701621</v>
      </c>
    </row>
    <row r="120" spans="1:41" s="299" customFormat="1" x14ac:dyDescent="0.3">
      <c r="A120" s="304" t="s">
        <v>59</v>
      </c>
      <c r="B120" s="282" t="s">
        <v>1044</v>
      </c>
      <c r="C120" s="303" t="s">
        <v>748</v>
      </c>
      <c r="D120" s="315">
        <f>D150+D135</f>
        <v>91.143590523487077</v>
      </c>
      <c r="E120" s="315">
        <f t="shared" ref="E120:AM120" si="49">E150+E135</f>
        <v>44.787397056439353</v>
      </c>
      <c r="F120" s="315">
        <f t="shared" si="49"/>
        <v>-14.678299353749528</v>
      </c>
      <c r="G120" s="315">
        <f t="shared" si="49"/>
        <v>4.0805864395996316</v>
      </c>
      <c r="H120" s="315">
        <f t="shared" si="49"/>
        <v>-27.434341694645969</v>
      </c>
      <c r="I120" s="315">
        <f t="shared" si="49"/>
        <v>-20.816251442100359</v>
      </c>
      <c r="J120" s="315">
        <f t="shared" si="49"/>
        <v>-103.32590539844323</v>
      </c>
      <c r="K120" s="315">
        <f t="shared" si="49"/>
        <v>-93.60558998964639</v>
      </c>
      <c r="L120" s="315">
        <f t="shared" si="49"/>
        <v>-87.257466412353835</v>
      </c>
      <c r="M120" s="315">
        <f t="shared" si="49"/>
        <v>-91.542227188212706</v>
      </c>
      <c r="N120" s="315">
        <f t="shared" si="49"/>
        <v>-100.87551027762937</v>
      </c>
      <c r="O120" s="315">
        <f t="shared" si="49"/>
        <v>-40.338406680187433</v>
      </c>
      <c r="P120" s="315">
        <f t="shared" si="49"/>
        <v>108.55232307100346</v>
      </c>
      <c r="Q120" s="315">
        <f t="shared" si="49"/>
        <v>-20.329524571117787</v>
      </c>
      <c r="R120" s="315">
        <f t="shared" si="49"/>
        <v>111.80889276313349</v>
      </c>
      <c r="S120" s="315">
        <f t="shared" si="49"/>
        <v>19.538494991986489</v>
      </c>
      <c r="T120" s="315">
        <f t="shared" si="49"/>
        <v>115.16315954602744</v>
      </c>
      <c r="U120" s="315">
        <f t="shared" si="49"/>
        <v>23.846401451037458</v>
      </c>
      <c r="V120" s="315">
        <f t="shared" si="49"/>
        <v>-98.646500614117855</v>
      </c>
      <c r="W120" s="315">
        <f t="shared" si="49"/>
        <v>28.518378844000555</v>
      </c>
      <c r="X120" s="315">
        <f t="shared" si="49"/>
        <v>-91.733520836027679</v>
      </c>
      <c r="Y120" s="315">
        <f t="shared" si="49"/>
        <v>34.071156056083581</v>
      </c>
      <c r="Z120" s="315">
        <f t="shared" si="49"/>
        <v>-85.688345545925017</v>
      </c>
      <c r="AA120" s="315">
        <f t="shared" si="49"/>
        <v>38.460372867576758</v>
      </c>
      <c r="AB120" s="315">
        <f t="shared" si="49"/>
        <v>-182.72002136075338</v>
      </c>
      <c r="AC120" s="315">
        <f t="shared" si="49"/>
        <v>32.81361244394828</v>
      </c>
      <c r="AD120" s="315">
        <f t="shared" si="49"/>
        <v>-129.03568350452139</v>
      </c>
      <c r="AE120" s="315">
        <f t="shared" si="49"/>
        <v>82.87109812383963</v>
      </c>
      <c r="AF120" s="315">
        <f t="shared" si="49"/>
        <v>-124.69373359517026</v>
      </c>
      <c r="AG120" s="315">
        <f t="shared" si="49"/>
        <v>78.53907206279645</v>
      </c>
      <c r="AH120" s="315">
        <f t="shared" si="49"/>
        <v>-120.59393442926175</v>
      </c>
      <c r="AI120" s="315">
        <f t="shared" si="49"/>
        <v>152.0135049272829</v>
      </c>
      <c r="AJ120" s="315">
        <f t="shared" si="49"/>
        <v>-117.12398654368819</v>
      </c>
      <c r="AK120" s="315">
        <f t="shared" si="49"/>
        <v>198.15006554445367</v>
      </c>
      <c r="AL120" s="315">
        <f t="shared" si="49"/>
        <v>-146.94810296588838</v>
      </c>
      <c r="AM120" s="315">
        <f t="shared" si="49"/>
        <v>174.97251534965946</v>
      </c>
      <c r="AN120" s="326">
        <f t="shared" si="47"/>
        <v>-1080.5526777982618</v>
      </c>
      <c r="AO120" s="326">
        <f t="shared" si="48"/>
        <v>597.1626727914005</v>
      </c>
    </row>
    <row r="121" spans="1:41" s="299" customFormat="1" x14ac:dyDescent="0.3">
      <c r="A121" s="304" t="s">
        <v>756</v>
      </c>
      <c r="B121" s="282" t="s">
        <v>937</v>
      </c>
      <c r="C121" s="303" t="s">
        <v>748</v>
      </c>
      <c r="D121" s="315" t="s">
        <v>286</v>
      </c>
      <c r="E121" s="315" t="s">
        <v>286</v>
      </c>
      <c r="F121" s="315" t="s">
        <v>286</v>
      </c>
      <c r="G121" s="315" t="s">
        <v>286</v>
      </c>
      <c r="H121" s="315" t="s">
        <v>286</v>
      </c>
      <c r="I121" s="315" t="s">
        <v>286</v>
      </c>
      <c r="J121" s="315" t="s">
        <v>286</v>
      </c>
      <c r="K121" s="315" t="s">
        <v>286</v>
      </c>
      <c r="L121" s="315" t="s">
        <v>286</v>
      </c>
      <c r="M121" s="315" t="s">
        <v>286</v>
      </c>
      <c r="N121" s="315" t="s">
        <v>286</v>
      </c>
      <c r="O121" s="315" t="s">
        <v>286</v>
      </c>
      <c r="P121" s="315" t="s">
        <v>286</v>
      </c>
      <c r="Q121" s="315" t="s">
        <v>286</v>
      </c>
      <c r="R121" s="315" t="s">
        <v>286</v>
      </c>
      <c r="S121" s="315" t="s">
        <v>286</v>
      </c>
      <c r="T121" s="315" t="s">
        <v>286</v>
      </c>
      <c r="U121" s="315" t="s">
        <v>286</v>
      </c>
      <c r="V121" s="315" t="s">
        <v>286</v>
      </c>
      <c r="W121" s="315" t="s">
        <v>286</v>
      </c>
      <c r="X121" s="315" t="s">
        <v>286</v>
      </c>
      <c r="Y121" s="315" t="s">
        <v>286</v>
      </c>
      <c r="Z121" s="315" t="s">
        <v>286</v>
      </c>
      <c r="AA121" s="315" t="s">
        <v>286</v>
      </c>
      <c r="AB121" s="315" t="s">
        <v>286</v>
      </c>
      <c r="AC121" s="315" t="s">
        <v>286</v>
      </c>
      <c r="AD121" s="315" t="s">
        <v>286</v>
      </c>
      <c r="AE121" s="315" t="s">
        <v>286</v>
      </c>
      <c r="AF121" s="315" t="s">
        <v>286</v>
      </c>
      <c r="AG121" s="315" t="s">
        <v>286</v>
      </c>
      <c r="AH121" s="315" t="s">
        <v>286</v>
      </c>
      <c r="AI121" s="315" t="s">
        <v>286</v>
      </c>
      <c r="AJ121" s="315" t="s">
        <v>286</v>
      </c>
      <c r="AK121" s="315" t="s">
        <v>286</v>
      </c>
      <c r="AL121" s="315" t="s">
        <v>286</v>
      </c>
      <c r="AM121" s="315" t="s">
        <v>286</v>
      </c>
      <c r="AN121" s="315" t="s">
        <v>286</v>
      </c>
      <c r="AO121" s="315" t="s">
        <v>286</v>
      </c>
    </row>
    <row r="122" spans="1:41" s="299" customFormat="1" x14ac:dyDescent="0.3">
      <c r="A122" s="304" t="s">
        <v>757</v>
      </c>
      <c r="B122" s="282" t="s">
        <v>1045</v>
      </c>
      <c r="C122" s="303" t="s">
        <v>748</v>
      </c>
      <c r="D122" s="315" t="s">
        <v>286</v>
      </c>
      <c r="E122" s="315" t="s">
        <v>286</v>
      </c>
      <c r="F122" s="315" t="s">
        <v>286</v>
      </c>
      <c r="G122" s="315" t="s">
        <v>286</v>
      </c>
      <c r="H122" s="315" t="s">
        <v>286</v>
      </c>
      <c r="I122" s="315" t="s">
        <v>286</v>
      </c>
      <c r="J122" s="315" t="s">
        <v>286</v>
      </c>
      <c r="K122" s="315" t="s">
        <v>286</v>
      </c>
      <c r="L122" s="315" t="s">
        <v>286</v>
      </c>
      <c r="M122" s="315" t="s">
        <v>286</v>
      </c>
      <c r="N122" s="315" t="s">
        <v>286</v>
      </c>
      <c r="O122" s="315" t="s">
        <v>286</v>
      </c>
      <c r="P122" s="315" t="s">
        <v>286</v>
      </c>
      <c r="Q122" s="315" t="s">
        <v>286</v>
      </c>
      <c r="R122" s="315" t="s">
        <v>286</v>
      </c>
      <c r="S122" s="315" t="s">
        <v>286</v>
      </c>
      <c r="T122" s="315" t="s">
        <v>286</v>
      </c>
      <c r="U122" s="315" t="s">
        <v>286</v>
      </c>
      <c r="V122" s="315" t="s">
        <v>286</v>
      </c>
      <c r="W122" s="315" t="s">
        <v>286</v>
      </c>
      <c r="X122" s="315" t="s">
        <v>286</v>
      </c>
      <c r="Y122" s="315" t="s">
        <v>286</v>
      </c>
      <c r="Z122" s="315" t="s">
        <v>286</v>
      </c>
      <c r="AA122" s="315" t="s">
        <v>286</v>
      </c>
      <c r="AB122" s="315" t="s">
        <v>286</v>
      </c>
      <c r="AC122" s="315" t="s">
        <v>286</v>
      </c>
      <c r="AD122" s="315" t="s">
        <v>286</v>
      </c>
      <c r="AE122" s="315" t="s">
        <v>286</v>
      </c>
      <c r="AF122" s="315" t="s">
        <v>286</v>
      </c>
      <c r="AG122" s="315" t="s">
        <v>286</v>
      </c>
      <c r="AH122" s="315" t="s">
        <v>286</v>
      </c>
      <c r="AI122" s="315" t="s">
        <v>286</v>
      </c>
      <c r="AJ122" s="315" t="s">
        <v>286</v>
      </c>
      <c r="AK122" s="315" t="s">
        <v>286</v>
      </c>
      <c r="AL122" s="315" t="s">
        <v>286</v>
      </c>
      <c r="AM122" s="315" t="s">
        <v>286</v>
      </c>
      <c r="AN122" s="315" t="s">
        <v>286</v>
      </c>
      <c r="AO122" s="315" t="s">
        <v>286</v>
      </c>
    </row>
    <row r="123" spans="1:41" s="299" customFormat="1" x14ac:dyDescent="0.3">
      <c r="A123" s="304" t="s">
        <v>758</v>
      </c>
      <c r="B123" s="282" t="s">
        <v>938</v>
      </c>
      <c r="C123" s="303" t="s">
        <v>748</v>
      </c>
      <c r="D123" s="315" t="str">
        <f>D153</f>
        <v>-</v>
      </c>
      <c r="E123" s="315">
        <f t="shared" ref="E123:AM123" si="50">E153</f>
        <v>12.745884789333335</v>
      </c>
      <c r="F123" s="315" t="str">
        <f t="shared" si="50"/>
        <v>-</v>
      </c>
      <c r="G123" s="315" t="str">
        <f t="shared" si="50"/>
        <v>-</v>
      </c>
      <c r="H123" s="315" t="str">
        <f t="shared" si="50"/>
        <v>-</v>
      </c>
      <c r="I123" s="315" t="str">
        <f t="shared" si="50"/>
        <v>-</v>
      </c>
      <c r="J123" s="315" t="str">
        <f t="shared" si="50"/>
        <v>-</v>
      </c>
      <c r="K123" s="315" t="str">
        <f t="shared" si="50"/>
        <v>-</v>
      </c>
      <c r="L123" s="315" t="str">
        <f t="shared" si="50"/>
        <v>-</v>
      </c>
      <c r="M123" s="315" t="str">
        <f t="shared" si="50"/>
        <v>-</v>
      </c>
      <c r="N123" s="315" t="str">
        <f t="shared" si="50"/>
        <v>-</v>
      </c>
      <c r="O123" s="315" t="str">
        <f t="shared" si="50"/>
        <v>-</v>
      </c>
      <c r="P123" s="315" t="str">
        <f t="shared" si="50"/>
        <v>-</v>
      </c>
      <c r="Q123" s="315" t="str">
        <f t="shared" si="50"/>
        <v>-</v>
      </c>
      <c r="R123" s="315" t="str">
        <f t="shared" si="50"/>
        <v>-</v>
      </c>
      <c r="S123" s="315" t="str">
        <f t="shared" si="50"/>
        <v>-</v>
      </c>
      <c r="T123" s="315" t="str">
        <f t="shared" si="50"/>
        <v>-</v>
      </c>
      <c r="U123" s="315" t="str">
        <f t="shared" si="50"/>
        <v>-</v>
      </c>
      <c r="V123" s="315" t="str">
        <f t="shared" si="50"/>
        <v>-</v>
      </c>
      <c r="W123" s="315" t="str">
        <f t="shared" si="50"/>
        <v>-</v>
      </c>
      <c r="X123" s="315" t="str">
        <f t="shared" si="50"/>
        <v>-</v>
      </c>
      <c r="Y123" s="315" t="str">
        <f t="shared" si="50"/>
        <v>-</v>
      </c>
      <c r="Z123" s="315" t="str">
        <f t="shared" si="50"/>
        <v>-</v>
      </c>
      <c r="AA123" s="315" t="str">
        <f t="shared" si="50"/>
        <v>-</v>
      </c>
      <c r="AB123" s="315" t="str">
        <f t="shared" si="50"/>
        <v>-</v>
      </c>
      <c r="AC123" s="315" t="str">
        <f t="shared" si="50"/>
        <v>-</v>
      </c>
      <c r="AD123" s="315" t="str">
        <f t="shared" si="50"/>
        <v>-</v>
      </c>
      <c r="AE123" s="315" t="str">
        <f t="shared" si="50"/>
        <v>-</v>
      </c>
      <c r="AF123" s="315" t="str">
        <f t="shared" si="50"/>
        <v>-</v>
      </c>
      <c r="AG123" s="315" t="str">
        <f t="shared" si="50"/>
        <v>-</v>
      </c>
      <c r="AH123" s="315" t="str">
        <f t="shared" si="50"/>
        <v>-</v>
      </c>
      <c r="AI123" s="315" t="str">
        <f t="shared" si="50"/>
        <v>-</v>
      </c>
      <c r="AJ123" s="315" t="str">
        <f t="shared" si="50"/>
        <v>-</v>
      </c>
      <c r="AK123" s="315" t="str">
        <f t="shared" si="50"/>
        <v>-</v>
      </c>
      <c r="AL123" s="315" t="str">
        <f t="shared" si="50"/>
        <v>-</v>
      </c>
      <c r="AM123" s="315" t="str">
        <f t="shared" si="50"/>
        <v>-</v>
      </c>
      <c r="AN123" s="315" t="s">
        <v>286</v>
      </c>
      <c r="AO123" s="315" t="s">
        <v>286</v>
      </c>
    </row>
    <row r="124" spans="1:41" s="299" customFormat="1" x14ac:dyDescent="0.3">
      <c r="A124" s="304" t="s">
        <v>759</v>
      </c>
      <c r="B124" s="282" t="s">
        <v>939</v>
      </c>
      <c r="C124" s="303" t="s">
        <v>748</v>
      </c>
      <c r="D124" s="315" t="s">
        <v>286</v>
      </c>
      <c r="E124" s="315" t="s">
        <v>286</v>
      </c>
      <c r="F124" s="315" t="s">
        <v>286</v>
      </c>
      <c r="G124" s="315" t="s">
        <v>286</v>
      </c>
      <c r="H124" s="315" t="s">
        <v>286</v>
      </c>
      <c r="I124" s="315" t="s">
        <v>286</v>
      </c>
      <c r="J124" s="315" t="s">
        <v>286</v>
      </c>
      <c r="K124" s="315" t="s">
        <v>286</v>
      </c>
      <c r="L124" s="315" t="s">
        <v>286</v>
      </c>
      <c r="M124" s="315" t="s">
        <v>286</v>
      </c>
      <c r="N124" s="315" t="s">
        <v>286</v>
      </c>
      <c r="O124" s="315" t="s">
        <v>286</v>
      </c>
      <c r="P124" s="315" t="s">
        <v>286</v>
      </c>
      <c r="Q124" s="315" t="s">
        <v>286</v>
      </c>
      <c r="R124" s="315" t="s">
        <v>286</v>
      </c>
      <c r="S124" s="315" t="s">
        <v>286</v>
      </c>
      <c r="T124" s="315" t="s">
        <v>286</v>
      </c>
      <c r="U124" s="315" t="s">
        <v>286</v>
      </c>
      <c r="V124" s="315" t="s">
        <v>286</v>
      </c>
      <c r="W124" s="315" t="s">
        <v>286</v>
      </c>
      <c r="X124" s="315" t="s">
        <v>286</v>
      </c>
      <c r="Y124" s="315" t="s">
        <v>286</v>
      </c>
      <c r="Z124" s="315" t="s">
        <v>286</v>
      </c>
      <c r="AA124" s="315" t="s">
        <v>286</v>
      </c>
      <c r="AB124" s="315" t="s">
        <v>286</v>
      </c>
      <c r="AC124" s="315" t="s">
        <v>286</v>
      </c>
      <c r="AD124" s="315" t="s">
        <v>286</v>
      </c>
      <c r="AE124" s="315" t="s">
        <v>286</v>
      </c>
      <c r="AF124" s="315" t="s">
        <v>286</v>
      </c>
      <c r="AG124" s="315" t="s">
        <v>286</v>
      </c>
      <c r="AH124" s="315" t="s">
        <v>286</v>
      </c>
      <c r="AI124" s="315" t="s">
        <v>286</v>
      </c>
      <c r="AJ124" s="315" t="s">
        <v>286</v>
      </c>
      <c r="AK124" s="315" t="s">
        <v>286</v>
      </c>
      <c r="AL124" s="315" t="s">
        <v>286</v>
      </c>
      <c r="AM124" s="315" t="s">
        <v>286</v>
      </c>
      <c r="AN124" s="315" t="s">
        <v>286</v>
      </c>
      <c r="AO124" s="315" t="s">
        <v>286</v>
      </c>
    </row>
    <row r="125" spans="1:41" s="299" customFormat="1" x14ac:dyDescent="0.3">
      <c r="A125" s="304" t="s">
        <v>760</v>
      </c>
      <c r="B125" s="282" t="s">
        <v>1052</v>
      </c>
      <c r="C125" s="303" t="s">
        <v>748</v>
      </c>
      <c r="D125" s="315" t="s">
        <v>286</v>
      </c>
      <c r="E125" s="315" t="s">
        <v>286</v>
      </c>
      <c r="F125" s="315" t="s">
        <v>286</v>
      </c>
      <c r="G125" s="315" t="s">
        <v>286</v>
      </c>
      <c r="H125" s="315" t="s">
        <v>286</v>
      </c>
      <c r="I125" s="315" t="s">
        <v>286</v>
      </c>
      <c r="J125" s="315" t="s">
        <v>286</v>
      </c>
      <c r="K125" s="315" t="s">
        <v>286</v>
      </c>
      <c r="L125" s="315" t="s">
        <v>286</v>
      </c>
      <c r="M125" s="315" t="s">
        <v>286</v>
      </c>
      <c r="N125" s="315" t="s">
        <v>286</v>
      </c>
      <c r="O125" s="315" t="s">
        <v>286</v>
      </c>
      <c r="P125" s="315" t="s">
        <v>286</v>
      </c>
      <c r="Q125" s="315" t="s">
        <v>286</v>
      </c>
      <c r="R125" s="315" t="s">
        <v>286</v>
      </c>
      <c r="S125" s="315" t="s">
        <v>286</v>
      </c>
      <c r="T125" s="315" t="s">
        <v>286</v>
      </c>
      <c r="U125" s="315" t="s">
        <v>286</v>
      </c>
      <c r="V125" s="315" t="s">
        <v>286</v>
      </c>
      <c r="W125" s="315" t="s">
        <v>286</v>
      </c>
      <c r="X125" s="315" t="s">
        <v>286</v>
      </c>
      <c r="Y125" s="315" t="s">
        <v>286</v>
      </c>
      <c r="Z125" s="315" t="s">
        <v>286</v>
      </c>
      <c r="AA125" s="315" t="s">
        <v>286</v>
      </c>
      <c r="AB125" s="315" t="s">
        <v>286</v>
      </c>
      <c r="AC125" s="315" t="s">
        <v>286</v>
      </c>
      <c r="AD125" s="315" t="s">
        <v>286</v>
      </c>
      <c r="AE125" s="315" t="s">
        <v>286</v>
      </c>
      <c r="AF125" s="315" t="s">
        <v>286</v>
      </c>
      <c r="AG125" s="315" t="s">
        <v>286</v>
      </c>
      <c r="AH125" s="315" t="s">
        <v>286</v>
      </c>
      <c r="AI125" s="315" t="s">
        <v>286</v>
      </c>
      <c r="AJ125" s="315" t="s">
        <v>286</v>
      </c>
      <c r="AK125" s="315" t="s">
        <v>286</v>
      </c>
      <c r="AL125" s="315" t="s">
        <v>286</v>
      </c>
      <c r="AM125" s="315" t="s">
        <v>286</v>
      </c>
      <c r="AN125" s="315" t="s">
        <v>286</v>
      </c>
      <c r="AO125" s="315" t="s">
        <v>286</v>
      </c>
    </row>
    <row r="126" spans="1:41" s="299" customFormat="1" ht="31.2" x14ac:dyDescent="0.3">
      <c r="A126" s="304" t="s">
        <v>761</v>
      </c>
      <c r="B126" s="283" t="s">
        <v>817</v>
      </c>
      <c r="C126" s="303" t="s">
        <v>748</v>
      </c>
      <c r="D126" s="315" t="s">
        <v>286</v>
      </c>
      <c r="E126" s="315" t="s">
        <v>286</v>
      </c>
      <c r="F126" s="315" t="s">
        <v>286</v>
      </c>
      <c r="G126" s="315" t="s">
        <v>286</v>
      </c>
      <c r="H126" s="315" t="s">
        <v>286</v>
      </c>
      <c r="I126" s="315" t="s">
        <v>286</v>
      </c>
      <c r="J126" s="315" t="s">
        <v>286</v>
      </c>
      <c r="K126" s="315" t="s">
        <v>286</v>
      </c>
      <c r="L126" s="315" t="s">
        <v>286</v>
      </c>
      <c r="M126" s="315" t="s">
        <v>286</v>
      </c>
      <c r="N126" s="315" t="s">
        <v>286</v>
      </c>
      <c r="O126" s="315" t="s">
        <v>286</v>
      </c>
      <c r="P126" s="315" t="s">
        <v>286</v>
      </c>
      <c r="Q126" s="315" t="s">
        <v>286</v>
      </c>
      <c r="R126" s="315" t="s">
        <v>286</v>
      </c>
      <c r="S126" s="315" t="s">
        <v>286</v>
      </c>
      <c r="T126" s="315" t="s">
        <v>286</v>
      </c>
      <c r="U126" s="315" t="s">
        <v>286</v>
      </c>
      <c r="V126" s="315" t="s">
        <v>286</v>
      </c>
      <c r="W126" s="315" t="s">
        <v>286</v>
      </c>
      <c r="X126" s="315" t="s">
        <v>286</v>
      </c>
      <c r="Y126" s="315" t="s">
        <v>286</v>
      </c>
      <c r="Z126" s="315" t="s">
        <v>286</v>
      </c>
      <c r="AA126" s="315" t="s">
        <v>286</v>
      </c>
      <c r="AB126" s="315" t="s">
        <v>286</v>
      </c>
      <c r="AC126" s="315" t="s">
        <v>286</v>
      </c>
      <c r="AD126" s="315" t="s">
        <v>286</v>
      </c>
      <c r="AE126" s="315" t="s">
        <v>286</v>
      </c>
      <c r="AF126" s="315" t="s">
        <v>286</v>
      </c>
      <c r="AG126" s="315" t="s">
        <v>286</v>
      </c>
      <c r="AH126" s="315" t="s">
        <v>286</v>
      </c>
      <c r="AI126" s="315" t="s">
        <v>286</v>
      </c>
      <c r="AJ126" s="315" t="s">
        <v>286</v>
      </c>
      <c r="AK126" s="315" t="s">
        <v>286</v>
      </c>
      <c r="AL126" s="315" t="s">
        <v>286</v>
      </c>
      <c r="AM126" s="315" t="s">
        <v>286</v>
      </c>
      <c r="AN126" s="315" t="s">
        <v>286</v>
      </c>
      <c r="AO126" s="315" t="s">
        <v>286</v>
      </c>
    </row>
    <row r="127" spans="1:41" s="299" customFormat="1" x14ac:dyDescent="0.3">
      <c r="A127" s="304" t="s">
        <v>981</v>
      </c>
      <c r="B127" s="284" t="s">
        <v>643</v>
      </c>
      <c r="C127" s="303" t="s">
        <v>748</v>
      </c>
      <c r="D127" s="315" t="s">
        <v>286</v>
      </c>
      <c r="E127" s="315" t="s">
        <v>286</v>
      </c>
      <c r="F127" s="315" t="s">
        <v>286</v>
      </c>
      <c r="G127" s="315" t="s">
        <v>286</v>
      </c>
      <c r="H127" s="315" t="s">
        <v>286</v>
      </c>
      <c r="I127" s="315" t="s">
        <v>286</v>
      </c>
      <c r="J127" s="315" t="s">
        <v>286</v>
      </c>
      <c r="K127" s="315" t="s">
        <v>286</v>
      </c>
      <c r="L127" s="315" t="s">
        <v>286</v>
      </c>
      <c r="M127" s="315" t="s">
        <v>286</v>
      </c>
      <c r="N127" s="315" t="s">
        <v>286</v>
      </c>
      <c r="O127" s="315" t="s">
        <v>286</v>
      </c>
      <c r="P127" s="315" t="s">
        <v>286</v>
      </c>
      <c r="Q127" s="315" t="s">
        <v>286</v>
      </c>
      <c r="R127" s="315" t="s">
        <v>286</v>
      </c>
      <c r="S127" s="315" t="s">
        <v>286</v>
      </c>
      <c r="T127" s="315" t="s">
        <v>286</v>
      </c>
      <c r="U127" s="315" t="s">
        <v>286</v>
      </c>
      <c r="V127" s="315" t="s">
        <v>286</v>
      </c>
      <c r="W127" s="315" t="s">
        <v>286</v>
      </c>
      <c r="X127" s="315" t="s">
        <v>286</v>
      </c>
      <c r="Y127" s="315" t="s">
        <v>286</v>
      </c>
      <c r="Z127" s="315" t="s">
        <v>286</v>
      </c>
      <c r="AA127" s="315" t="s">
        <v>286</v>
      </c>
      <c r="AB127" s="315" t="s">
        <v>286</v>
      </c>
      <c r="AC127" s="315" t="s">
        <v>286</v>
      </c>
      <c r="AD127" s="315" t="s">
        <v>286</v>
      </c>
      <c r="AE127" s="315" t="s">
        <v>286</v>
      </c>
      <c r="AF127" s="315" t="s">
        <v>286</v>
      </c>
      <c r="AG127" s="315" t="s">
        <v>286</v>
      </c>
      <c r="AH127" s="315" t="s">
        <v>286</v>
      </c>
      <c r="AI127" s="315" t="s">
        <v>286</v>
      </c>
      <c r="AJ127" s="315" t="s">
        <v>286</v>
      </c>
      <c r="AK127" s="315" t="s">
        <v>286</v>
      </c>
      <c r="AL127" s="315" t="s">
        <v>286</v>
      </c>
      <c r="AM127" s="315" t="s">
        <v>286</v>
      </c>
      <c r="AN127" s="315" t="s">
        <v>286</v>
      </c>
      <c r="AO127" s="315" t="s">
        <v>286</v>
      </c>
    </row>
    <row r="128" spans="1:41" s="299" customFormat="1" x14ac:dyDescent="0.3">
      <c r="A128" s="304" t="s">
        <v>982</v>
      </c>
      <c r="B128" s="284" t="s">
        <v>631</v>
      </c>
      <c r="C128" s="303" t="s">
        <v>748</v>
      </c>
      <c r="D128" s="315" t="s">
        <v>286</v>
      </c>
      <c r="E128" s="315" t="s">
        <v>286</v>
      </c>
      <c r="F128" s="315" t="s">
        <v>286</v>
      </c>
      <c r="G128" s="315" t="s">
        <v>286</v>
      </c>
      <c r="H128" s="315" t="s">
        <v>286</v>
      </c>
      <c r="I128" s="315" t="s">
        <v>286</v>
      </c>
      <c r="J128" s="315" t="s">
        <v>286</v>
      </c>
      <c r="K128" s="315" t="s">
        <v>286</v>
      </c>
      <c r="L128" s="315" t="s">
        <v>286</v>
      </c>
      <c r="M128" s="315" t="s">
        <v>286</v>
      </c>
      <c r="N128" s="315" t="s">
        <v>286</v>
      </c>
      <c r="O128" s="315" t="s">
        <v>286</v>
      </c>
      <c r="P128" s="315" t="s">
        <v>286</v>
      </c>
      <c r="Q128" s="315" t="s">
        <v>286</v>
      </c>
      <c r="R128" s="315" t="s">
        <v>286</v>
      </c>
      <c r="S128" s="315" t="s">
        <v>286</v>
      </c>
      <c r="T128" s="315" t="s">
        <v>286</v>
      </c>
      <c r="U128" s="315" t="s">
        <v>286</v>
      </c>
      <c r="V128" s="315" t="s">
        <v>286</v>
      </c>
      <c r="W128" s="315" t="s">
        <v>286</v>
      </c>
      <c r="X128" s="315" t="s">
        <v>286</v>
      </c>
      <c r="Y128" s="315" t="s">
        <v>286</v>
      </c>
      <c r="Z128" s="315" t="s">
        <v>286</v>
      </c>
      <c r="AA128" s="315" t="s">
        <v>286</v>
      </c>
      <c r="AB128" s="315" t="s">
        <v>286</v>
      </c>
      <c r="AC128" s="315" t="s">
        <v>286</v>
      </c>
      <c r="AD128" s="315" t="s">
        <v>286</v>
      </c>
      <c r="AE128" s="315" t="s">
        <v>286</v>
      </c>
      <c r="AF128" s="315" t="s">
        <v>286</v>
      </c>
      <c r="AG128" s="315" t="s">
        <v>286</v>
      </c>
      <c r="AH128" s="315" t="s">
        <v>286</v>
      </c>
      <c r="AI128" s="315" t="s">
        <v>286</v>
      </c>
      <c r="AJ128" s="315" t="s">
        <v>286</v>
      </c>
      <c r="AK128" s="315" t="s">
        <v>286</v>
      </c>
      <c r="AL128" s="315" t="s">
        <v>286</v>
      </c>
      <c r="AM128" s="315" t="s">
        <v>286</v>
      </c>
      <c r="AN128" s="315" t="s">
        <v>286</v>
      </c>
      <c r="AO128" s="315" t="s">
        <v>286</v>
      </c>
    </row>
    <row r="129" spans="1:41" s="299" customFormat="1" x14ac:dyDescent="0.3">
      <c r="A129" s="304" t="s">
        <v>762</v>
      </c>
      <c r="B129" s="282" t="s">
        <v>940</v>
      </c>
      <c r="C129" s="303" t="s">
        <v>748</v>
      </c>
      <c r="D129" s="315">
        <f>D159</f>
        <v>-1.7810777716586443</v>
      </c>
      <c r="E129" s="315">
        <f t="shared" ref="E129:AM129" si="51">E159</f>
        <v>5.5790827500398343</v>
      </c>
      <c r="F129" s="315">
        <f t="shared" si="51"/>
        <v>2.0246758365646786</v>
      </c>
      <c r="G129" s="315">
        <f t="shared" si="51"/>
        <v>-29.042385903802611</v>
      </c>
      <c r="H129" s="315">
        <f t="shared" si="51"/>
        <v>2.1701575322914426</v>
      </c>
      <c r="I129" s="315">
        <f t="shared" si="51"/>
        <v>2.6534626471401559</v>
      </c>
      <c r="J129" s="315">
        <f t="shared" si="51"/>
        <v>74.252172627559247</v>
      </c>
      <c r="K129" s="315">
        <f t="shared" si="51"/>
        <v>91.775761815782118</v>
      </c>
      <c r="L129" s="315">
        <f t="shared" si="51"/>
        <v>-14.011690071980482</v>
      </c>
      <c r="M129" s="315">
        <f t="shared" si="51"/>
        <v>3.3397360091805837</v>
      </c>
      <c r="N129" s="315">
        <f t="shared" si="51"/>
        <v>-16.861127129187395</v>
      </c>
      <c r="O129" s="315">
        <f t="shared" si="51"/>
        <v>3.8092794961489744</v>
      </c>
      <c r="P129" s="315">
        <f t="shared" si="51"/>
        <v>-233.44190833413319</v>
      </c>
      <c r="Q129" s="315">
        <f t="shared" si="51"/>
        <v>4.3040550402915834</v>
      </c>
      <c r="R129" s="315">
        <f t="shared" si="51"/>
        <v>-227.11282526244057</v>
      </c>
      <c r="S129" s="315">
        <f t="shared" si="51"/>
        <v>4.347095590694499</v>
      </c>
      <c r="T129" s="315">
        <f t="shared" si="51"/>
        <v>-221.75825277856171</v>
      </c>
      <c r="U129" s="315">
        <f t="shared" si="51"/>
        <v>4.3905665466014439</v>
      </c>
      <c r="V129" s="315">
        <f t="shared" si="51"/>
        <v>0</v>
      </c>
      <c r="W129" s="315">
        <f t="shared" si="51"/>
        <v>4.4344722120674582</v>
      </c>
      <c r="X129" s="315">
        <f t="shared" si="51"/>
        <v>0</v>
      </c>
      <c r="Y129" s="315">
        <f t="shared" si="51"/>
        <v>4.4788169341881332</v>
      </c>
      <c r="Z129" s="315">
        <f t="shared" si="51"/>
        <v>0</v>
      </c>
      <c r="AA129" s="315">
        <f t="shared" si="51"/>
        <v>4.5236051035300147</v>
      </c>
      <c r="AB129" s="315">
        <f t="shared" si="51"/>
        <v>0</v>
      </c>
      <c r="AC129" s="315">
        <f t="shared" si="51"/>
        <v>4.568841154565316</v>
      </c>
      <c r="AD129" s="315">
        <f t="shared" si="51"/>
        <v>0</v>
      </c>
      <c r="AE129" s="315">
        <f t="shared" si="51"/>
        <v>4.6145295661109671</v>
      </c>
      <c r="AF129" s="315">
        <f t="shared" si="51"/>
        <v>0</v>
      </c>
      <c r="AG129" s="315">
        <f t="shared" si="51"/>
        <v>4.6606748617720797</v>
      </c>
      <c r="AH129" s="315">
        <f t="shared" si="51"/>
        <v>0</v>
      </c>
      <c r="AI129" s="315">
        <f t="shared" si="51"/>
        <v>4.7072816103897992</v>
      </c>
      <c r="AJ129" s="315">
        <f t="shared" si="51"/>
        <v>0</v>
      </c>
      <c r="AK129" s="315">
        <f t="shared" si="51"/>
        <v>4.7543544264937054</v>
      </c>
      <c r="AL129" s="315">
        <f t="shared" si="51"/>
        <v>0</v>
      </c>
      <c r="AM129" s="315">
        <f t="shared" si="51"/>
        <v>4.8018979707586311</v>
      </c>
      <c r="AN129" s="326">
        <f t="shared" ref="AN129" si="52">H129+J129+L129+N129+P129+R129+T129+V129+X129+Z129+AB129+AD129+AF129+AH129+AJ129+AL129</f>
        <v>-636.7634734164526</v>
      </c>
      <c r="AO129" s="326">
        <f t="shared" ref="AO129" si="53">I129+K129+M129+O129+Q129+S129+U129+W129+Y129+AA129+AC129+AE129+AG129+AI129+AK129+AM129</f>
        <v>156.16443098571546</v>
      </c>
    </row>
    <row r="130" spans="1:41" s="299" customFormat="1" x14ac:dyDescent="0.3">
      <c r="A130" s="304" t="s">
        <v>29</v>
      </c>
      <c r="B130" s="297" t="s">
        <v>1016</v>
      </c>
      <c r="C130" s="303" t="s">
        <v>748</v>
      </c>
      <c r="D130" s="315">
        <f>'[1]11. БДР'!$G$319/1000</f>
        <v>46.292000000000002</v>
      </c>
      <c r="E130" s="326">
        <f>'[1]11. БДР'!$H$319/1000</f>
        <v>8.8339999999999996</v>
      </c>
      <c r="F130" s="326">
        <f>[2]Свод!S121</f>
        <v>-12.41059483003602</v>
      </c>
      <c r="G130" s="326">
        <f>'[1]11. БДР'!$I$319/1000</f>
        <v>-11.179</v>
      </c>
      <c r="H130" s="326">
        <f>[2]Свод!U121</f>
        <v>-13.993071066504344</v>
      </c>
      <c r="I130" s="326">
        <f>'[1]11. БДР'!$J$319/1000</f>
        <v>-12.250671066504356</v>
      </c>
      <c r="J130" s="326">
        <f>[2]Свод!W121</f>
        <v>15.745354887458445</v>
      </c>
      <c r="K130" s="326">
        <f>'[1]11. БДР'!$Q$319/1000</f>
        <v>-3.5491890733017986</v>
      </c>
      <c r="L130" s="326">
        <f>[2]Свод!Y121</f>
        <v>-1.6249035515326697</v>
      </c>
      <c r="M130" s="326">
        <f>'[1]11. БДР'!$R$319/1000</f>
        <v>-19.452067912645663</v>
      </c>
      <c r="N130" s="326">
        <f>[2]Свод!AA121</f>
        <v>-1.8040831314461196</v>
      </c>
      <c r="O130" s="326">
        <f>'[1]11. БДР'!$S$319/1000</f>
        <v>-4.226295835688668</v>
      </c>
      <c r="P130" s="326">
        <f>[2]Свод!AC121</f>
        <v>-1.5871792996961134</v>
      </c>
      <c r="Q130" s="326">
        <f>'[1]11. БДР'!$T$319/1000</f>
        <v>1.0306233984560338</v>
      </c>
      <c r="R130" s="326">
        <f>[2]Свод!AE121</f>
        <v>-1.4048458542798552</v>
      </c>
      <c r="S130" s="326">
        <f>[2]Свод!AF121</f>
        <v>0.467636416701871</v>
      </c>
      <c r="T130" s="326">
        <f>[2]Свод!AG121</f>
        <v>-1.2408053255003852</v>
      </c>
      <c r="U130" s="326">
        <f>[2]Свод!AH121</f>
        <v>0.54711453470722804</v>
      </c>
      <c r="V130" s="326">
        <f>[2]Свод!AI121</f>
        <v>-1.0926907609873193</v>
      </c>
      <c r="W130" s="326">
        <f>[2]Свод!AJ121</f>
        <v>0.63366447067202702</v>
      </c>
      <c r="X130" s="326">
        <f>[2]Свод!AK121</f>
        <v>-0.95838163542091792</v>
      </c>
      <c r="Y130" s="326">
        <f>[2]Свод!AL121</f>
        <v>0.73152589629811671</v>
      </c>
      <c r="Z130" s="326">
        <f>[2]Свод!AM121</f>
        <v>-0.83597288084067578</v>
      </c>
      <c r="AA130" s="326">
        <f>[2]Свод!AN121</f>
        <v>0.81136423134798608</v>
      </c>
      <c r="AB130" s="326">
        <f>[2]Свод!AO121</f>
        <v>-2.7237472216542233</v>
      </c>
      <c r="AC130" s="326">
        <f>[2]Свод!AP121</f>
        <v>0.7797250618005066</v>
      </c>
      <c r="AD130" s="326">
        <f>[2]Свод!AQ121</f>
        <v>-1.6201504079071187</v>
      </c>
      <c r="AE130" s="326">
        <f>[2]Свод!AR121</f>
        <v>1.8003527511497566</v>
      </c>
      <c r="AF130" s="326">
        <f>[2]Свод!AS121</f>
        <v>-1.5237689845568423</v>
      </c>
      <c r="AG130" s="326">
        <f>[2]Свод!AT121</f>
        <v>1.7106730063624815</v>
      </c>
      <c r="AH130" s="326">
        <f>[2]Свод!AU121</f>
        <v>-1.433310273331903</v>
      </c>
      <c r="AI130" s="326">
        <f>[2]Свод!AV121</f>
        <v>3.2078089057006598</v>
      </c>
      <c r="AJ130" s="326">
        <f>[2]Свод!AW121</f>
        <v>-1.3475842778363341</v>
      </c>
      <c r="AK130" s="326">
        <f>[2]Свод!AX121</f>
        <v>4.1550591202933251</v>
      </c>
      <c r="AL130" s="326">
        <f>[2]Свод!AY121</f>
        <v>-1.2654872524025369</v>
      </c>
      <c r="AM130" s="326">
        <f>[2]Свод!AZ121</f>
        <v>5.1303854050417321</v>
      </c>
      <c r="AN130" s="326">
        <f t="shared" si="27"/>
        <v>-18.710627036438911</v>
      </c>
      <c r="AO130" s="326">
        <f t="shared" si="28"/>
        <v>-18.472290689608759</v>
      </c>
    </row>
    <row r="131" spans="1:41" s="299" customFormat="1" x14ac:dyDescent="0.3">
      <c r="A131" s="304" t="s">
        <v>25</v>
      </c>
      <c r="B131" s="282" t="s">
        <v>1007</v>
      </c>
      <c r="C131" s="303" t="s">
        <v>748</v>
      </c>
      <c r="D131" s="315">
        <f>('[1]11. БДР'!$G$323+'[1]11. БДР'!$G$328+'[1]11. БДР'!$G$333+'[1]11. БДР'!$G$339)/1000</f>
        <v>0</v>
      </c>
      <c r="E131" s="326">
        <f>('[1]11. БДР'!$H$323+'[1]11. БДР'!$H$328+'[1]11. БДР'!$H$333+'[1]11. БДР'!$H$339)/1000</f>
        <v>0</v>
      </c>
      <c r="F131" s="326">
        <f>[2]Свод!S122</f>
        <v>0</v>
      </c>
      <c r="G131" s="326">
        <f>('[1]11. БДР'!$I$323+'[1]11. БДР'!$I$328+'[1]11. БДР'!$I$333+'[1]11. БДР'!$I$339)/1000</f>
        <v>0</v>
      </c>
      <c r="H131" s="326">
        <f>[2]Свод!U122</f>
        <v>0</v>
      </c>
      <c r="I131" s="326">
        <f>('[1]11. БДР'!$J$323+'[1]11. БДР'!$J$328+'[1]11. БДР'!$J$333+'[1]11. БДР'!$J$339)/1000</f>
        <v>0</v>
      </c>
      <c r="J131" s="326">
        <f>[2]Свод!W122</f>
        <v>0</v>
      </c>
      <c r="K131" s="326">
        <f>('[1]11. БДР'!$Q$323+'[1]11. БДР'!$Q$328+'[1]11. БДР'!$Q$333+'[1]11. БДР'!$Q$339)/1000</f>
        <v>0</v>
      </c>
      <c r="L131" s="326">
        <f>[2]Свод!Y122</f>
        <v>0</v>
      </c>
      <c r="M131" s="326">
        <f>('[1]11. БДР'!$R$323+'[1]11. БДР'!$R$328+'[1]11. БДР'!$R$333+'[1]11. БДР'!$R$339)/1000</f>
        <v>0</v>
      </c>
      <c r="N131" s="326">
        <f>[2]Свод!AA122</f>
        <v>0</v>
      </c>
      <c r="O131" s="326">
        <f>('[1]11. БДР'!$S$323+'[1]11. БДР'!$S$328+'[1]11. БДР'!$S$333+'[1]11. БДР'!$S$339)/1000</f>
        <v>0</v>
      </c>
      <c r="P131" s="326">
        <f>[2]Свод!AC122</f>
        <v>4.8148309266771037</v>
      </c>
      <c r="Q131" s="326">
        <f>('[1]11. БДР'!$T$323+'[1]11. БДР'!$T$328+'[1]11. БДР'!$T$333+'[1]11. БДР'!$T$339)/1000</f>
        <v>0</v>
      </c>
      <c r="R131" s="326">
        <f>[2]Свод!AE122</f>
        <v>6.42264039492912</v>
      </c>
      <c r="S131" s="326">
        <f>[2]Свод!AF122</f>
        <v>6.42264039492912</v>
      </c>
      <c r="T131" s="326">
        <f>[2]Свод!AG122</f>
        <v>8.0619491641696044</v>
      </c>
      <c r="U131" s="326">
        <f>[2]Свод!AH122</f>
        <v>8.0619491641696044</v>
      </c>
      <c r="V131" s="326">
        <f>[2]Свод!AI122</f>
        <v>9.7337022134281987</v>
      </c>
      <c r="W131" s="326">
        <f>[2]Свод!AJ122</f>
        <v>9.7337022134281987</v>
      </c>
      <c r="X131" s="326">
        <f>[2]Свод!AK122</f>
        <v>11.959827585987277</v>
      </c>
      <c r="Y131" s="326">
        <f>[2]Свод!AL122</f>
        <v>11.959827585987277</v>
      </c>
      <c r="Z131" s="326">
        <f>[2]Свод!AM122</f>
        <v>24.566589033686931</v>
      </c>
      <c r="AA131" s="326">
        <f>[2]Свод!AN122</f>
        <v>24.566589033686931</v>
      </c>
      <c r="AB131" s="326">
        <f>[2]Свод!AO122</f>
        <v>11.552829562800959</v>
      </c>
      <c r="AC131" s="326">
        <f>[2]Свод!AP122</f>
        <v>11.552829562800959</v>
      </c>
      <c r="AD131" s="326">
        <f>[2]Свод!AQ122</f>
        <v>11.57965426878958</v>
      </c>
      <c r="AE131" s="326">
        <f>[2]Свод!AR122</f>
        <v>11.57965426878958</v>
      </c>
      <c r="AF131" s="326">
        <f>[2]Свод!AS122</f>
        <v>11.616024313157734</v>
      </c>
      <c r="AG131" s="326">
        <f>[2]Свод!AT122</f>
        <v>11.616024313157734</v>
      </c>
      <c r="AH131" s="326">
        <f>[2]Свод!AU122</f>
        <v>11.698645211056279</v>
      </c>
      <c r="AI131" s="326">
        <f>[2]Свод!AV122</f>
        <v>11.698645211056279</v>
      </c>
      <c r="AJ131" s="326">
        <f>[2]Свод!AW122</f>
        <v>11.698645211056279</v>
      </c>
      <c r="AK131" s="326">
        <f>[2]Свод!AX122</f>
        <v>11.698645211056279</v>
      </c>
      <c r="AL131" s="326">
        <f>[2]Свод!AY122</f>
        <v>4.1441067840540686</v>
      </c>
      <c r="AM131" s="326">
        <f>[2]Свод!AZ122</f>
        <v>4.1441067840540686</v>
      </c>
      <c r="AN131" s="326">
        <f t="shared" si="27"/>
        <v>127.84944466979312</v>
      </c>
      <c r="AO131" s="326">
        <f t="shared" si="28"/>
        <v>123.03461374311604</v>
      </c>
    </row>
    <row r="132" spans="1:41" s="299" customFormat="1" ht="31.2" x14ac:dyDescent="0.3">
      <c r="A132" s="304" t="s">
        <v>1004</v>
      </c>
      <c r="B132" s="141" t="s">
        <v>897</v>
      </c>
      <c r="C132" s="303" t="s">
        <v>748</v>
      </c>
      <c r="D132" s="315" t="s">
        <v>286</v>
      </c>
      <c r="E132" s="315" t="s">
        <v>286</v>
      </c>
      <c r="F132" s="315" t="s">
        <v>286</v>
      </c>
      <c r="G132" s="315" t="s">
        <v>286</v>
      </c>
      <c r="H132" s="315" t="s">
        <v>286</v>
      </c>
      <c r="I132" s="315" t="s">
        <v>286</v>
      </c>
      <c r="J132" s="315" t="s">
        <v>286</v>
      </c>
      <c r="K132" s="315" t="s">
        <v>286</v>
      </c>
      <c r="L132" s="315" t="s">
        <v>286</v>
      </c>
      <c r="M132" s="315" t="s">
        <v>286</v>
      </c>
      <c r="N132" s="315" t="s">
        <v>286</v>
      </c>
      <c r="O132" s="315" t="s">
        <v>286</v>
      </c>
      <c r="P132" s="315" t="s">
        <v>286</v>
      </c>
      <c r="Q132" s="315" t="s">
        <v>286</v>
      </c>
      <c r="R132" s="315" t="s">
        <v>286</v>
      </c>
      <c r="S132" s="315" t="s">
        <v>286</v>
      </c>
      <c r="T132" s="315" t="s">
        <v>286</v>
      </c>
      <c r="U132" s="315" t="s">
        <v>286</v>
      </c>
      <c r="V132" s="315" t="s">
        <v>286</v>
      </c>
      <c r="W132" s="315" t="s">
        <v>286</v>
      </c>
      <c r="X132" s="315" t="s">
        <v>286</v>
      </c>
      <c r="Y132" s="315" t="s">
        <v>286</v>
      </c>
      <c r="Z132" s="315" t="s">
        <v>286</v>
      </c>
      <c r="AA132" s="315" t="s">
        <v>286</v>
      </c>
      <c r="AB132" s="315" t="s">
        <v>286</v>
      </c>
      <c r="AC132" s="315" t="s">
        <v>286</v>
      </c>
      <c r="AD132" s="315" t="s">
        <v>286</v>
      </c>
      <c r="AE132" s="315" t="s">
        <v>286</v>
      </c>
      <c r="AF132" s="315" t="s">
        <v>286</v>
      </c>
      <c r="AG132" s="315" t="s">
        <v>286</v>
      </c>
      <c r="AH132" s="315" t="s">
        <v>286</v>
      </c>
      <c r="AI132" s="315" t="s">
        <v>286</v>
      </c>
      <c r="AJ132" s="315" t="s">
        <v>286</v>
      </c>
      <c r="AK132" s="315" t="s">
        <v>286</v>
      </c>
      <c r="AL132" s="315" t="s">
        <v>286</v>
      </c>
      <c r="AM132" s="315" t="s">
        <v>286</v>
      </c>
      <c r="AN132" s="315" t="s">
        <v>286</v>
      </c>
      <c r="AO132" s="315" t="s">
        <v>286</v>
      </c>
    </row>
    <row r="133" spans="1:41" s="299" customFormat="1" ht="31.2" x14ac:dyDescent="0.3">
      <c r="A133" s="304" t="s">
        <v>1005</v>
      </c>
      <c r="B133" s="141" t="s">
        <v>898</v>
      </c>
      <c r="C133" s="303" t="s">
        <v>748</v>
      </c>
      <c r="D133" s="315" t="s">
        <v>286</v>
      </c>
      <c r="E133" s="315" t="s">
        <v>286</v>
      </c>
      <c r="F133" s="315" t="s">
        <v>286</v>
      </c>
      <c r="G133" s="315" t="s">
        <v>286</v>
      </c>
      <c r="H133" s="315" t="s">
        <v>286</v>
      </c>
      <c r="I133" s="315" t="s">
        <v>286</v>
      </c>
      <c r="J133" s="315" t="s">
        <v>286</v>
      </c>
      <c r="K133" s="315" t="s">
        <v>286</v>
      </c>
      <c r="L133" s="315" t="s">
        <v>286</v>
      </c>
      <c r="M133" s="315" t="s">
        <v>286</v>
      </c>
      <c r="N133" s="315" t="s">
        <v>286</v>
      </c>
      <c r="O133" s="315" t="s">
        <v>286</v>
      </c>
      <c r="P133" s="315" t="s">
        <v>286</v>
      </c>
      <c r="Q133" s="315" t="s">
        <v>286</v>
      </c>
      <c r="R133" s="315" t="s">
        <v>286</v>
      </c>
      <c r="S133" s="315" t="s">
        <v>286</v>
      </c>
      <c r="T133" s="315" t="s">
        <v>286</v>
      </c>
      <c r="U133" s="315" t="s">
        <v>286</v>
      </c>
      <c r="V133" s="315" t="s">
        <v>286</v>
      </c>
      <c r="W133" s="315" t="s">
        <v>286</v>
      </c>
      <c r="X133" s="315" t="s">
        <v>286</v>
      </c>
      <c r="Y133" s="315" t="s">
        <v>286</v>
      </c>
      <c r="Z133" s="315" t="s">
        <v>286</v>
      </c>
      <c r="AA133" s="315" t="s">
        <v>286</v>
      </c>
      <c r="AB133" s="315" t="s">
        <v>286</v>
      </c>
      <c r="AC133" s="315" t="s">
        <v>286</v>
      </c>
      <c r="AD133" s="315" t="s">
        <v>286</v>
      </c>
      <c r="AE133" s="315" t="s">
        <v>286</v>
      </c>
      <c r="AF133" s="315" t="s">
        <v>286</v>
      </c>
      <c r="AG133" s="315" t="s">
        <v>286</v>
      </c>
      <c r="AH133" s="315" t="s">
        <v>286</v>
      </c>
      <c r="AI133" s="315" t="s">
        <v>286</v>
      </c>
      <c r="AJ133" s="315" t="s">
        <v>286</v>
      </c>
      <c r="AK133" s="315" t="s">
        <v>286</v>
      </c>
      <c r="AL133" s="315" t="s">
        <v>286</v>
      </c>
      <c r="AM133" s="315" t="s">
        <v>286</v>
      </c>
      <c r="AN133" s="315" t="s">
        <v>286</v>
      </c>
      <c r="AO133" s="315" t="s">
        <v>286</v>
      </c>
    </row>
    <row r="134" spans="1:41" s="299" customFormat="1" ht="31.2" x14ac:dyDescent="0.3">
      <c r="A134" s="304" t="s">
        <v>1006</v>
      </c>
      <c r="B134" s="141" t="s">
        <v>883</v>
      </c>
      <c r="C134" s="303" t="s">
        <v>748</v>
      </c>
      <c r="D134" s="315">
        <f>D131</f>
        <v>0</v>
      </c>
      <c r="E134" s="326">
        <f>E131</f>
        <v>0</v>
      </c>
      <c r="F134" s="326">
        <f>[2]Свод!S125</f>
        <v>0</v>
      </c>
      <c r="G134" s="326">
        <f>G131</f>
        <v>0</v>
      </c>
      <c r="H134" s="326">
        <f>[2]Свод!U125</f>
        <v>0</v>
      </c>
      <c r="I134" s="326">
        <f>I131</f>
        <v>0</v>
      </c>
      <c r="J134" s="326">
        <f>[2]Свод!W125</f>
        <v>0</v>
      </c>
      <c r="K134" s="326">
        <f>K131</f>
        <v>0</v>
      </c>
      <c r="L134" s="326">
        <f>[2]Свод!Y125</f>
        <v>0</v>
      </c>
      <c r="M134" s="326">
        <f>M131</f>
        <v>0</v>
      </c>
      <c r="N134" s="326">
        <f>[2]Свод!AA125</f>
        <v>0</v>
      </c>
      <c r="O134" s="326">
        <f>O131</f>
        <v>0</v>
      </c>
      <c r="P134" s="326">
        <f>[2]Свод!AC125</f>
        <v>4.8148309266771037</v>
      </c>
      <c r="Q134" s="326">
        <f>Q131</f>
        <v>0</v>
      </c>
      <c r="R134" s="326">
        <f>[2]Свод!AE125</f>
        <v>6.42264039492912</v>
      </c>
      <c r="S134" s="326">
        <f>[2]Свод!AF125</f>
        <v>6.42264039492912</v>
      </c>
      <c r="T134" s="326">
        <f>[2]Свод!AG125</f>
        <v>8.0619491641696044</v>
      </c>
      <c r="U134" s="326">
        <f>[2]Свод!AH125</f>
        <v>8.0619491641696044</v>
      </c>
      <c r="V134" s="326">
        <f>[2]Свод!AI125</f>
        <v>9.7337022134281987</v>
      </c>
      <c r="W134" s="326">
        <f>[2]Свод!AJ125</f>
        <v>9.7337022134281987</v>
      </c>
      <c r="X134" s="326">
        <f>[2]Свод!AK125</f>
        <v>11.959827585987277</v>
      </c>
      <c r="Y134" s="326">
        <f>[2]Свод!AL125</f>
        <v>11.959827585987277</v>
      </c>
      <c r="Z134" s="326">
        <f>[2]Свод!AM125</f>
        <v>24.566589033686931</v>
      </c>
      <c r="AA134" s="326">
        <f>[2]Свод!AN125</f>
        <v>24.566589033686931</v>
      </c>
      <c r="AB134" s="326">
        <f>[2]Свод!AO125</f>
        <v>11.552829562800959</v>
      </c>
      <c r="AC134" s="326">
        <f>[2]Свод!AP125</f>
        <v>11.552829562800959</v>
      </c>
      <c r="AD134" s="326">
        <f>[2]Свод!AQ125</f>
        <v>11.57965426878958</v>
      </c>
      <c r="AE134" s="326">
        <f>[2]Свод!AR125</f>
        <v>11.57965426878958</v>
      </c>
      <c r="AF134" s="326">
        <f>[2]Свод!AS125</f>
        <v>11.616024313157734</v>
      </c>
      <c r="AG134" s="326">
        <f>[2]Свод!AT125</f>
        <v>11.616024313157734</v>
      </c>
      <c r="AH134" s="326">
        <f>[2]Свод!AU125</f>
        <v>11.698645211056279</v>
      </c>
      <c r="AI134" s="326">
        <f>[2]Свод!AV125</f>
        <v>11.698645211056279</v>
      </c>
      <c r="AJ134" s="326">
        <f>[2]Свод!AW125</f>
        <v>11.698645211056279</v>
      </c>
      <c r="AK134" s="326">
        <f>[2]Свод!AX125</f>
        <v>11.698645211056279</v>
      </c>
      <c r="AL134" s="326">
        <f>[2]Свод!AY125</f>
        <v>4.1441067840540686</v>
      </c>
      <c r="AM134" s="326">
        <f>[2]Свод!AZ125</f>
        <v>4.1441067840540686</v>
      </c>
      <c r="AN134" s="326">
        <f t="shared" si="27"/>
        <v>127.84944466979312</v>
      </c>
      <c r="AO134" s="326">
        <f t="shared" si="28"/>
        <v>123.03461374311604</v>
      </c>
    </row>
    <row r="135" spans="1:41" s="299" customFormat="1" x14ac:dyDescent="0.3">
      <c r="A135" s="304" t="s">
        <v>806</v>
      </c>
      <c r="B135" s="285" t="s">
        <v>1053</v>
      </c>
      <c r="C135" s="303" t="s">
        <v>748</v>
      </c>
      <c r="D135" s="315">
        <f>('[1]11. БДР'!$G$321+'[1]11. БДР'!$G$326+'[1]11. БДР'!$G$331+'[1]11. БДР'!$G$337)/1000</f>
        <v>46.292000000000002</v>
      </c>
      <c r="E135" s="326">
        <f>('[1]11. БДР'!$H$321+'[1]11. БДР'!$H$326+'[1]11. БДР'!$H$331+'[1]11. БДР'!$H$337)/1000</f>
        <v>5.1268455129864927</v>
      </c>
      <c r="F135" s="326">
        <f>[2]Свод!S126</f>
        <v>-12.41059483003602</v>
      </c>
      <c r="G135" s="326">
        <f>('[1]11. БДР'!$I$321+'[1]11. БДР'!$I$326+'[1]11. БДР'!$I$331+'[1]11. БДР'!$I$337)/1000</f>
        <v>-11.179</v>
      </c>
      <c r="H135" s="326">
        <f>[2]Свод!U126</f>
        <v>-13.993071066504344</v>
      </c>
      <c r="I135" s="326">
        <f>('[1]11. БДР'!$J$321+'[1]11. БДР'!$J$326+'[1]11. БДР'!$J$331+'[1]11. БДР'!$J$337)/1000</f>
        <v>-12.250671066504356</v>
      </c>
      <c r="J135" s="326">
        <f>[2]Свод!W126</f>
        <v>15.745354887458445</v>
      </c>
      <c r="K135" s="326">
        <f>('[1]11. БДР'!$Q$321+'[1]11. БДР'!$Q$326+'[1]11. БДР'!$Q$331+'[1]11. БДР'!$Q$337)/1000</f>
        <v>-4.5573756120297713</v>
      </c>
      <c r="L135" s="326">
        <f>[2]Свод!Y126</f>
        <v>-1.6249035515326697</v>
      </c>
      <c r="M135" s="326">
        <f>('[1]11. БДР'!$R$321+'[1]11. БДР'!$R$326+'[1]11. БДР'!$R$331+'[1]11. БДР'!$R$337)/1000</f>
        <v>-19.452067912645663</v>
      </c>
      <c r="N135" s="326">
        <f>[2]Свод!AA126</f>
        <v>-1.8040831314461196</v>
      </c>
      <c r="O135" s="326">
        <f>('[1]11. БДР'!$S$321+'[1]11. БДР'!$S$326+'[1]11. БДР'!$S$331+'[1]11. БДР'!$S$337)/1000</f>
        <v>-4.226295835688668</v>
      </c>
      <c r="P135" s="326">
        <f>[2]Свод!AC126</f>
        <v>21.710464614200692</v>
      </c>
      <c r="Q135" s="326">
        <f>('[1]11. БДР'!$T$321+'[1]11. БДР'!$T$326+'[1]11. БДР'!$T$331+'[1]11. БДР'!$T$337)/1000</f>
        <v>1.0306233984560338</v>
      </c>
      <c r="R135" s="326">
        <f>[2]Свод!AE126</f>
        <v>22.361778552626696</v>
      </c>
      <c r="S135" s="326">
        <f>[2]Свод!AF126</f>
        <v>22.361778552626696</v>
      </c>
      <c r="T135" s="326">
        <f>[2]Свод!AG126</f>
        <v>23.032631909205488</v>
      </c>
      <c r="U135" s="326">
        <f>[2]Свод!AH126</f>
        <v>23.032631909205488</v>
      </c>
      <c r="V135" s="326">
        <f>[2]Свод!AI126</f>
        <v>23.723610866481657</v>
      </c>
      <c r="W135" s="326">
        <f>[2]Свод!AJ126</f>
        <v>23.723610866481657</v>
      </c>
      <c r="X135" s="326">
        <f>[2]Свод!AK126</f>
        <v>24.743726133740388</v>
      </c>
      <c r="Y135" s="326">
        <f>[2]Свод!AL126</f>
        <v>24.743726133740388</v>
      </c>
      <c r="Z135" s="326">
        <f>[2]Свод!AM126</f>
        <v>25.486037917752615</v>
      </c>
      <c r="AA135" s="326">
        <f>[2]Свод!AN126</f>
        <v>25.486037917752615</v>
      </c>
      <c r="AB135" s="326">
        <f>[2]Свод!AO126</f>
        <v>21.657421925812901</v>
      </c>
      <c r="AC135" s="326">
        <f>[2]Свод!AP126</f>
        <v>21.657421925812901</v>
      </c>
      <c r="AD135" s="326">
        <f>[2]Свод!AQ126</f>
        <v>21.974654202691898</v>
      </c>
      <c r="AE135" s="326">
        <f>[2]Свод!AR126</f>
        <v>21.974654202691898</v>
      </c>
      <c r="AF135" s="326">
        <f>[2]Свод!AS126</f>
        <v>22.310144045077106</v>
      </c>
      <c r="AG135" s="326">
        <f>[2]Свод!AT126</f>
        <v>22.310144045077106</v>
      </c>
      <c r="AH135" s="326">
        <f>[2]Свод!AU126</f>
        <v>22.70085833493324</v>
      </c>
      <c r="AI135" s="326">
        <f>[2]Свод!AV126</f>
        <v>22.70085833493324</v>
      </c>
      <c r="AJ135" s="326">
        <f>[2]Свод!AW126</f>
        <v>22.70085833493324</v>
      </c>
      <c r="AK135" s="326">
        <f>[2]Свод!AX126</f>
        <v>22.70085833493324</v>
      </c>
      <c r="AL135" s="326">
        <f>[2]Свод!AY126</f>
        <v>-10.408080180876624</v>
      </c>
      <c r="AM135" s="326">
        <f>[2]Свод!AZ126</f>
        <v>-47.986192915684398</v>
      </c>
      <c r="AN135" s="326">
        <f t="shared" si="27"/>
        <v>240.31740379455459</v>
      </c>
      <c r="AO135" s="326">
        <f t="shared" si="28"/>
        <v>143.24974227915837</v>
      </c>
    </row>
    <row r="136" spans="1:41" s="299" customFormat="1" x14ac:dyDescent="0.3">
      <c r="A136" s="304" t="s">
        <v>807</v>
      </c>
      <c r="B136" s="285" t="s">
        <v>814</v>
      </c>
      <c r="C136" s="303" t="s">
        <v>748</v>
      </c>
      <c r="D136" s="315" t="s">
        <v>286</v>
      </c>
      <c r="E136" s="315" t="s">
        <v>286</v>
      </c>
      <c r="F136" s="315" t="s">
        <v>286</v>
      </c>
      <c r="G136" s="315" t="s">
        <v>286</v>
      </c>
      <c r="H136" s="315" t="s">
        <v>286</v>
      </c>
      <c r="I136" s="315" t="s">
        <v>286</v>
      </c>
      <c r="J136" s="315" t="s">
        <v>286</v>
      </c>
      <c r="K136" s="315" t="s">
        <v>286</v>
      </c>
      <c r="L136" s="315" t="s">
        <v>286</v>
      </c>
      <c r="M136" s="315" t="s">
        <v>286</v>
      </c>
      <c r="N136" s="315" t="s">
        <v>286</v>
      </c>
      <c r="O136" s="315" t="s">
        <v>286</v>
      </c>
      <c r="P136" s="315" t="s">
        <v>286</v>
      </c>
      <c r="Q136" s="315" t="s">
        <v>286</v>
      </c>
      <c r="R136" s="315" t="s">
        <v>286</v>
      </c>
      <c r="S136" s="315" t="s">
        <v>286</v>
      </c>
      <c r="T136" s="315" t="s">
        <v>286</v>
      </c>
      <c r="U136" s="315" t="s">
        <v>286</v>
      </c>
      <c r="V136" s="315" t="s">
        <v>286</v>
      </c>
      <c r="W136" s="315" t="s">
        <v>286</v>
      </c>
      <c r="X136" s="315" t="s">
        <v>286</v>
      </c>
      <c r="Y136" s="315" t="s">
        <v>286</v>
      </c>
      <c r="Z136" s="315" t="s">
        <v>286</v>
      </c>
      <c r="AA136" s="315" t="s">
        <v>286</v>
      </c>
      <c r="AB136" s="315" t="s">
        <v>286</v>
      </c>
      <c r="AC136" s="315" t="s">
        <v>286</v>
      </c>
      <c r="AD136" s="315" t="s">
        <v>286</v>
      </c>
      <c r="AE136" s="315" t="s">
        <v>286</v>
      </c>
      <c r="AF136" s="315" t="s">
        <v>286</v>
      </c>
      <c r="AG136" s="315" t="s">
        <v>286</v>
      </c>
      <c r="AH136" s="315" t="s">
        <v>286</v>
      </c>
      <c r="AI136" s="315" t="s">
        <v>286</v>
      </c>
      <c r="AJ136" s="315" t="s">
        <v>286</v>
      </c>
      <c r="AK136" s="315" t="s">
        <v>286</v>
      </c>
      <c r="AL136" s="315" t="s">
        <v>286</v>
      </c>
      <c r="AM136" s="315" t="s">
        <v>286</v>
      </c>
      <c r="AN136" s="315" t="s">
        <v>286</v>
      </c>
      <c r="AO136" s="315" t="s">
        <v>286</v>
      </c>
    </row>
    <row r="137" spans="1:41" s="299" customFormat="1" x14ac:dyDescent="0.3">
      <c r="A137" s="304" t="s">
        <v>808</v>
      </c>
      <c r="B137" s="285" t="s">
        <v>1047</v>
      </c>
      <c r="C137" s="303" t="s">
        <v>748</v>
      </c>
      <c r="D137" s="315" t="s">
        <v>286</v>
      </c>
      <c r="E137" s="315" t="s">
        <v>286</v>
      </c>
      <c r="F137" s="315" t="s">
        <v>286</v>
      </c>
      <c r="G137" s="315" t="s">
        <v>286</v>
      </c>
      <c r="H137" s="315" t="s">
        <v>286</v>
      </c>
      <c r="I137" s="315" t="s">
        <v>286</v>
      </c>
      <c r="J137" s="315" t="s">
        <v>286</v>
      </c>
      <c r="K137" s="315" t="s">
        <v>286</v>
      </c>
      <c r="L137" s="315" t="s">
        <v>286</v>
      </c>
      <c r="M137" s="315" t="s">
        <v>286</v>
      </c>
      <c r="N137" s="315" t="s">
        <v>286</v>
      </c>
      <c r="O137" s="315" t="s">
        <v>286</v>
      </c>
      <c r="P137" s="315" t="s">
        <v>286</v>
      </c>
      <c r="Q137" s="315" t="s">
        <v>286</v>
      </c>
      <c r="R137" s="315" t="s">
        <v>286</v>
      </c>
      <c r="S137" s="315" t="s">
        <v>286</v>
      </c>
      <c r="T137" s="315" t="s">
        <v>286</v>
      </c>
      <c r="U137" s="315" t="s">
        <v>286</v>
      </c>
      <c r="V137" s="315" t="s">
        <v>286</v>
      </c>
      <c r="W137" s="315" t="s">
        <v>286</v>
      </c>
      <c r="X137" s="315" t="s">
        <v>286</v>
      </c>
      <c r="Y137" s="315" t="s">
        <v>286</v>
      </c>
      <c r="Z137" s="315" t="s">
        <v>286</v>
      </c>
      <c r="AA137" s="315" t="s">
        <v>286</v>
      </c>
      <c r="AB137" s="315" t="s">
        <v>286</v>
      </c>
      <c r="AC137" s="315" t="s">
        <v>286</v>
      </c>
      <c r="AD137" s="315" t="s">
        <v>286</v>
      </c>
      <c r="AE137" s="315" t="s">
        <v>286</v>
      </c>
      <c r="AF137" s="315" t="s">
        <v>286</v>
      </c>
      <c r="AG137" s="315" t="s">
        <v>286</v>
      </c>
      <c r="AH137" s="315" t="s">
        <v>286</v>
      </c>
      <c r="AI137" s="315" t="s">
        <v>286</v>
      </c>
      <c r="AJ137" s="315" t="s">
        <v>286</v>
      </c>
      <c r="AK137" s="315" t="s">
        <v>286</v>
      </c>
      <c r="AL137" s="315" t="s">
        <v>286</v>
      </c>
      <c r="AM137" s="315" t="s">
        <v>286</v>
      </c>
      <c r="AN137" s="315" t="s">
        <v>286</v>
      </c>
      <c r="AO137" s="315" t="s">
        <v>286</v>
      </c>
    </row>
    <row r="138" spans="1:41" s="299" customFormat="1" x14ac:dyDescent="0.3">
      <c r="A138" s="304" t="s">
        <v>809</v>
      </c>
      <c r="B138" s="285" t="s">
        <v>815</v>
      </c>
      <c r="C138" s="303" t="s">
        <v>748</v>
      </c>
      <c r="D138" s="315" t="s">
        <v>286</v>
      </c>
      <c r="E138" s="315">
        <f>(E26-E41)*0.2</f>
        <v>3.1864711973333337</v>
      </c>
      <c r="F138" s="315" t="s">
        <v>286</v>
      </c>
      <c r="G138" s="315" t="s">
        <v>286</v>
      </c>
      <c r="H138" s="315" t="s">
        <v>286</v>
      </c>
      <c r="I138" s="315" t="s">
        <v>286</v>
      </c>
      <c r="J138" s="315" t="s">
        <v>286</v>
      </c>
      <c r="K138" s="315" t="s">
        <v>286</v>
      </c>
      <c r="L138" s="315" t="s">
        <v>286</v>
      </c>
      <c r="M138" s="315" t="s">
        <v>286</v>
      </c>
      <c r="N138" s="315" t="s">
        <v>286</v>
      </c>
      <c r="O138" s="315" t="s">
        <v>286</v>
      </c>
      <c r="P138" s="315" t="s">
        <v>286</v>
      </c>
      <c r="Q138" s="315" t="s">
        <v>286</v>
      </c>
      <c r="R138" s="315" t="s">
        <v>286</v>
      </c>
      <c r="S138" s="315" t="s">
        <v>286</v>
      </c>
      <c r="T138" s="315" t="s">
        <v>286</v>
      </c>
      <c r="U138" s="315" t="s">
        <v>286</v>
      </c>
      <c r="V138" s="315" t="s">
        <v>286</v>
      </c>
      <c r="W138" s="315" t="s">
        <v>286</v>
      </c>
      <c r="X138" s="315" t="s">
        <v>286</v>
      </c>
      <c r="Y138" s="315" t="s">
        <v>286</v>
      </c>
      <c r="Z138" s="315" t="s">
        <v>286</v>
      </c>
      <c r="AA138" s="315" t="s">
        <v>286</v>
      </c>
      <c r="AB138" s="315" t="s">
        <v>286</v>
      </c>
      <c r="AC138" s="315" t="s">
        <v>286</v>
      </c>
      <c r="AD138" s="315" t="s">
        <v>286</v>
      </c>
      <c r="AE138" s="315" t="s">
        <v>286</v>
      </c>
      <c r="AF138" s="315" t="s">
        <v>286</v>
      </c>
      <c r="AG138" s="315" t="s">
        <v>286</v>
      </c>
      <c r="AH138" s="315" t="s">
        <v>286</v>
      </c>
      <c r="AI138" s="315" t="s">
        <v>286</v>
      </c>
      <c r="AJ138" s="315" t="s">
        <v>286</v>
      </c>
      <c r="AK138" s="315" t="s">
        <v>286</v>
      </c>
      <c r="AL138" s="315" t="s">
        <v>286</v>
      </c>
      <c r="AM138" s="315" t="s">
        <v>286</v>
      </c>
      <c r="AN138" s="315" t="s">
        <v>286</v>
      </c>
      <c r="AO138" s="315" t="s">
        <v>286</v>
      </c>
    </row>
    <row r="139" spans="1:41" s="299" customFormat="1" x14ac:dyDescent="0.3">
      <c r="A139" s="304" t="s">
        <v>810</v>
      </c>
      <c r="B139" s="285" t="s">
        <v>816</v>
      </c>
      <c r="C139" s="303" t="s">
        <v>748</v>
      </c>
      <c r="D139" s="315" t="s">
        <v>286</v>
      </c>
      <c r="E139" s="315" t="s">
        <v>286</v>
      </c>
      <c r="F139" s="315" t="s">
        <v>286</v>
      </c>
      <c r="G139" s="315" t="s">
        <v>286</v>
      </c>
      <c r="H139" s="315" t="s">
        <v>286</v>
      </c>
      <c r="I139" s="315" t="s">
        <v>286</v>
      </c>
      <c r="J139" s="315" t="s">
        <v>286</v>
      </c>
      <c r="K139" s="315" t="s">
        <v>286</v>
      </c>
      <c r="L139" s="315" t="s">
        <v>286</v>
      </c>
      <c r="M139" s="315" t="s">
        <v>286</v>
      </c>
      <c r="N139" s="315" t="s">
        <v>286</v>
      </c>
      <c r="O139" s="315" t="s">
        <v>286</v>
      </c>
      <c r="P139" s="315" t="s">
        <v>286</v>
      </c>
      <c r="Q139" s="315" t="s">
        <v>286</v>
      </c>
      <c r="R139" s="315" t="s">
        <v>286</v>
      </c>
      <c r="S139" s="315" t="s">
        <v>286</v>
      </c>
      <c r="T139" s="315" t="s">
        <v>286</v>
      </c>
      <c r="U139" s="315" t="s">
        <v>286</v>
      </c>
      <c r="V139" s="315" t="s">
        <v>286</v>
      </c>
      <c r="W139" s="315" t="s">
        <v>286</v>
      </c>
      <c r="X139" s="315" t="s">
        <v>286</v>
      </c>
      <c r="Y139" s="315" t="s">
        <v>286</v>
      </c>
      <c r="Z139" s="315" t="s">
        <v>286</v>
      </c>
      <c r="AA139" s="315" t="s">
        <v>286</v>
      </c>
      <c r="AB139" s="315" t="s">
        <v>286</v>
      </c>
      <c r="AC139" s="315" t="s">
        <v>286</v>
      </c>
      <c r="AD139" s="315" t="s">
        <v>286</v>
      </c>
      <c r="AE139" s="315" t="s">
        <v>286</v>
      </c>
      <c r="AF139" s="315" t="s">
        <v>286</v>
      </c>
      <c r="AG139" s="315" t="s">
        <v>286</v>
      </c>
      <c r="AH139" s="315" t="s">
        <v>286</v>
      </c>
      <c r="AI139" s="315" t="s">
        <v>286</v>
      </c>
      <c r="AJ139" s="315" t="s">
        <v>286</v>
      </c>
      <c r="AK139" s="315" t="s">
        <v>286</v>
      </c>
      <c r="AL139" s="315" t="s">
        <v>286</v>
      </c>
      <c r="AM139" s="315" t="s">
        <v>286</v>
      </c>
      <c r="AN139" s="315" t="s">
        <v>286</v>
      </c>
      <c r="AO139" s="315" t="s">
        <v>286</v>
      </c>
    </row>
    <row r="140" spans="1:41" s="299" customFormat="1" x14ac:dyDescent="0.3">
      <c r="A140" s="304" t="s">
        <v>811</v>
      </c>
      <c r="B140" s="285" t="s">
        <v>1054</v>
      </c>
      <c r="C140" s="303" t="s">
        <v>748</v>
      </c>
      <c r="D140" s="315" t="s">
        <v>286</v>
      </c>
      <c r="E140" s="315" t="s">
        <v>286</v>
      </c>
      <c r="F140" s="315" t="s">
        <v>286</v>
      </c>
      <c r="G140" s="315" t="s">
        <v>286</v>
      </c>
      <c r="H140" s="315" t="s">
        <v>286</v>
      </c>
      <c r="I140" s="315" t="s">
        <v>286</v>
      </c>
      <c r="J140" s="315" t="s">
        <v>286</v>
      </c>
      <c r="K140" s="315" t="s">
        <v>286</v>
      </c>
      <c r="L140" s="315" t="s">
        <v>286</v>
      </c>
      <c r="M140" s="315" t="s">
        <v>286</v>
      </c>
      <c r="N140" s="315" t="s">
        <v>286</v>
      </c>
      <c r="O140" s="315" t="s">
        <v>286</v>
      </c>
      <c r="P140" s="315" t="s">
        <v>286</v>
      </c>
      <c r="Q140" s="315" t="s">
        <v>286</v>
      </c>
      <c r="R140" s="315" t="s">
        <v>286</v>
      </c>
      <c r="S140" s="315" t="s">
        <v>286</v>
      </c>
      <c r="T140" s="315" t="s">
        <v>286</v>
      </c>
      <c r="U140" s="315" t="s">
        <v>286</v>
      </c>
      <c r="V140" s="315" t="s">
        <v>286</v>
      </c>
      <c r="W140" s="315" t="s">
        <v>286</v>
      </c>
      <c r="X140" s="315" t="s">
        <v>286</v>
      </c>
      <c r="Y140" s="315" t="s">
        <v>286</v>
      </c>
      <c r="Z140" s="315" t="s">
        <v>286</v>
      </c>
      <c r="AA140" s="315" t="s">
        <v>286</v>
      </c>
      <c r="AB140" s="315" t="s">
        <v>286</v>
      </c>
      <c r="AC140" s="315" t="s">
        <v>286</v>
      </c>
      <c r="AD140" s="315" t="s">
        <v>286</v>
      </c>
      <c r="AE140" s="315" t="s">
        <v>286</v>
      </c>
      <c r="AF140" s="315" t="s">
        <v>286</v>
      </c>
      <c r="AG140" s="315" t="s">
        <v>286</v>
      </c>
      <c r="AH140" s="315" t="s">
        <v>286</v>
      </c>
      <c r="AI140" s="315" t="s">
        <v>286</v>
      </c>
      <c r="AJ140" s="315" t="s">
        <v>286</v>
      </c>
      <c r="AK140" s="315" t="s">
        <v>286</v>
      </c>
      <c r="AL140" s="315" t="s">
        <v>286</v>
      </c>
      <c r="AM140" s="315" t="s">
        <v>286</v>
      </c>
      <c r="AN140" s="315" t="s">
        <v>286</v>
      </c>
      <c r="AO140" s="315" t="s">
        <v>286</v>
      </c>
    </row>
    <row r="141" spans="1:41" s="299" customFormat="1" ht="31.2" x14ac:dyDescent="0.3">
      <c r="A141" s="304" t="s">
        <v>812</v>
      </c>
      <c r="B141" s="285" t="s">
        <v>817</v>
      </c>
      <c r="C141" s="303" t="s">
        <v>748</v>
      </c>
      <c r="D141" s="315" t="s">
        <v>286</v>
      </c>
      <c r="E141" s="315" t="s">
        <v>286</v>
      </c>
      <c r="F141" s="315" t="s">
        <v>286</v>
      </c>
      <c r="G141" s="315" t="s">
        <v>286</v>
      </c>
      <c r="H141" s="315" t="s">
        <v>286</v>
      </c>
      <c r="I141" s="315" t="s">
        <v>286</v>
      </c>
      <c r="J141" s="315" t="s">
        <v>286</v>
      </c>
      <c r="K141" s="315" t="s">
        <v>286</v>
      </c>
      <c r="L141" s="315" t="s">
        <v>286</v>
      </c>
      <c r="M141" s="315" t="s">
        <v>286</v>
      </c>
      <c r="N141" s="315" t="s">
        <v>286</v>
      </c>
      <c r="O141" s="315" t="s">
        <v>286</v>
      </c>
      <c r="P141" s="315" t="s">
        <v>286</v>
      </c>
      <c r="Q141" s="315" t="s">
        <v>286</v>
      </c>
      <c r="R141" s="315" t="s">
        <v>286</v>
      </c>
      <c r="S141" s="315" t="s">
        <v>286</v>
      </c>
      <c r="T141" s="315" t="s">
        <v>286</v>
      </c>
      <c r="U141" s="315" t="s">
        <v>286</v>
      </c>
      <c r="V141" s="315" t="s">
        <v>286</v>
      </c>
      <c r="W141" s="315" t="s">
        <v>286</v>
      </c>
      <c r="X141" s="315" t="s">
        <v>286</v>
      </c>
      <c r="Y141" s="315" t="s">
        <v>286</v>
      </c>
      <c r="Z141" s="315" t="s">
        <v>286</v>
      </c>
      <c r="AA141" s="315" t="s">
        <v>286</v>
      </c>
      <c r="AB141" s="315" t="s">
        <v>286</v>
      </c>
      <c r="AC141" s="315" t="s">
        <v>286</v>
      </c>
      <c r="AD141" s="315" t="s">
        <v>286</v>
      </c>
      <c r="AE141" s="315" t="s">
        <v>286</v>
      </c>
      <c r="AF141" s="315" t="s">
        <v>286</v>
      </c>
      <c r="AG141" s="315" t="s">
        <v>286</v>
      </c>
      <c r="AH141" s="315" t="s">
        <v>286</v>
      </c>
      <c r="AI141" s="315" t="s">
        <v>286</v>
      </c>
      <c r="AJ141" s="315" t="s">
        <v>286</v>
      </c>
      <c r="AK141" s="315" t="s">
        <v>286</v>
      </c>
      <c r="AL141" s="315" t="s">
        <v>286</v>
      </c>
      <c r="AM141" s="315" t="s">
        <v>286</v>
      </c>
      <c r="AN141" s="315" t="s">
        <v>286</v>
      </c>
      <c r="AO141" s="315" t="s">
        <v>286</v>
      </c>
    </row>
    <row r="142" spans="1:41" s="299" customFormat="1" x14ac:dyDescent="0.3">
      <c r="A142" s="304" t="s">
        <v>983</v>
      </c>
      <c r="B142" s="284" t="s">
        <v>818</v>
      </c>
      <c r="C142" s="303" t="s">
        <v>748</v>
      </c>
      <c r="D142" s="315" t="s">
        <v>286</v>
      </c>
      <c r="E142" s="315" t="s">
        <v>286</v>
      </c>
      <c r="F142" s="315" t="s">
        <v>286</v>
      </c>
      <c r="G142" s="315" t="s">
        <v>286</v>
      </c>
      <c r="H142" s="315" t="s">
        <v>286</v>
      </c>
      <c r="I142" s="315" t="s">
        <v>286</v>
      </c>
      <c r="J142" s="315" t="s">
        <v>286</v>
      </c>
      <c r="K142" s="315" t="s">
        <v>286</v>
      </c>
      <c r="L142" s="315" t="s">
        <v>286</v>
      </c>
      <c r="M142" s="315" t="s">
        <v>286</v>
      </c>
      <c r="N142" s="315" t="s">
        <v>286</v>
      </c>
      <c r="O142" s="315" t="s">
        <v>286</v>
      </c>
      <c r="P142" s="315" t="s">
        <v>286</v>
      </c>
      <c r="Q142" s="315" t="s">
        <v>286</v>
      </c>
      <c r="R142" s="315" t="s">
        <v>286</v>
      </c>
      <c r="S142" s="315" t="s">
        <v>286</v>
      </c>
      <c r="T142" s="315" t="s">
        <v>286</v>
      </c>
      <c r="U142" s="315" t="s">
        <v>286</v>
      </c>
      <c r="V142" s="315" t="s">
        <v>286</v>
      </c>
      <c r="W142" s="315" t="s">
        <v>286</v>
      </c>
      <c r="X142" s="315" t="s">
        <v>286</v>
      </c>
      <c r="Y142" s="315" t="s">
        <v>286</v>
      </c>
      <c r="Z142" s="315" t="s">
        <v>286</v>
      </c>
      <c r="AA142" s="315" t="s">
        <v>286</v>
      </c>
      <c r="AB142" s="315" t="s">
        <v>286</v>
      </c>
      <c r="AC142" s="315" t="s">
        <v>286</v>
      </c>
      <c r="AD142" s="315" t="s">
        <v>286</v>
      </c>
      <c r="AE142" s="315" t="s">
        <v>286</v>
      </c>
      <c r="AF142" s="315" t="s">
        <v>286</v>
      </c>
      <c r="AG142" s="315" t="s">
        <v>286</v>
      </c>
      <c r="AH142" s="315" t="s">
        <v>286</v>
      </c>
      <c r="AI142" s="315" t="s">
        <v>286</v>
      </c>
      <c r="AJ142" s="315" t="s">
        <v>286</v>
      </c>
      <c r="AK142" s="315" t="s">
        <v>286</v>
      </c>
      <c r="AL142" s="315" t="s">
        <v>286</v>
      </c>
      <c r="AM142" s="315" t="s">
        <v>286</v>
      </c>
      <c r="AN142" s="315" t="s">
        <v>286</v>
      </c>
      <c r="AO142" s="315" t="s">
        <v>286</v>
      </c>
    </row>
    <row r="143" spans="1:41" s="299" customFormat="1" x14ac:dyDescent="0.3">
      <c r="A143" s="304" t="s">
        <v>984</v>
      </c>
      <c r="B143" s="284" t="s">
        <v>631</v>
      </c>
      <c r="C143" s="303" t="s">
        <v>748</v>
      </c>
      <c r="D143" s="315" t="s">
        <v>286</v>
      </c>
      <c r="E143" s="315" t="s">
        <v>286</v>
      </c>
      <c r="F143" s="315" t="s">
        <v>286</v>
      </c>
      <c r="G143" s="315" t="s">
        <v>286</v>
      </c>
      <c r="H143" s="315" t="s">
        <v>286</v>
      </c>
      <c r="I143" s="315" t="s">
        <v>286</v>
      </c>
      <c r="J143" s="315" t="s">
        <v>286</v>
      </c>
      <c r="K143" s="315" t="s">
        <v>286</v>
      </c>
      <c r="L143" s="315" t="s">
        <v>286</v>
      </c>
      <c r="M143" s="315" t="s">
        <v>286</v>
      </c>
      <c r="N143" s="315" t="s">
        <v>286</v>
      </c>
      <c r="O143" s="315" t="s">
        <v>286</v>
      </c>
      <c r="P143" s="315" t="s">
        <v>286</v>
      </c>
      <c r="Q143" s="315" t="s">
        <v>286</v>
      </c>
      <c r="R143" s="315" t="s">
        <v>286</v>
      </c>
      <c r="S143" s="315" t="s">
        <v>286</v>
      </c>
      <c r="T143" s="315" t="s">
        <v>286</v>
      </c>
      <c r="U143" s="315" t="s">
        <v>286</v>
      </c>
      <c r="V143" s="315" t="s">
        <v>286</v>
      </c>
      <c r="W143" s="315" t="s">
        <v>286</v>
      </c>
      <c r="X143" s="315" t="s">
        <v>286</v>
      </c>
      <c r="Y143" s="315" t="s">
        <v>286</v>
      </c>
      <c r="Z143" s="315" t="s">
        <v>286</v>
      </c>
      <c r="AA143" s="315" t="s">
        <v>286</v>
      </c>
      <c r="AB143" s="315" t="s">
        <v>286</v>
      </c>
      <c r="AC143" s="315" t="s">
        <v>286</v>
      </c>
      <c r="AD143" s="315" t="s">
        <v>286</v>
      </c>
      <c r="AE143" s="315" t="s">
        <v>286</v>
      </c>
      <c r="AF143" s="315" t="s">
        <v>286</v>
      </c>
      <c r="AG143" s="315" t="s">
        <v>286</v>
      </c>
      <c r="AH143" s="315" t="s">
        <v>286</v>
      </c>
      <c r="AI143" s="315" t="s">
        <v>286</v>
      </c>
      <c r="AJ143" s="315" t="s">
        <v>286</v>
      </c>
      <c r="AK143" s="315" t="s">
        <v>286</v>
      </c>
      <c r="AL143" s="315" t="s">
        <v>286</v>
      </c>
      <c r="AM143" s="315" t="s">
        <v>286</v>
      </c>
      <c r="AN143" s="315" t="s">
        <v>286</v>
      </c>
      <c r="AO143" s="315" t="s">
        <v>286</v>
      </c>
    </row>
    <row r="144" spans="1:41" s="299" customFormat="1" x14ac:dyDescent="0.3">
      <c r="A144" s="304" t="s">
        <v>813</v>
      </c>
      <c r="B144" s="285" t="s">
        <v>819</v>
      </c>
      <c r="C144" s="303" t="s">
        <v>748</v>
      </c>
      <c r="D144" s="315">
        <f t="shared" ref="D144:Q144" si="54">D130-D131-D135</f>
        <v>0</v>
      </c>
      <c r="E144" s="326">
        <f>E130-E131-E135-E138</f>
        <v>0.52068328968017319</v>
      </c>
      <c r="F144" s="326">
        <f t="shared" si="54"/>
        <v>0</v>
      </c>
      <c r="G144" s="326">
        <f t="shared" si="54"/>
        <v>0</v>
      </c>
      <c r="H144" s="326">
        <f t="shared" si="54"/>
        <v>0</v>
      </c>
      <c r="I144" s="326">
        <f t="shared" si="54"/>
        <v>0</v>
      </c>
      <c r="J144" s="326">
        <f t="shared" si="54"/>
        <v>0</v>
      </c>
      <c r="K144" s="326">
        <f t="shared" si="54"/>
        <v>1.0081865387279727</v>
      </c>
      <c r="L144" s="326">
        <f t="shared" si="54"/>
        <v>0</v>
      </c>
      <c r="M144" s="326">
        <f t="shared" si="54"/>
        <v>0</v>
      </c>
      <c r="N144" s="326">
        <f t="shared" si="54"/>
        <v>0</v>
      </c>
      <c r="O144" s="326">
        <f t="shared" si="54"/>
        <v>0</v>
      </c>
      <c r="P144" s="326">
        <f t="shared" si="54"/>
        <v>-28.11247484057391</v>
      </c>
      <c r="Q144" s="326">
        <f t="shared" si="54"/>
        <v>0</v>
      </c>
      <c r="R144" s="326">
        <f t="shared" ref="R144:AM144" si="55">R130-R131-R135</f>
        <v>-30.18926480183567</v>
      </c>
      <c r="S144" s="326">
        <f t="shared" si="55"/>
        <v>-28.316782530853946</v>
      </c>
      <c r="T144" s="326">
        <f t="shared" si="55"/>
        <v>-32.335386398875478</v>
      </c>
      <c r="U144" s="326">
        <f t="shared" si="55"/>
        <v>-30.547466538667862</v>
      </c>
      <c r="V144" s="326">
        <f t="shared" si="55"/>
        <v>-34.550003840897176</v>
      </c>
      <c r="W144" s="326">
        <f t="shared" si="55"/>
        <v>-32.823648609237829</v>
      </c>
      <c r="X144" s="326">
        <f t="shared" si="55"/>
        <v>-37.661935355148586</v>
      </c>
      <c r="Y144" s="326">
        <f t="shared" si="55"/>
        <v>-35.972027823429549</v>
      </c>
      <c r="Z144" s="326">
        <f t="shared" si="55"/>
        <v>-50.888599832280221</v>
      </c>
      <c r="AA144" s="326">
        <f t="shared" si="55"/>
        <v>-49.241262720091555</v>
      </c>
      <c r="AB144" s="326">
        <f t="shared" si="55"/>
        <v>-35.933998710268085</v>
      </c>
      <c r="AC144" s="326">
        <f t="shared" si="55"/>
        <v>-32.430526426813351</v>
      </c>
      <c r="AD144" s="326">
        <f t="shared" si="55"/>
        <v>-35.174458879388595</v>
      </c>
      <c r="AE144" s="326">
        <f t="shared" si="55"/>
        <v>-31.753955720331724</v>
      </c>
      <c r="AF144" s="326">
        <f t="shared" si="55"/>
        <v>-35.449937342791685</v>
      </c>
      <c r="AG144" s="326">
        <f t="shared" si="55"/>
        <v>-32.215495351872356</v>
      </c>
      <c r="AH144" s="326">
        <f t="shared" si="55"/>
        <v>-35.832813819321423</v>
      </c>
      <c r="AI144" s="326">
        <f t="shared" si="55"/>
        <v>-31.191694640288858</v>
      </c>
      <c r="AJ144" s="326">
        <f t="shared" si="55"/>
        <v>-35.747087823825851</v>
      </c>
      <c r="AK144" s="326">
        <f t="shared" si="55"/>
        <v>-30.244444425696194</v>
      </c>
      <c r="AL144" s="326">
        <f t="shared" si="55"/>
        <v>4.9984861444200188</v>
      </c>
      <c r="AM144" s="326">
        <f t="shared" si="55"/>
        <v>48.97247153667206</v>
      </c>
      <c r="AN144" s="326">
        <f t="shared" si="27"/>
        <v>-386.87747550078666</v>
      </c>
      <c r="AO144" s="326">
        <f t="shared" si="28"/>
        <v>-284.75664671188321</v>
      </c>
    </row>
    <row r="145" spans="1:41" s="299" customFormat="1" x14ac:dyDescent="0.3">
      <c r="A145" s="304" t="s">
        <v>31</v>
      </c>
      <c r="B145" s="297" t="s">
        <v>1060</v>
      </c>
      <c r="C145" s="303" t="s">
        <v>748</v>
      </c>
      <c r="D145" s="315">
        <f t="shared" ref="D145:Q145" si="56">D115-D130</f>
        <v>157.71310143705483</v>
      </c>
      <c r="E145" s="326">
        <f t="shared" si="56"/>
        <v>27.807832378174854</v>
      </c>
      <c r="F145" s="326">
        <f t="shared" si="56"/>
        <v>-57.528626093878643</v>
      </c>
      <c r="G145" s="326">
        <f t="shared" si="56"/>
        <v>-54.84978963620695</v>
      </c>
      <c r="H145" s="326">
        <f t="shared" si="56"/>
        <v>-56.880301516363474</v>
      </c>
      <c r="I145" s="326">
        <f t="shared" si="56"/>
        <v>-42.79164768601477</v>
      </c>
      <c r="J145" s="326">
        <f t="shared" si="56"/>
        <v>-27.053063918337259</v>
      </c>
      <c r="K145" s="326">
        <f t="shared" si="56"/>
        <v>-14.196756293207306</v>
      </c>
      <c r="L145" s="326">
        <f t="shared" si="56"/>
        <v>-79.620274025100812</v>
      </c>
      <c r="M145" s="326">
        <f t="shared" si="56"/>
        <v>-77.808271650582057</v>
      </c>
      <c r="N145" s="326">
        <f t="shared" si="56"/>
        <v>-88.400073440859856</v>
      </c>
      <c r="O145" s="326">
        <f t="shared" si="56"/>
        <v>-16.905183342754974</v>
      </c>
      <c r="P145" s="326">
        <f t="shared" si="56"/>
        <v>-77.771785685109549</v>
      </c>
      <c r="Q145" s="326">
        <f t="shared" si="56"/>
        <v>4.1224935938240845</v>
      </c>
      <c r="R145" s="326">
        <f t="shared" ref="R145:AM145" si="57">R115-R130</f>
        <v>-68.837446859712898</v>
      </c>
      <c r="S145" s="326">
        <f t="shared" si="57"/>
        <v>22.914184418391677</v>
      </c>
      <c r="T145" s="326">
        <f t="shared" si="57"/>
        <v>-60.799460949518881</v>
      </c>
      <c r="U145" s="326">
        <f t="shared" si="57"/>
        <v>26.808612200654174</v>
      </c>
      <c r="V145" s="326">
        <f t="shared" si="57"/>
        <v>-53.541847288378648</v>
      </c>
      <c r="W145" s="326">
        <f t="shared" si="57"/>
        <v>31.049559062929323</v>
      </c>
      <c r="X145" s="326">
        <f t="shared" si="57"/>
        <v>-46.960700135624975</v>
      </c>
      <c r="Y145" s="326">
        <f t="shared" si="57"/>
        <v>35.84476891860772</v>
      </c>
      <c r="Z145" s="326">
        <f t="shared" si="57"/>
        <v>-40.962671161193107</v>
      </c>
      <c r="AA145" s="326">
        <f t="shared" si="57"/>
        <v>39.756847336051315</v>
      </c>
      <c r="AB145" s="326">
        <f t="shared" si="57"/>
        <v>-133.46361386105693</v>
      </c>
      <c r="AC145" s="326">
        <f t="shared" si="57"/>
        <v>38.206528028224824</v>
      </c>
      <c r="AD145" s="326">
        <f t="shared" si="57"/>
        <v>-79.387369987448821</v>
      </c>
      <c r="AE145" s="326">
        <f t="shared" si="57"/>
        <v>88.217284806338071</v>
      </c>
      <c r="AF145" s="326">
        <f t="shared" si="57"/>
        <v>-74.664680243285275</v>
      </c>
      <c r="AG145" s="326">
        <f t="shared" si="57"/>
        <v>83.822977311761591</v>
      </c>
      <c r="AH145" s="326">
        <f t="shared" si="57"/>
        <v>-70.232203393263248</v>
      </c>
      <c r="AI145" s="326">
        <f t="shared" si="57"/>
        <v>157.18263637933234</v>
      </c>
      <c r="AJ145" s="326">
        <f t="shared" si="57"/>
        <v>-66.031629613980371</v>
      </c>
      <c r="AK145" s="326">
        <f t="shared" si="57"/>
        <v>203.59789689437295</v>
      </c>
      <c r="AL145" s="326">
        <f t="shared" si="57"/>
        <v>-62.008875367724308</v>
      </c>
      <c r="AM145" s="326">
        <f t="shared" si="57"/>
        <v>251.38888484704486</v>
      </c>
      <c r="AN145" s="326">
        <f t="shared" si="27"/>
        <v>-1086.6159974469585</v>
      </c>
      <c r="AO145" s="326">
        <f t="shared" si="28"/>
        <v>831.2108148249738</v>
      </c>
    </row>
    <row r="146" spans="1:41" s="299" customFormat="1" x14ac:dyDescent="0.3">
      <c r="A146" s="304" t="s">
        <v>47</v>
      </c>
      <c r="B146" s="282" t="s">
        <v>1007</v>
      </c>
      <c r="C146" s="303" t="s">
        <v>748</v>
      </c>
      <c r="D146" s="315">
        <f>'[1]11. БДР'!$G$345/1000</f>
        <v>114.6425886852264</v>
      </c>
      <c r="E146" s="326">
        <f>'[1]11. БДР'!$H$345/1000</f>
        <v>-30.177686704651176</v>
      </c>
      <c r="F146" s="326">
        <f>[2]Свод!S137</f>
        <v>-57.285597406729813</v>
      </c>
      <c r="G146" s="326">
        <f>'[1]11. БДР'!$I$345/1000</f>
        <v>-41.066990172003969</v>
      </c>
      <c r="H146" s="326">
        <f>[2]Свод!U137</f>
        <v>-45.609188420513291</v>
      </c>
      <c r="I146" s="326">
        <f>'[1]11. БДР'!$J$345/1000</f>
        <v>-36.879529957558923</v>
      </c>
      <c r="J146" s="326">
        <f>[2]Свод!W137</f>
        <v>17.766023740005163</v>
      </c>
      <c r="K146" s="326">
        <f>'[1]11. БДР'!$Q$345/1000</f>
        <v>-16.924303731372813</v>
      </c>
      <c r="L146" s="326">
        <f>[2]Свод!Y137</f>
        <v>20.02397890770084</v>
      </c>
      <c r="M146" s="326">
        <f>'[1]11. БДР'!$R$345/1000</f>
        <v>-9.057848384195589</v>
      </c>
      <c r="N146" s="326">
        <f>[2]Свод!AA137</f>
        <v>27.532480834510789</v>
      </c>
      <c r="O146" s="326">
        <f>'[1]11. БДР'!$S$345/1000</f>
        <v>15.397648005594819</v>
      </c>
      <c r="P146" s="326">
        <f>[2]Свод!AC137</f>
        <v>68.828264192220871</v>
      </c>
      <c r="Q146" s="326">
        <f>'[1]11. БДР'!$T$345/1000</f>
        <v>21.178586523106322</v>
      </c>
      <c r="R146" s="326">
        <f>[2]Свод!AE137</f>
        <v>68.828264192220871</v>
      </c>
      <c r="S146" s="326">
        <f>[2]Свод!AF137</f>
        <v>21.390372388337386</v>
      </c>
      <c r="T146" s="326">
        <f>[2]Свод!AG137</f>
        <v>68.828264192220871</v>
      </c>
      <c r="U146" s="326">
        <f>[2]Свод!AH137</f>
        <v>21.604276112220759</v>
      </c>
      <c r="V146" s="326">
        <f>[2]Свод!AI137</f>
        <v>68.828264192220871</v>
      </c>
      <c r="W146" s="326">
        <f>[2]Свод!AJ137</f>
        <v>21.820318873342966</v>
      </c>
      <c r="X146" s="326">
        <f>[2]Свод!AK137</f>
        <v>69.516546834143085</v>
      </c>
      <c r="Y146" s="326">
        <f>[2]Свод!AL137</f>
        <v>22.038522062076396</v>
      </c>
      <c r="Z146" s="326">
        <f>[2]Свод!AM137</f>
        <v>70.211712302484514</v>
      </c>
      <c r="AA146" s="326">
        <f>[2]Свод!AN137</f>
        <v>22.258907282697159</v>
      </c>
      <c r="AB146" s="326">
        <f>[2]Свод!AO137</f>
        <v>70.913829425509363</v>
      </c>
      <c r="AC146" s="326">
        <f>[2]Свод!AP137</f>
        <v>22.481496355524129</v>
      </c>
      <c r="AD146" s="326">
        <f>[2]Свод!AQ137</f>
        <v>71.622967719764461</v>
      </c>
      <c r="AE146" s="326">
        <f>[2]Свод!AR137</f>
        <v>22.706311319079372</v>
      </c>
      <c r="AF146" s="326">
        <f>[2]Свод!AS137</f>
        <v>72.339197396962106</v>
      </c>
      <c r="AG146" s="326">
        <f>[2]Свод!AT137</f>
        <v>22.933374432270167</v>
      </c>
      <c r="AH146" s="326">
        <f>[2]Свод!AU137</f>
        <v>73.062589370931732</v>
      </c>
      <c r="AI146" s="326">
        <f>[2]Свод!AV137</f>
        <v>23.162708176592869</v>
      </c>
      <c r="AJ146" s="326">
        <f>[2]Свод!AW137</f>
        <v>73.793215264641049</v>
      </c>
      <c r="AK146" s="326">
        <f>[2]Свод!AX137</f>
        <v>23.394335258358797</v>
      </c>
      <c r="AL146" s="326">
        <f>[2]Свод!AY137</f>
        <v>74.531147417287457</v>
      </c>
      <c r="AM146" s="326">
        <f>[2]Свод!AZ137</f>
        <v>23.628278610942385</v>
      </c>
      <c r="AN146" s="326">
        <f t="shared" si="27"/>
        <v>871.0175575623108</v>
      </c>
      <c r="AO146" s="326">
        <f t="shared" si="28"/>
        <v>221.13345332701621</v>
      </c>
    </row>
    <row r="147" spans="1:41" s="299" customFormat="1" ht="31.2" x14ac:dyDescent="0.3">
      <c r="A147" s="304" t="s">
        <v>899</v>
      </c>
      <c r="B147" s="141" t="s">
        <v>897</v>
      </c>
      <c r="C147" s="303" t="s">
        <v>748</v>
      </c>
      <c r="D147" s="315" t="s">
        <v>286</v>
      </c>
      <c r="E147" s="315" t="s">
        <v>286</v>
      </c>
      <c r="F147" s="315" t="s">
        <v>286</v>
      </c>
      <c r="G147" s="315" t="s">
        <v>286</v>
      </c>
      <c r="H147" s="315" t="s">
        <v>286</v>
      </c>
      <c r="I147" s="315" t="s">
        <v>286</v>
      </c>
      <c r="J147" s="315" t="s">
        <v>286</v>
      </c>
      <c r="K147" s="315" t="s">
        <v>286</v>
      </c>
      <c r="L147" s="315" t="s">
        <v>286</v>
      </c>
      <c r="M147" s="315" t="s">
        <v>286</v>
      </c>
      <c r="N147" s="315" t="s">
        <v>286</v>
      </c>
      <c r="O147" s="315" t="s">
        <v>286</v>
      </c>
      <c r="P147" s="315" t="s">
        <v>286</v>
      </c>
      <c r="Q147" s="315" t="s">
        <v>286</v>
      </c>
      <c r="R147" s="315" t="s">
        <v>286</v>
      </c>
      <c r="S147" s="315" t="s">
        <v>286</v>
      </c>
      <c r="T147" s="315" t="s">
        <v>286</v>
      </c>
      <c r="U147" s="315" t="s">
        <v>286</v>
      </c>
      <c r="V147" s="315" t="s">
        <v>286</v>
      </c>
      <c r="W147" s="315" t="s">
        <v>286</v>
      </c>
      <c r="X147" s="315" t="s">
        <v>286</v>
      </c>
      <c r="Y147" s="315" t="s">
        <v>286</v>
      </c>
      <c r="Z147" s="315" t="s">
        <v>286</v>
      </c>
      <c r="AA147" s="315" t="s">
        <v>286</v>
      </c>
      <c r="AB147" s="315" t="s">
        <v>286</v>
      </c>
      <c r="AC147" s="315" t="s">
        <v>286</v>
      </c>
      <c r="AD147" s="315" t="s">
        <v>286</v>
      </c>
      <c r="AE147" s="315" t="s">
        <v>286</v>
      </c>
      <c r="AF147" s="315" t="s">
        <v>286</v>
      </c>
      <c r="AG147" s="315" t="s">
        <v>286</v>
      </c>
      <c r="AH147" s="315" t="s">
        <v>286</v>
      </c>
      <c r="AI147" s="315" t="s">
        <v>286</v>
      </c>
      <c r="AJ147" s="315" t="s">
        <v>286</v>
      </c>
      <c r="AK147" s="315" t="s">
        <v>286</v>
      </c>
      <c r="AL147" s="315" t="s">
        <v>286</v>
      </c>
      <c r="AM147" s="315" t="s">
        <v>286</v>
      </c>
      <c r="AN147" s="315" t="s">
        <v>286</v>
      </c>
      <c r="AO147" s="315" t="s">
        <v>286</v>
      </c>
    </row>
    <row r="148" spans="1:41" s="299" customFormat="1" ht="31.2" x14ac:dyDescent="0.3">
      <c r="A148" s="304" t="s">
        <v>900</v>
      </c>
      <c r="B148" s="141" t="s">
        <v>898</v>
      </c>
      <c r="C148" s="303" t="s">
        <v>748</v>
      </c>
      <c r="D148" s="315" t="s">
        <v>286</v>
      </c>
      <c r="E148" s="315" t="s">
        <v>286</v>
      </c>
      <c r="F148" s="315" t="s">
        <v>286</v>
      </c>
      <c r="G148" s="315" t="s">
        <v>286</v>
      </c>
      <c r="H148" s="315" t="s">
        <v>286</v>
      </c>
      <c r="I148" s="315" t="s">
        <v>286</v>
      </c>
      <c r="J148" s="315" t="s">
        <v>286</v>
      </c>
      <c r="K148" s="315" t="s">
        <v>286</v>
      </c>
      <c r="L148" s="315" t="s">
        <v>286</v>
      </c>
      <c r="M148" s="315" t="s">
        <v>286</v>
      </c>
      <c r="N148" s="315" t="s">
        <v>286</v>
      </c>
      <c r="O148" s="315" t="s">
        <v>286</v>
      </c>
      <c r="P148" s="315" t="s">
        <v>286</v>
      </c>
      <c r="Q148" s="315" t="s">
        <v>286</v>
      </c>
      <c r="R148" s="315" t="s">
        <v>286</v>
      </c>
      <c r="S148" s="315" t="s">
        <v>286</v>
      </c>
      <c r="T148" s="315" t="s">
        <v>286</v>
      </c>
      <c r="U148" s="315" t="s">
        <v>286</v>
      </c>
      <c r="V148" s="315" t="s">
        <v>286</v>
      </c>
      <c r="W148" s="315" t="s">
        <v>286</v>
      </c>
      <c r="X148" s="315" t="s">
        <v>286</v>
      </c>
      <c r="Y148" s="315" t="s">
        <v>286</v>
      </c>
      <c r="Z148" s="315" t="s">
        <v>286</v>
      </c>
      <c r="AA148" s="315" t="s">
        <v>286</v>
      </c>
      <c r="AB148" s="315" t="s">
        <v>286</v>
      </c>
      <c r="AC148" s="315" t="s">
        <v>286</v>
      </c>
      <c r="AD148" s="315" t="s">
        <v>286</v>
      </c>
      <c r="AE148" s="315" t="s">
        <v>286</v>
      </c>
      <c r="AF148" s="315" t="s">
        <v>286</v>
      </c>
      <c r="AG148" s="315" t="s">
        <v>286</v>
      </c>
      <c r="AH148" s="315" t="s">
        <v>286</v>
      </c>
      <c r="AI148" s="315" t="s">
        <v>286</v>
      </c>
      <c r="AJ148" s="315" t="s">
        <v>286</v>
      </c>
      <c r="AK148" s="315" t="s">
        <v>286</v>
      </c>
      <c r="AL148" s="315" t="s">
        <v>286</v>
      </c>
      <c r="AM148" s="315" t="s">
        <v>286</v>
      </c>
      <c r="AN148" s="315" t="s">
        <v>286</v>
      </c>
      <c r="AO148" s="315" t="s">
        <v>286</v>
      </c>
    </row>
    <row r="149" spans="1:41" s="299" customFormat="1" ht="31.2" x14ac:dyDescent="0.3">
      <c r="A149" s="304" t="s">
        <v>985</v>
      </c>
      <c r="B149" s="141" t="s">
        <v>883</v>
      </c>
      <c r="C149" s="303" t="s">
        <v>748</v>
      </c>
      <c r="D149" s="315">
        <f>D146</f>
        <v>114.6425886852264</v>
      </c>
      <c r="E149" s="326">
        <f>E146</f>
        <v>-30.177686704651176</v>
      </c>
      <c r="F149" s="326">
        <f>[2]Свод!S140</f>
        <v>-57.285597406729813</v>
      </c>
      <c r="G149" s="326">
        <f>G146</f>
        <v>-41.066990172003969</v>
      </c>
      <c r="H149" s="326">
        <f>[2]Свод!U140</f>
        <v>-45.609188420513291</v>
      </c>
      <c r="I149" s="326">
        <f>I146</f>
        <v>-36.879529957558923</v>
      </c>
      <c r="J149" s="326">
        <f>[2]Свод!W140</f>
        <v>17.766023740005163</v>
      </c>
      <c r="K149" s="326">
        <f>K146</f>
        <v>-16.924303731372813</v>
      </c>
      <c r="L149" s="326">
        <f>[2]Свод!Y140</f>
        <v>20.02397890770084</v>
      </c>
      <c r="M149" s="326">
        <f>M146</f>
        <v>-9.057848384195589</v>
      </c>
      <c r="N149" s="326">
        <f>[2]Свод!AA140</f>
        <v>27.532480834510789</v>
      </c>
      <c r="O149" s="326">
        <f>O146</f>
        <v>15.397648005594819</v>
      </c>
      <c r="P149" s="326">
        <f>[2]Свод!AC140</f>
        <v>96.485768386964708</v>
      </c>
      <c r="Q149" s="326">
        <f>Q146</f>
        <v>21.178586523106322</v>
      </c>
      <c r="R149" s="326">
        <f>[2]Свод!AE140</f>
        <v>105.23379960038045</v>
      </c>
      <c r="S149" s="326">
        <f>[2]Свод!AF140</f>
        <v>21.390372388337386</v>
      </c>
      <c r="T149" s="326">
        <f>[2]Свод!AG140</f>
        <v>68.828264192220871</v>
      </c>
      <c r="U149" s="326">
        <f>[2]Свод!AH140</f>
        <v>21.604276112220759</v>
      </c>
      <c r="V149" s="326">
        <f>[2]Свод!AI140</f>
        <v>68.828264192220871</v>
      </c>
      <c r="W149" s="326">
        <f>[2]Свод!AJ140</f>
        <v>21.820318873342966</v>
      </c>
      <c r="X149" s="326">
        <f>[2]Свод!AK140</f>
        <v>69.516546834143085</v>
      </c>
      <c r="Y149" s="326">
        <f>[2]Свод!AL140</f>
        <v>22.038522062076396</v>
      </c>
      <c r="Z149" s="326">
        <f>[2]Свод!AM140</f>
        <v>70.211712302484514</v>
      </c>
      <c r="AA149" s="326">
        <f>[2]Свод!AN140</f>
        <v>22.258907282697159</v>
      </c>
      <c r="AB149" s="326">
        <f>[2]Свод!AO140</f>
        <v>70.913829425509363</v>
      </c>
      <c r="AC149" s="326">
        <f>[2]Свод!AP140</f>
        <v>22.481496355524129</v>
      </c>
      <c r="AD149" s="326">
        <f>[2]Свод!AQ140</f>
        <v>71.622967719764461</v>
      </c>
      <c r="AE149" s="326">
        <f>[2]Свод!AR140</f>
        <v>22.706311319079372</v>
      </c>
      <c r="AF149" s="326">
        <f>[2]Свод!AS140</f>
        <v>72.339197396962106</v>
      </c>
      <c r="AG149" s="326">
        <f>[2]Свод!AT140</f>
        <v>22.933374432270167</v>
      </c>
      <c r="AH149" s="326">
        <f>[2]Свод!AU140</f>
        <v>73.062589370931732</v>
      </c>
      <c r="AI149" s="326">
        <f>[2]Свод!AV140</f>
        <v>23.162708176592869</v>
      </c>
      <c r="AJ149" s="326">
        <f>[2]Свод!AW140</f>
        <v>73.793215264641049</v>
      </c>
      <c r="AK149" s="326">
        <f>[2]Свод!AX140</f>
        <v>23.394335258358797</v>
      </c>
      <c r="AL149" s="326">
        <f>[2]Свод!AY140</f>
        <v>74.531147417287457</v>
      </c>
      <c r="AM149" s="326">
        <f>[2]Свод!AZ140</f>
        <v>23.628278610942385</v>
      </c>
      <c r="AN149" s="326">
        <f t="shared" ref="AN149:AN164" si="58">H149+J149+L149+N149+P149+R149+T149+V149+X149+Z149+AB149+AD149+AF149+AH149+AJ149+AL149</f>
        <v>935.08059716521404</v>
      </c>
      <c r="AO149" s="326">
        <f t="shared" ref="AO149:AO164" si="59">I149+K149+M149+O149+Q149+S149+U149+W149+Y149+AA149+AC149+AE149+AG149+AI149+AK149+AM149</f>
        <v>221.13345332701621</v>
      </c>
    </row>
    <row r="150" spans="1:41" s="299" customFormat="1" x14ac:dyDescent="0.3">
      <c r="A150" s="304" t="s">
        <v>48</v>
      </c>
      <c r="B150" s="282" t="s">
        <v>1044</v>
      </c>
      <c r="C150" s="303" t="s">
        <v>748</v>
      </c>
      <c r="D150" s="315">
        <f>'[1]11. БДР'!$G$343/1000</f>
        <v>44.851590523487076</v>
      </c>
      <c r="E150" s="326">
        <f>'[1]11. БДР'!$H$343/1000</f>
        <v>39.660551543452861</v>
      </c>
      <c r="F150" s="326">
        <f>[2]Свод!S141</f>
        <v>-2.2677045237135078</v>
      </c>
      <c r="G150" s="326">
        <f>'[1]11. БДР'!$I$343/1000</f>
        <v>15.259586439599632</v>
      </c>
      <c r="H150" s="326">
        <f>[2]Свод!U141</f>
        <v>-13.441270628141625</v>
      </c>
      <c r="I150" s="326">
        <f>'[1]11. БДР'!$J$343/1000</f>
        <v>-8.5655803755960029</v>
      </c>
      <c r="J150" s="326">
        <f>[2]Свод!W141</f>
        <v>-119.07126028590167</v>
      </c>
      <c r="K150" s="326">
        <f>'[1]11. БДР'!$Q$343/1000</f>
        <v>-89.048214377616617</v>
      </c>
      <c r="L150" s="326">
        <f>[2]Свод!Y141</f>
        <v>-85.632562860821167</v>
      </c>
      <c r="M150" s="326">
        <f>'[1]11. БДР'!$R$343/1000</f>
        <v>-72.090159275567046</v>
      </c>
      <c r="N150" s="326">
        <f>[2]Свод!AA141</f>
        <v>-99.071427146183254</v>
      </c>
      <c r="O150" s="326">
        <f>'[1]11. БДР'!$S$343/1000</f>
        <v>-36.112110844498766</v>
      </c>
      <c r="P150" s="326">
        <f>[2]Свод!AC141</f>
        <v>86.841858456802768</v>
      </c>
      <c r="Q150" s="326">
        <f>'[1]11. БДР'!$T$343/1000</f>
        <v>-21.36014796957382</v>
      </c>
      <c r="R150" s="326">
        <f>[2]Свод!AE141</f>
        <v>89.447114210506783</v>
      </c>
      <c r="S150" s="326">
        <f>[2]Свод!AF141</f>
        <v>-2.823283560640208</v>
      </c>
      <c r="T150" s="326">
        <f>[2]Свод!AG141</f>
        <v>92.130527636821952</v>
      </c>
      <c r="U150" s="326">
        <f>[2]Свод!AH141</f>
        <v>0.81376954183197103</v>
      </c>
      <c r="V150" s="326">
        <f>[2]Свод!AI141</f>
        <v>-122.37011148059952</v>
      </c>
      <c r="W150" s="326">
        <f>[2]Свод!AJ141</f>
        <v>4.794767977518898</v>
      </c>
      <c r="X150" s="326">
        <f>[2]Свод!AK141</f>
        <v>-116.47724696976806</v>
      </c>
      <c r="Y150" s="326">
        <f>[2]Свод!AL141</f>
        <v>9.3274299223431907</v>
      </c>
      <c r="Z150" s="326">
        <f>[2]Свод!AM141</f>
        <v>-111.17438346367763</v>
      </c>
      <c r="AA150" s="326">
        <f>[2]Свод!AN141</f>
        <v>12.974334949824142</v>
      </c>
      <c r="AB150" s="326">
        <f>[2]Свод!AO141</f>
        <v>-204.37744328656629</v>
      </c>
      <c r="AC150" s="326">
        <f>[2]Свод!AP141</f>
        <v>11.156190518135379</v>
      </c>
      <c r="AD150" s="326">
        <f>[2]Свод!AQ141</f>
        <v>-151.0103377072133</v>
      </c>
      <c r="AE150" s="326">
        <f>[2]Свод!AR141</f>
        <v>60.896443921147728</v>
      </c>
      <c r="AF150" s="326">
        <f>[2]Свод!AS141</f>
        <v>-147.00387764024737</v>
      </c>
      <c r="AG150" s="326">
        <f>[2]Свод!AT141</f>
        <v>56.22892801771934</v>
      </c>
      <c r="AH150" s="326">
        <f>[2]Свод!AU141</f>
        <v>-143.29479276419499</v>
      </c>
      <c r="AI150" s="326">
        <f>[2]Свод!AV141</f>
        <v>129.31264659234967</v>
      </c>
      <c r="AJ150" s="326">
        <f>[2]Свод!AW141</f>
        <v>-139.82484487862143</v>
      </c>
      <c r="AK150" s="326">
        <f>[2]Свод!AX141</f>
        <v>175.44920720952044</v>
      </c>
      <c r="AL150" s="326">
        <f>[2]Свод!AY141</f>
        <v>-136.54002278501176</v>
      </c>
      <c r="AM150" s="326">
        <f>[2]Свод!AZ141</f>
        <v>222.95870826534386</v>
      </c>
      <c r="AN150" s="326">
        <f t="shared" si="58"/>
        <v>-1320.8700815928166</v>
      </c>
      <c r="AO150" s="326">
        <f t="shared" si="59"/>
        <v>453.9129305122421</v>
      </c>
    </row>
    <row r="151" spans="1:41" s="299" customFormat="1" x14ac:dyDescent="0.3">
      <c r="A151" s="304" t="s">
        <v>763</v>
      </c>
      <c r="B151" s="282" t="s">
        <v>937</v>
      </c>
      <c r="C151" s="303" t="s">
        <v>748</v>
      </c>
      <c r="D151" s="315" t="s">
        <v>286</v>
      </c>
      <c r="E151" s="315" t="s">
        <v>286</v>
      </c>
      <c r="F151" s="315" t="s">
        <v>286</v>
      </c>
      <c r="G151" s="315" t="s">
        <v>286</v>
      </c>
      <c r="H151" s="315" t="s">
        <v>286</v>
      </c>
      <c r="I151" s="315" t="s">
        <v>286</v>
      </c>
      <c r="J151" s="315" t="s">
        <v>286</v>
      </c>
      <c r="K151" s="315" t="s">
        <v>286</v>
      </c>
      <c r="L151" s="315" t="s">
        <v>286</v>
      </c>
      <c r="M151" s="315" t="s">
        <v>286</v>
      </c>
      <c r="N151" s="315" t="s">
        <v>286</v>
      </c>
      <c r="O151" s="315" t="s">
        <v>286</v>
      </c>
      <c r="P151" s="315" t="s">
        <v>286</v>
      </c>
      <c r="Q151" s="315" t="s">
        <v>286</v>
      </c>
      <c r="R151" s="315" t="s">
        <v>286</v>
      </c>
      <c r="S151" s="315" t="s">
        <v>286</v>
      </c>
      <c r="T151" s="315" t="s">
        <v>286</v>
      </c>
      <c r="U151" s="315" t="s">
        <v>286</v>
      </c>
      <c r="V151" s="315" t="s">
        <v>286</v>
      </c>
      <c r="W151" s="315" t="s">
        <v>286</v>
      </c>
      <c r="X151" s="315" t="s">
        <v>286</v>
      </c>
      <c r="Y151" s="315" t="s">
        <v>286</v>
      </c>
      <c r="Z151" s="315" t="s">
        <v>286</v>
      </c>
      <c r="AA151" s="315" t="s">
        <v>286</v>
      </c>
      <c r="AB151" s="315" t="s">
        <v>286</v>
      </c>
      <c r="AC151" s="315" t="s">
        <v>286</v>
      </c>
      <c r="AD151" s="315" t="s">
        <v>286</v>
      </c>
      <c r="AE151" s="315" t="s">
        <v>286</v>
      </c>
      <c r="AF151" s="315" t="s">
        <v>286</v>
      </c>
      <c r="AG151" s="315" t="s">
        <v>286</v>
      </c>
      <c r="AH151" s="315" t="s">
        <v>286</v>
      </c>
      <c r="AI151" s="315" t="s">
        <v>286</v>
      </c>
      <c r="AJ151" s="315" t="s">
        <v>286</v>
      </c>
      <c r="AK151" s="315" t="s">
        <v>286</v>
      </c>
      <c r="AL151" s="315" t="s">
        <v>286</v>
      </c>
      <c r="AM151" s="315" t="s">
        <v>286</v>
      </c>
      <c r="AN151" s="315" t="s">
        <v>286</v>
      </c>
      <c r="AO151" s="315" t="s">
        <v>286</v>
      </c>
    </row>
    <row r="152" spans="1:41" s="299" customFormat="1" x14ac:dyDescent="0.3">
      <c r="A152" s="304" t="s">
        <v>764</v>
      </c>
      <c r="B152" s="282" t="s">
        <v>1045</v>
      </c>
      <c r="C152" s="303" t="s">
        <v>748</v>
      </c>
      <c r="D152" s="315" t="s">
        <v>286</v>
      </c>
      <c r="E152" s="315" t="s">
        <v>286</v>
      </c>
      <c r="F152" s="315" t="s">
        <v>286</v>
      </c>
      <c r="G152" s="315" t="s">
        <v>286</v>
      </c>
      <c r="H152" s="315" t="s">
        <v>286</v>
      </c>
      <c r="I152" s="315" t="s">
        <v>286</v>
      </c>
      <c r="J152" s="315" t="s">
        <v>286</v>
      </c>
      <c r="K152" s="315" t="s">
        <v>286</v>
      </c>
      <c r="L152" s="315" t="s">
        <v>286</v>
      </c>
      <c r="M152" s="315" t="s">
        <v>286</v>
      </c>
      <c r="N152" s="315" t="s">
        <v>286</v>
      </c>
      <c r="O152" s="315" t="s">
        <v>286</v>
      </c>
      <c r="P152" s="315" t="s">
        <v>286</v>
      </c>
      <c r="Q152" s="315" t="s">
        <v>286</v>
      </c>
      <c r="R152" s="315" t="s">
        <v>286</v>
      </c>
      <c r="S152" s="315" t="s">
        <v>286</v>
      </c>
      <c r="T152" s="315" t="s">
        <v>286</v>
      </c>
      <c r="U152" s="315" t="s">
        <v>286</v>
      </c>
      <c r="V152" s="315" t="s">
        <v>286</v>
      </c>
      <c r="W152" s="315" t="s">
        <v>286</v>
      </c>
      <c r="X152" s="315" t="s">
        <v>286</v>
      </c>
      <c r="Y152" s="315" t="s">
        <v>286</v>
      </c>
      <c r="Z152" s="315" t="s">
        <v>286</v>
      </c>
      <c r="AA152" s="315" t="s">
        <v>286</v>
      </c>
      <c r="AB152" s="315" t="s">
        <v>286</v>
      </c>
      <c r="AC152" s="315" t="s">
        <v>286</v>
      </c>
      <c r="AD152" s="315" t="s">
        <v>286</v>
      </c>
      <c r="AE152" s="315" t="s">
        <v>286</v>
      </c>
      <c r="AF152" s="315" t="s">
        <v>286</v>
      </c>
      <c r="AG152" s="315" t="s">
        <v>286</v>
      </c>
      <c r="AH152" s="315" t="s">
        <v>286</v>
      </c>
      <c r="AI152" s="315" t="s">
        <v>286</v>
      </c>
      <c r="AJ152" s="315" t="s">
        <v>286</v>
      </c>
      <c r="AK152" s="315" t="s">
        <v>286</v>
      </c>
      <c r="AL152" s="315" t="s">
        <v>286</v>
      </c>
      <c r="AM152" s="315" t="s">
        <v>286</v>
      </c>
      <c r="AN152" s="315" t="s">
        <v>286</v>
      </c>
      <c r="AO152" s="315" t="s">
        <v>286</v>
      </c>
    </row>
    <row r="153" spans="1:41" s="299" customFormat="1" x14ac:dyDescent="0.3">
      <c r="A153" s="304" t="s">
        <v>765</v>
      </c>
      <c r="B153" s="283" t="s">
        <v>938</v>
      </c>
      <c r="C153" s="303" t="s">
        <v>748</v>
      </c>
      <c r="D153" s="315" t="s">
        <v>286</v>
      </c>
      <c r="E153" s="315">
        <f>E26-E41-E138</f>
        <v>12.745884789333335</v>
      </c>
      <c r="F153" s="315" t="s">
        <v>286</v>
      </c>
      <c r="G153" s="315" t="s">
        <v>286</v>
      </c>
      <c r="H153" s="315" t="s">
        <v>286</v>
      </c>
      <c r="I153" s="315" t="s">
        <v>286</v>
      </c>
      <c r="J153" s="315" t="s">
        <v>286</v>
      </c>
      <c r="K153" s="315" t="s">
        <v>286</v>
      </c>
      <c r="L153" s="315" t="s">
        <v>286</v>
      </c>
      <c r="M153" s="315" t="s">
        <v>286</v>
      </c>
      <c r="N153" s="315" t="s">
        <v>286</v>
      </c>
      <c r="O153" s="315" t="s">
        <v>286</v>
      </c>
      <c r="P153" s="315" t="s">
        <v>286</v>
      </c>
      <c r="Q153" s="315" t="s">
        <v>286</v>
      </c>
      <c r="R153" s="315" t="s">
        <v>286</v>
      </c>
      <c r="S153" s="315" t="s">
        <v>286</v>
      </c>
      <c r="T153" s="315" t="s">
        <v>286</v>
      </c>
      <c r="U153" s="315" t="s">
        <v>286</v>
      </c>
      <c r="V153" s="315" t="s">
        <v>286</v>
      </c>
      <c r="W153" s="315" t="s">
        <v>286</v>
      </c>
      <c r="X153" s="315" t="s">
        <v>286</v>
      </c>
      <c r="Y153" s="315" t="s">
        <v>286</v>
      </c>
      <c r="Z153" s="315" t="s">
        <v>286</v>
      </c>
      <c r="AA153" s="315" t="s">
        <v>286</v>
      </c>
      <c r="AB153" s="315" t="s">
        <v>286</v>
      </c>
      <c r="AC153" s="315" t="s">
        <v>286</v>
      </c>
      <c r="AD153" s="315" t="s">
        <v>286</v>
      </c>
      <c r="AE153" s="315" t="s">
        <v>286</v>
      </c>
      <c r="AF153" s="315" t="s">
        <v>286</v>
      </c>
      <c r="AG153" s="315" t="s">
        <v>286</v>
      </c>
      <c r="AH153" s="315" t="s">
        <v>286</v>
      </c>
      <c r="AI153" s="315" t="s">
        <v>286</v>
      </c>
      <c r="AJ153" s="315" t="s">
        <v>286</v>
      </c>
      <c r="AK153" s="315" t="s">
        <v>286</v>
      </c>
      <c r="AL153" s="315" t="s">
        <v>286</v>
      </c>
      <c r="AM153" s="315" t="s">
        <v>286</v>
      </c>
      <c r="AN153" s="315" t="s">
        <v>286</v>
      </c>
      <c r="AO153" s="315" t="s">
        <v>286</v>
      </c>
    </row>
    <row r="154" spans="1:41" s="299" customFormat="1" x14ac:dyDescent="0.3">
      <c r="A154" s="304" t="s">
        <v>766</v>
      </c>
      <c r="B154" s="282" t="s">
        <v>939</v>
      </c>
      <c r="C154" s="303" t="s">
        <v>748</v>
      </c>
      <c r="D154" s="315" t="s">
        <v>286</v>
      </c>
      <c r="E154" s="315" t="s">
        <v>286</v>
      </c>
      <c r="F154" s="315" t="s">
        <v>286</v>
      </c>
      <c r="G154" s="315" t="s">
        <v>286</v>
      </c>
      <c r="H154" s="315" t="s">
        <v>286</v>
      </c>
      <c r="I154" s="315" t="s">
        <v>286</v>
      </c>
      <c r="J154" s="315" t="s">
        <v>286</v>
      </c>
      <c r="K154" s="315" t="s">
        <v>286</v>
      </c>
      <c r="L154" s="315" t="s">
        <v>286</v>
      </c>
      <c r="M154" s="315" t="s">
        <v>286</v>
      </c>
      <c r="N154" s="315" t="s">
        <v>286</v>
      </c>
      <c r="O154" s="315" t="s">
        <v>286</v>
      </c>
      <c r="P154" s="315" t="s">
        <v>286</v>
      </c>
      <c r="Q154" s="315" t="s">
        <v>286</v>
      </c>
      <c r="R154" s="315" t="s">
        <v>286</v>
      </c>
      <c r="S154" s="315" t="s">
        <v>286</v>
      </c>
      <c r="T154" s="315" t="s">
        <v>286</v>
      </c>
      <c r="U154" s="315" t="s">
        <v>286</v>
      </c>
      <c r="V154" s="315" t="s">
        <v>286</v>
      </c>
      <c r="W154" s="315" t="s">
        <v>286</v>
      </c>
      <c r="X154" s="315" t="s">
        <v>286</v>
      </c>
      <c r="Y154" s="315" t="s">
        <v>286</v>
      </c>
      <c r="Z154" s="315" t="s">
        <v>286</v>
      </c>
      <c r="AA154" s="315" t="s">
        <v>286</v>
      </c>
      <c r="AB154" s="315" t="s">
        <v>286</v>
      </c>
      <c r="AC154" s="315" t="s">
        <v>286</v>
      </c>
      <c r="AD154" s="315" t="s">
        <v>286</v>
      </c>
      <c r="AE154" s="315" t="s">
        <v>286</v>
      </c>
      <c r="AF154" s="315" t="s">
        <v>286</v>
      </c>
      <c r="AG154" s="315" t="s">
        <v>286</v>
      </c>
      <c r="AH154" s="315" t="s">
        <v>286</v>
      </c>
      <c r="AI154" s="315" t="s">
        <v>286</v>
      </c>
      <c r="AJ154" s="315" t="s">
        <v>286</v>
      </c>
      <c r="AK154" s="315" t="s">
        <v>286</v>
      </c>
      <c r="AL154" s="315" t="s">
        <v>286</v>
      </c>
      <c r="AM154" s="315" t="s">
        <v>286</v>
      </c>
      <c r="AN154" s="315" t="s">
        <v>286</v>
      </c>
      <c r="AO154" s="315" t="s">
        <v>286</v>
      </c>
    </row>
    <row r="155" spans="1:41" s="299" customFormat="1" x14ac:dyDescent="0.3">
      <c r="A155" s="304" t="s">
        <v>767</v>
      </c>
      <c r="B155" s="282" t="s">
        <v>1052</v>
      </c>
      <c r="C155" s="303" t="s">
        <v>748</v>
      </c>
      <c r="D155" s="315" t="s">
        <v>286</v>
      </c>
      <c r="E155" s="315" t="s">
        <v>286</v>
      </c>
      <c r="F155" s="315" t="s">
        <v>286</v>
      </c>
      <c r="G155" s="315" t="s">
        <v>286</v>
      </c>
      <c r="H155" s="315" t="s">
        <v>286</v>
      </c>
      <c r="I155" s="315" t="s">
        <v>286</v>
      </c>
      <c r="J155" s="315" t="s">
        <v>286</v>
      </c>
      <c r="K155" s="315" t="s">
        <v>286</v>
      </c>
      <c r="L155" s="315" t="s">
        <v>286</v>
      </c>
      <c r="M155" s="315" t="s">
        <v>286</v>
      </c>
      <c r="N155" s="315" t="s">
        <v>286</v>
      </c>
      <c r="O155" s="315" t="s">
        <v>286</v>
      </c>
      <c r="P155" s="315" t="s">
        <v>286</v>
      </c>
      <c r="Q155" s="315" t="s">
        <v>286</v>
      </c>
      <c r="R155" s="315" t="s">
        <v>286</v>
      </c>
      <c r="S155" s="315" t="s">
        <v>286</v>
      </c>
      <c r="T155" s="315" t="s">
        <v>286</v>
      </c>
      <c r="U155" s="315" t="s">
        <v>286</v>
      </c>
      <c r="V155" s="315" t="s">
        <v>286</v>
      </c>
      <c r="W155" s="315" t="s">
        <v>286</v>
      </c>
      <c r="X155" s="315" t="s">
        <v>286</v>
      </c>
      <c r="Y155" s="315" t="s">
        <v>286</v>
      </c>
      <c r="Z155" s="315" t="s">
        <v>286</v>
      </c>
      <c r="AA155" s="315" t="s">
        <v>286</v>
      </c>
      <c r="AB155" s="315" t="s">
        <v>286</v>
      </c>
      <c r="AC155" s="315" t="s">
        <v>286</v>
      </c>
      <c r="AD155" s="315" t="s">
        <v>286</v>
      </c>
      <c r="AE155" s="315" t="s">
        <v>286</v>
      </c>
      <c r="AF155" s="315" t="s">
        <v>286</v>
      </c>
      <c r="AG155" s="315" t="s">
        <v>286</v>
      </c>
      <c r="AH155" s="315" t="s">
        <v>286</v>
      </c>
      <c r="AI155" s="315" t="s">
        <v>286</v>
      </c>
      <c r="AJ155" s="315" t="s">
        <v>286</v>
      </c>
      <c r="AK155" s="315" t="s">
        <v>286</v>
      </c>
      <c r="AL155" s="315" t="s">
        <v>286</v>
      </c>
      <c r="AM155" s="315" t="s">
        <v>286</v>
      </c>
      <c r="AN155" s="315" t="s">
        <v>286</v>
      </c>
      <c r="AO155" s="315" t="s">
        <v>286</v>
      </c>
    </row>
    <row r="156" spans="1:41" s="299" customFormat="1" ht="31.2" x14ac:dyDescent="0.3">
      <c r="A156" s="304" t="s">
        <v>768</v>
      </c>
      <c r="B156" s="283" t="s">
        <v>817</v>
      </c>
      <c r="C156" s="303" t="s">
        <v>748</v>
      </c>
      <c r="D156" s="315" t="s">
        <v>286</v>
      </c>
      <c r="E156" s="315" t="s">
        <v>286</v>
      </c>
      <c r="F156" s="315" t="s">
        <v>286</v>
      </c>
      <c r="G156" s="315" t="s">
        <v>286</v>
      </c>
      <c r="H156" s="315" t="s">
        <v>286</v>
      </c>
      <c r="I156" s="315" t="s">
        <v>286</v>
      </c>
      <c r="J156" s="315" t="s">
        <v>286</v>
      </c>
      <c r="K156" s="315" t="s">
        <v>286</v>
      </c>
      <c r="L156" s="315" t="s">
        <v>286</v>
      </c>
      <c r="M156" s="315" t="s">
        <v>286</v>
      </c>
      <c r="N156" s="315" t="s">
        <v>286</v>
      </c>
      <c r="O156" s="315" t="s">
        <v>286</v>
      </c>
      <c r="P156" s="315" t="s">
        <v>286</v>
      </c>
      <c r="Q156" s="315" t="s">
        <v>286</v>
      </c>
      <c r="R156" s="315" t="s">
        <v>286</v>
      </c>
      <c r="S156" s="315" t="s">
        <v>286</v>
      </c>
      <c r="T156" s="315" t="s">
        <v>286</v>
      </c>
      <c r="U156" s="315" t="s">
        <v>286</v>
      </c>
      <c r="V156" s="315" t="s">
        <v>286</v>
      </c>
      <c r="W156" s="315" t="s">
        <v>286</v>
      </c>
      <c r="X156" s="315" t="s">
        <v>286</v>
      </c>
      <c r="Y156" s="315" t="s">
        <v>286</v>
      </c>
      <c r="Z156" s="315" t="s">
        <v>286</v>
      </c>
      <c r="AA156" s="315" t="s">
        <v>286</v>
      </c>
      <c r="AB156" s="315" t="s">
        <v>286</v>
      </c>
      <c r="AC156" s="315" t="s">
        <v>286</v>
      </c>
      <c r="AD156" s="315" t="s">
        <v>286</v>
      </c>
      <c r="AE156" s="315" t="s">
        <v>286</v>
      </c>
      <c r="AF156" s="315" t="s">
        <v>286</v>
      </c>
      <c r="AG156" s="315" t="s">
        <v>286</v>
      </c>
      <c r="AH156" s="315" t="s">
        <v>286</v>
      </c>
      <c r="AI156" s="315" t="s">
        <v>286</v>
      </c>
      <c r="AJ156" s="315" t="s">
        <v>286</v>
      </c>
      <c r="AK156" s="315" t="s">
        <v>286</v>
      </c>
      <c r="AL156" s="315" t="s">
        <v>286</v>
      </c>
      <c r="AM156" s="315" t="s">
        <v>286</v>
      </c>
      <c r="AN156" s="315" t="s">
        <v>286</v>
      </c>
      <c r="AO156" s="315" t="s">
        <v>286</v>
      </c>
    </row>
    <row r="157" spans="1:41" s="299" customFormat="1" x14ac:dyDescent="0.3">
      <c r="A157" s="304" t="s">
        <v>986</v>
      </c>
      <c r="B157" s="284" t="s">
        <v>643</v>
      </c>
      <c r="C157" s="303" t="s">
        <v>748</v>
      </c>
      <c r="D157" s="315" t="s">
        <v>286</v>
      </c>
      <c r="E157" s="315" t="s">
        <v>286</v>
      </c>
      <c r="F157" s="315" t="s">
        <v>286</v>
      </c>
      <c r="G157" s="315" t="s">
        <v>286</v>
      </c>
      <c r="H157" s="315" t="s">
        <v>286</v>
      </c>
      <c r="I157" s="315" t="s">
        <v>286</v>
      </c>
      <c r="J157" s="315" t="s">
        <v>286</v>
      </c>
      <c r="K157" s="315" t="s">
        <v>286</v>
      </c>
      <c r="L157" s="315" t="s">
        <v>286</v>
      </c>
      <c r="M157" s="315" t="s">
        <v>286</v>
      </c>
      <c r="N157" s="315" t="s">
        <v>286</v>
      </c>
      <c r="O157" s="315" t="s">
        <v>286</v>
      </c>
      <c r="P157" s="315" t="s">
        <v>286</v>
      </c>
      <c r="Q157" s="315" t="s">
        <v>286</v>
      </c>
      <c r="R157" s="315" t="s">
        <v>286</v>
      </c>
      <c r="S157" s="315" t="s">
        <v>286</v>
      </c>
      <c r="T157" s="315" t="s">
        <v>286</v>
      </c>
      <c r="U157" s="315" t="s">
        <v>286</v>
      </c>
      <c r="V157" s="315" t="s">
        <v>286</v>
      </c>
      <c r="W157" s="315" t="s">
        <v>286</v>
      </c>
      <c r="X157" s="315" t="s">
        <v>286</v>
      </c>
      <c r="Y157" s="315" t="s">
        <v>286</v>
      </c>
      <c r="Z157" s="315" t="s">
        <v>286</v>
      </c>
      <c r="AA157" s="315" t="s">
        <v>286</v>
      </c>
      <c r="AB157" s="315" t="s">
        <v>286</v>
      </c>
      <c r="AC157" s="315" t="s">
        <v>286</v>
      </c>
      <c r="AD157" s="315" t="s">
        <v>286</v>
      </c>
      <c r="AE157" s="315" t="s">
        <v>286</v>
      </c>
      <c r="AF157" s="315" t="s">
        <v>286</v>
      </c>
      <c r="AG157" s="315" t="s">
        <v>286</v>
      </c>
      <c r="AH157" s="315" t="s">
        <v>286</v>
      </c>
      <c r="AI157" s="315" t="s">
        <v>286</v>
      </c>
      <c r="AJ157" s="315" t="s">
        <v>286</v>
      </c>
      <c r="AK157" s="315" t="s">
        <v>286</v>
      </c>
      <c r="AL157" s="315" t="s">
        <v>286</v>
      </c>
      <c r="AM157" s="315" t="s">
        <v>286</v>
      </c>
      <c r="AN157" s="315" t="s">
        <v>286</v>
      </c>
      <c r="AO157" s="315" t="s">
        <v>286</v>
      </c>
    </row>
    <row r="158" spans="1:41" s="299" customFormat="1" x14ac:dyDescent="0.3">
      <c r="A158" s="304" t="s">
        <v>987</v>
      </c>
      <c r="B158" s="284" t="s">
        <v>631</v>
      </c>
      <c r="C158" s="303" t="s">
        <v>748</v>
      </c>
      <c r="D158" s="315" t="s">
        <v>286</v>
      </c>
      <c r="E158" s="315" t="s">
        <v>286</v>
      </c>
      <c r="F158" s="315" t="s">
        <v>286</v>
      </c>
      <c r="G158" s="315" t="s">
        <v>286</v>
      </c>
      <c r="H158" s="315" t="s">
        <v>286</v>
      </c>
      <c r="I158" s="315" t="s">
        <v>286</v>
      </c>
      <c r="J158" s="315" t="s">
        <v>286</v>
      </c>
      <c r="K158" s="315" t="s">
        <v>286</v>
      </c>
      <c r="L158" s="315" t="s">
        <v>286</v>
      </c>
      <c r="M158" s="315" t="s">
        <v>286</v>
      </c>
      <c r="N158" s="315" t="s">
        <v>286</v>
      </c>
      <c r="O158" s="315" t="s">
        <v>286</v>
      </c>
      <c r="P158" s="315" t="s">
        <v>286</v>
      </c>
      <c r="Q158" s="315" t="s">
        <v>286</v>
      </c>
      <c r="R158" s="315" t="s">
        <v>286</v>
      </c>
      <c r="S158" s="315" t="s">
        <v>286</v>
      </c>
      <c r="T158" s="315" t="s">
        <v>286</v>
      </c>
      <c r="U158" s="315" t="s">
        <v>286</v>
      </c>
      <c r="V158" s="315" t="s">
        <v>286</v>
      </c>
      <c r="W158" s="315" t="s">
        <v>286</v>
      </c>
      <c r="X158" s="315" t="s">
        <v>286</v>
      </c>
      <c r="Y158" s="315" t="s">
        <v>286</v>
      </c>
      <c r="Z158" s="315" t="s">
        <v>286</v>
      </c>
      <c r="AA158" s="315" t="s">
        <v>286</v>
      </c>
      <c r="AB158" s="315" t="s">
        <v>286</v>
      </c>
      <c r="AC158" s="315" t="s">
        <v>286</v>
      </c>
      <c r="AD158" s="315" t="s">
        <v>286</v>
      </c>
      <c r="AE158" s="315" t="s">
        <v>286</v>
      </c>
      <c r="AF158" s="315" t="s">
        <v>286</v>
      </c>
      <c r="AG158" s="315" t="s">
        <v>286</v>
      </c>
      <c r="AH158" s="315" t="s">
        <v>286</v>
      </c>
      <c r="AI158" s="315" t="s">
        <v>286</v>
      </c>
      <c r="AJ158" s="315" t="s">
        <v>286</v>
      </c>
      <c r="AK158" s="315" t="s">
        <v>286</v>
      </c>
      <c r="AL158" s="315" t="s">
        <v>286</v>
      </c>
      <c r="AM158" s="315" t="s">
        <v>286</v>
      </c>
      <c r="AN158" s="315" t="s">
        <v>286</v>
      </c>
      <c r="AO158" s="315" t="s">
        <v>286</v>
      </c>
    </row>
    <row r="159" spans="1:41" s="299" customFormat="1" x14ac:dyDescent="0.3">
      <c r="A159" s="304" t="s">
        <v>769</v>
      </c>
      <c r="B159" s="282" t="s">
        <v>940</v>
      </c>
      <c r="C159" s="303" t="s">
        <v>748</v>
      </c>
      <c r="D159" s="315">
        <f t="shared" ref="D159:Q159" si="60">D145-D146-D150</f>
        <v>-1.7810777716586443</v>
      </c>
      <c r="E159" s="326">
        <f>E145-E146-E150-E153</f>
        <v>5.5790827500398343</v>
      </c>
      <c r="F159" s="326">
        <f t="shared" si="60"/>
        <v>2.0246758365646786</v>
      </c>
      <c r="G159" s="326">
        <f t="shared" si="60"/>
        <v>-29.042385903802611</v>
      </c>
      <c r="H159" s="326">
        <f t="shared" si="60"/>
        <v>2.1701575322914426</v>
      </c>
      <c r="I159" s="326">
        <f t="shared" si="60"/>
        <v>2.6534626471401559</v>
      </c>
      <c r="J159" s="326">
        <f t="shared" si="60"/>
        <v>74.252172627559247</v>
      </c>
      <c r="K159" s="326">
        <f t="shared" si="60"/>
        <v>91.775761815782118</v>
      </c>
      <c r="L159" s="326">
        <f t="shared" si="60"/>
        <v>-14.011690071980482</v>
      </c>
      <c r="M159" s="326">
        <f t="shared" si="60"/>
        <v>3.3397360091805837</v>
      </c>
      <c r="N159" s="326">
        <f t="shared" si="60"/>
        <v>-16.861127129187395</v>
      </c>
      <c r="O159" s="326">
        <f t="shared" si="60"/>
        <v>3.8092794961489744</v>
      </c>
      <c r="P159" s="326">
        <f t="shared" si="60"/>
        <v>-233.44190833413319</v>
      </c>
      <c r="Q159" s="326">
        <f t="shared" si="60"/>
        <v>4.3040550402915834</v>
      </c>
      <c r="R159" s="326">
        <f t="shared" ref="R159:AM159" si="61">R145-R146-R150</f>
        <v>-227.11282526244057</v>
      </c>
      <c r="S159" s="326">
        <f t="shared" si="61"/>
        <v>4.347095590694499</v>
      </c>
      <c r="T159" s="326">
        <f t="shared" si="61"/>
        <v>-221.75825277856171</v>
      </c>
      <c r="U159" s="326">
        <f t="shared" si="61"/>
        <v>4.3905665466014439</v>
      </c>
      <c r="V159" s="326">
        <f t="shared" si="61"/>
        <v>0</v>
      </c>
      <c r="W159" s="326">
        <f t="shared" si="61"/>
        <v>4.4344722120674582</v>
      </c>
      <c r="X159" s="326">
        <f t="shared" si="61"/>
        <v>0</v>
      </c>
      <c r="Y159" s="326">
        <f t="shared" si="61"/>
        <v>4.4788169341881332</v>
      </c>
      <c r="Z159" s="326">
        <f t="shared" si="61"/>
        <v>0</v>
      </c>
      <c r="AA159" s="326">
        <f t="shared" si="61"/>
        <v>4.5236051035300147</v>
      </c>
      <c r="AB159" s="326">
        <f t="shared" si="61"/>
        <v>0</v>
      </c>
      <c r="AC159" s="326">
        <f t="shared" si="61"/>
        <v>4.568841154565316</v>
      </c>
      <c r="AD159" s="326">
        <f t="shared" si="61"/>
        <v>0</v>
      </c>
      <c r="AE159" s="326">
        <f t="shared" si="61"/>
        <v>4.6145295661109671</v>
      </c>
      <c r="AF159" s="326">
        <f t="shared" si="61"/>
        <v>0</v>
      </c>
      <c r="AG159" s="326">
        <f t="shared" si="61"/>
        <v>4.6606748617720797</v>
      </c>
      <c r="AH159" s="326">
        <f t="shared" si="61"/>
        <v>0</v>
      </c>
      <c r="AI159" s="326">
        <f t="shared" si="61"/>
        <v>4.7072816103897992</v>
      </c>
      <c r="AJ159" s="326">
        <f t="shared" si="61"/>
        <v>0</v>
      </c>
      <c r="AK159" s="326">
        <f t="shared" si="61"/>
        <v>4.7543544264937054</v>
      </c>
      <c r="AL159" s="326">
        <f t="shared" si="61"/>
        <v>0</v>
      </c>
      <c r="AM159" s="326">
        <f t="shared" si="61"/>
        <v>4.8018979707586311</v>
      </c>
      <c r="AN159" s="326">
        <f t="shared" si="58"/>
        <v>-636.7634734164526</v>
      </c>
      <c r="AO159" s="326">
        <f t="shared" si="59"/>
        <v>156.16443098571546</v>
      </c>
    </row>
    <row r="160" spans="1:41" s="299" customFormat="1" x14ac:dyDescent="0.3">
      <c r="A160" s="304" t="s">
        <v>32</v>
      </c>
      <c r="B160" s="297" t="s">
        <v>11</v>
      </c>
      <c r="C160" s="303" t="s">
        <v>748</v>
      </c>
      <c r="D160" s="315">
        <f t="shared" ref="D160:Q160" si="62">D145</f>
        <v>157.71310143705483</v>
      </c>
      <c r="E160" s="326">
        <f t="shared" si="62"/>
        <v>27.807832378174854</v>
      </c>
      <c r="F160" s="326">
        <f t="shared" si="62"/>
        <v>-57.528626093878643</v>
      </c>
      <c r="G160" s="326">
        <f t="shared" si="62"/>
        <v>-54.84978963620695</v>
      </c>
      <c r="H160" s="326">
        <f t="shared" si="62"/>
        <v>-56.880301516363474</v>
      </c>
      <c r="I160" s="326">
        <f t="shared" si="62"/>
        <v>-42.79164768601477</v>
      </c>
      <c r="J160" s="326">
        <f t="shared" si="62"/>
        <v>-27.053063918337259</v>
      </c>
      <c r="K160" s="326">
        <f t="shared" si="62"/>
        <v>-14.196756293207306</v>
      </c>
      <c r="L160" s="326">
        <f t="shared" si="62"/>
        <v>-79.620274025100812</v>
      </c>
      <c r="M160" s="326">
        <f t="shared" si="62"/>
        <v>-77.808271650582057</v>
      </c>
      <c r="N160" s="326">
        <f t="shared" si="62"/>
        <v>-88.400073440859856</v>
      </c>
      <c r="O160" s="326">
        <f t="shared" si="62"/>
        <v>-16.905183342754974</v>
      </c>
      <c r="P160" s="326">
        <f t="shared" si="62"/>
        <v>-77.771785685109549</v>
      </c>
      <c r="Q160" s="326">
        <f t="shared" si="62"/>
        <v>4.1224935938240845</v>
      </c>
      <c r="R160" s="326">
        <f t="shared" ref="R160:AM160" si="63">R145</f>
        <v>-68.837446859712898</v>
      </c>
      <c r="S160" s="326">
        <f t="shared" si="63"/>
        <v>22.914184418391677</v>
      </c>
      <c r="T160" s="326">
        <f t="shared" si="63"/>
        <v>-60.799460949518881</v>
      </c>
      <c r="U160" s="326">
        <f t="shared" si="63"/>
        <v>26.808612200654174</v>
      </c>
      <c r="V160" s="326">
        <f t="shared" si="63"/>
        <v>-53.541847288378648</v>
      </c>
      <c r="W160" s="326">
        <f t="shared" si="63"/>
        <v>31.049559062929323</v>
      </c>
      <c r="X160" s="326">
        <f t="shared" si="63"/>
        <v>-46.960700135624975</v>
      </c>
      <c r="Y160" s="326">
        <f t="shared" si="63"/>
        <v>35.84476891860772</v>
      </c>
      <c r="Z160" s="326">
        <f t="shared" si="63"/>
        <v>-40.962671161193107</v>
      </c>
      <c r="AA160" s="326">
        <f t="shared" si="63"/>
        <v>39.756847336051315</v>
      </c>
      <c r="AB160" s="326">
        <f t="shared" si="63"/>
        <v>-133.46361386105693</v>
      </c>
      <c r="AC160" s="326">
        <f t="shared" si="63"/>
        <v>38.206528028224824</v>
      </c>
      <c r="AD160" s="326">
        <f t="shared" si="63"/>
        <v>-79.387369987448821</v>
      </c>
      <c r="AE160" s="326">
        <f t="shared" si="63"/>
        <v>88.217284806338071</v>
      </c>
      <c r="AF160" s="326">
        <f t="shared" si="63"/>
        <v>-74.664680243285275</v>
      </c>
      <c r="AG160" s="326">
        <f t="shared" si="63"/>
        <v>83.822977311761591</v>
      </c>
      <c r="AH160" s="326">
        <f t="shared" si="63"/>
        <v>-70.232203393263248</v>
      </c>
      <c r="AI160" s="326">
        <f t="shared" si="63"/>
        <v>157.18263637933234</v>
      </c>
      <c r="AJ160" s="326">
        <f t="shared" si="63"/>
        <v>-66.031629613980371</v>
      </c>
      <c r="AK160" s="326">
        <f t="shared" si="63"/>
        <v>203.59789689437295</v>
      </c>
      <c r="AL160" s="326">
        <f t="shared" si="63"/>
        <v>-62.008875367724308</v>
      </c>
      <c r="AM160" s="326">
        <f t="shared" si="63"/>
        <v>251.38888484704486</v>
      </c>
      <c r="AN160" s="326">
        <f t="shared" si="58"/>
        <v>-1086.6159974469585</v>
      </c>
      <c r="AO160" s="326">
        <f t="shared" si="59"/>
        <v>831.2108148249738</v>
      </c>
    </row>
    <row r="161" spans="1:41" s="299" customFormat="1" x14ac:dyDescent="0.3">
      <c r="A161" s="304" t="s">
        <v>50</v>
      </c>
      <c r="B161" s="285" t="s">
        <v>821</v>
      </c>
      <c r="C161" s="303" t="s">
        <v>748</v>
      </c>
      <c r="D161" s="315">
        <f>'[1]9.ОФР'!$G$80/1000</f>
        <v>46.994731744401577</v>
      </c>
      <c r="E161" s="326">
        <f>'[1]9.ОФР'!$H$80/1000</f>
        <v>9.9729373265427821</v>
      </c>
      <c r="F161" s="326"/>
      <c r="G161" s="326">
        <f>'[1]9.ОФР'!$I$80/1000</f>
        <v>0</v>
      </c>
      <c r="H161" s="326"/>
      <c r="I161" s="326">
        <f>'[1]9.ОФР'!$J$80/1000</f>
        <v>0</v>
      </c>
      <c r="J161" s="326"/>
      <c r="K161" s="326">
        <f>'[1]9.ОФР'!$Q$80/1000</f>
        <v>0</v>
      </c>
      <c r="L161" s="326"/>
      <c r="M161" s="326">
        <f>'[1]9.ОФР'!$R$80/1000</f>
        <v>0</v>
      </c>
      <c r="N161" s="326"/>
      <c r="O161" s="326">
        <f>'[1]9.ОФР'!$S$80/1000</f>
        <v>0</v>
      </c>
      <c r="P161" s="326"/>
      <c r="Q161" s="326">
        <f>'[1]9.ОФР'!$T$80/1000</f>
        <v>0</v>
      </c>
      <c r="R161" s="326"/>
      <c r="S161" s="326"/>
      <c r="T161" s="326"/>
      <c r="U161" s="326"/>
      <c r="V161" s="326"/>
      <c r="W161" s="326"/>
      <c r="X161" s="326"/>
      <c r="Y161" s="326"/>
      <c r="Z161" s="326"/>
      <c r="AA161" s="326"/>
      <c r="AB161" s="326"/>
      <c r="AC161" s="326"/>
      <c r="AD161" s="326"/>
      <c r="AE161" s="326"/>
      <c r="AF161" s="326"/>
      <c r="AG161" s="326"/>
      <c r="AH161" s="326"/>
      <c r="AI161" s="326"/>
      <c r="AJ161" s="326"/>
      <c r="AK161" s="326"/>
      <c r="AL161" s="326"/>
      <c r="AM161" s="326"/>
      <c r="AN161" s="326">
        <f t="shared" si="58"/>
        <v>0</v>
      </c>
      <c r="AO161" s="326">
        <f t="shared" si="59"/>
        <v>0</v>
      </c>
    </row>
    <row r="162" spans="1:41" s="299" customFormat="1" x14ac:dyDescent="0.3">
      <c r="A162" s="304" t="s">
        <v>51</v>
      </c>
      <c r="B162" s="285" t="s">
        <v>13</v>
      </c>
      <c r="C162" s="303" t="s">
        <v>748</v>
      </c>
      <c r="D162" s="315">
        <f>'[1]9.ОФР'!$G$75/1000</f>
        <v>7.8860000000000001</v>
      </c>
      <c r="E162" s="326">
        <f>'[1]9.ОФР'!$H$75/1000</f>
        <v>0.188</v>
      </c>
      <c r="F162" s="326"/>
      <c r="G162" s="326">
        <f>'[1]9.ОФР'!$I$75/1000</f>
        <v>0</v>
      </c>
      <c r="H162" s="326"/>
      <c r="I162" s="326">
        <f>'[1]9.ОФР'!$J$75/1000</f>
        <v>0</v>
      </c>
      <c r="J162" s="326"/>
      <c r="K162" s="326">
        <f>'[1]9.ОФР'!$Q$75/1000</f>
        <v>0</v>
      </c>
      <c r="L162" s="326"/>
      <c r="M162" s="326">
        <f>'[1]9.ОФР'!$R$75/1000</f>
        <v>0</v>
      </c>
      <c r="N162" s="326"/>
      <c r="O162" s="326">
        <f>'[1]9.ОФР'!$S$75/1000</f>
        <v>0</v>
      </c>
      <c r="P162" s="326"/>
      <c r="Q162" s="326">
        <f>'[1]9.ОФР'!$T$75/1000</f>
        <v>0</v>
      </c>
      <c r="R162" s="326"/>
      <c r="S162" s="326"/>
      <c r="T162" s="326"/>
      <c r="U162" s="326"/>
      <c r="V162" s="326"/>
      <c r="W162" s="326"/>
      <c r="X162" s="326"/>
      <c r="Y162" s="326"/>
      <c r="Z162" s="326"/>
      <c r="AA162" s="326"/>
      <c r="AB162" s="326"/>
      <c r="AC162" s="326"/>
      <c r="AD162" s="326"/>
      <c r="AE162" s="326"/>
      <c r="AF162" s="326"/>
      <c r="AG162" s="326"/>
      <c r="AH162" s="326"/>
      <c r="AI162" s="326"/>
      <c r="AJ162" s="326"/>
      <c r="AK162" s="326"/>
      <c r="AL162" s="326"/>
      <c r="AM162" s="326"/>
      <c r="AN162" s="326">
        <f t="shared" si="58"/>
        <v>0</v>
      </c>
      <c r="AO162" s="326">
        <f t="shared" si="59"/>
        <v>0</v>
      </c>
    </row>
    <row r="163" spans="1:41" s="301" customFormat="1" x14ac:dyDescent="0.3">
      <c r="A163" s="304" t="s">
        <v>63</v>
      </c>
      <c r="B163" s="285" t="s">
        <v>14</v>
      </c>
      <c r="C163" s="303" t="s">
        <v>748</v>
      </c>
      <c r="D163" s="315">
        <f>'[1]9.ОФР'!$G$77/1000</f>
        <v>55.359000000000002</v>
      </c>
      <c r="E163" s="326">
        <f>'[1]9.ОФР'!$H$77/1000</f>
        <v>13.903946189087319</v>
      </c>
      <c r="F163" s="326"/>
      <c r="G163" s="326">
        <f>'[1]9.ОФР'!$I$77/1000</f>
        <v>0</v>
      </c>
      <c r="H163" s="326"/>
      <c r="I163" s="326">
        <f>'[1]9.ОФР'!$J$77/1000</f>
        <v>0</v>
      </c>
      <c r="J163" s="326"/>
      <c r="K163" s="326">
        <f>'[1]9.ОФР'!$Q$77/1000</f>
        <v>0</v>
      </c>
      <c r="L163" s="326"/>
      <c r="M163" s="326">
        <f>'[1]9.ОФР'!$R$77/1000</f>
        <v>0</v>
      </c>
      <c r="N163" s="326"/>
      <c r="O163" s="326">
        <f>'[1]9.ОФР'!$S$77/1000</f>
        <v>0</v>
      </c>
      <c r="P163" s="326"/>
      <c r="Q163" s="326">
        <f>'[1]9.ОФР'!$T$77/1000</f>
        <v>2.0612467969120676</v>
      </c>
      <c r="R163" s="326"/>
      <c r="S163" s="326"/>
      <c r="T163" s="326"/>
      <c r="U163" s="326"/>
      <c r="V163" s="326"/>
      <c r="W163" s="326"/>
      <c r="X163" s="326"/>
      <c r="Y163" s="326"/>
      <c r="Z163" s="326"/>
      <c r="AA163" s="326"/>
      <c r="AB163" s="326"/>
      <c r="AC163" s="326"/>
      <c r="AD163" s="326"/>
      <c r="AE163" s="326"/>
      <c r="AF163" s="326"/>
      <c r="AG163" s="326"/>
      <c r="AH163" s="326"/>
      <c r="AI163" s="326"/>
      <c r="AJ163" s="326"/>
      <c r="AK163" s="326"/>
      <c r="AL163" s="326"/>
      <c r="AM163" s="326"/>
      <c r="AN163" s="326">
        <f t="shared" si="58"/>
        <v>0</v>
      </c>
      <c r="AO163" s="326">
        <f t="shared" si="59"/>
        <v>2.0612467969120676</v>
      </c>
    </row>
    <row r="164" spans="1:41" s="299" customFormat="1" ht="18" customHeight="1" x14ac:dyDescent="0.3">
      <c r="A164" s="304" t="s">
        <v>1106</v>
      </c>
      <c r="B164" s="285" t="s">
        <v>822</v>
      </c>
      <c r="C164" s="303" t="s">
        <v>748</v>
      </c>
      <c r="D164" s="315">
        <f>D160-D161-D162-D163</f>
        <v>47.473369692653257</v>
      </c>
      <c r="E164" s="326">
        <f>E160-E161-E162-E163</f>
        <v>3.7429488625447558</v>
      </c>
      <c r="F164" s="326"/>
      <c r="G164" s="326">
        <f>G160-G161-G162-G163</f>
        <v>-54.84978963620695</v>
      </c>
      <c r="H164" s="326"/>
      <c r="I164" s="326">
        <f>I160-I161-I162-I163</f>
        <v>-42.79164768601477</v>
      </c>
      <c r="J164" s="326"/>
      <c r="K164" s="326">
        <f>K160-K161-K162-K163</f>
        <v>-14.196756293207306</v>
      </c>
      <c r="L164" s="326"/>
      <c r="M164" s="326">
        <f>M160-M161-M162-M163</f>
        <v>-77.808271650582057</v>
      </c>
      <c r="N164" s="326"/>
      <c r="O164" s="326">
        <f>O160-O161-O162-O163</f>
        <v>-16.905183342754974</v>
      </c>
      <c r="P164" s="326"/>
      <c r="Q164" s="326">
        <f>Q160-Q161-Q162-Q163</f>
        <v>2.061246796912017</v>
      </c>
      <c r="R164" s="326"/>
      <c r="S164" s="326"/>
      <c r="T164" s="326"/>
      <c r="U164" s="326"/>
      <c r="V164" s="326"/>
      <c r="W164" s="326"/>
      <c r="X164" s="326"/>
      <c r="Y164" s="326"/>
      <c r="Z164" s="326"/>
      <c r="AA164" s="326"/>
      <c r="AB164" s="326"/>
      <c r="AC164" s="326"/>
      <c r="AD164" s="326"/>
      <c r="AE164" s="326"/>
      <c r="AF164" s="326"/>
      <c r="AG164" s="326"/>
      <c r="AH164" s="326"/>
      <c r="AI164" s="326"/>
      <c r="AJ164" s="326"/>
      <c r="AK164" s="326"/>
      <c r="AL164" s="326"/>
      <c r="AM164" s="326"/>
      <c r="AN164" s="326">
        <f t="shared" si="58"/>
        <v>0</v>
      </c>
      <c r="AO164" s="326">
        <f t="shared" si="59"/>
        <v>-149.64061217564708</v>
      </c>
    </row>
    <row r="165" spans="1:41" s="307" customFormat="1" ht="18" customHeight="1" x14ac:dyDescent="0.3">
      <c r="A165" s="304" t="s">
        <v>531</v>
      </c>
      <c r="B165" s="297" t="s">
        <v>863</v>
      </c>
      <c r="C165" s="303" t="s">
        <v>286</v>
      </c>
      <c r="D165" s="326" t="s">
        <v>590</v>
      </c>
      <c r="E165" s="326" t="s">
        <v>590</v>
      </c>
      <c r="F165" s="326" t="s">
        <v>590</v>
      </c>
      <c r="G165" s="326" t="s">
        <v>590</v>
      </c>
      <c r="H165" s="326" t="s">
        <v>590</v>
      </c>
      <c r="I165" s="326" t="s">
        <v>590</v>
      </c>
      <c r="J165" s="326" t="s">
        <v>590</v>
      </c>
      <c r="K165" s="326" t="s">
        <v>590</v>
      </c>
      <c r="L165" s="326" t="s">
        <v>590</v>
      </c>
      <c r="M165" s="326" t="s">
        <v>590</v>
      </c>
      <c r="N165" s="326" t="s">
        <v>590</v>
      </c>
      <c r="O165" s="326" t="s">
        <v>590</v>
      </c>
      <c r="P165" s="326" t="s">
        <v>590</v>
      </c>
      <c r="Q165" s="326" t="s">
        <v>590</v>
      </c>
      <c r="R165" s="326" t="s">
        <v>590</v>
      </c>
      <c r="S165" s="326" t="s">
        <v>590</v>
      </c>
      <c r="T165" s="326" t="s">
        <v>590</v>
      </c>
      <c r="U165" s="326" t="s">
        <v>590</v>
      </c>
      <c r="V165" s="326" t="s">
        <v>590</v>
      </c>
      <c r="W165" s="326" t="s">
        <v>590</v>
      </c>
      <c r="X165" s="326" t="s">
        <v>590</v>
      </c>
      <c r="Y165" s="326" t="s">
        <v>590</v>
      </c>
      <c r="Z165" s="326" t="s">
        <v>590</v>
      </c>
      <c r="AA165" s="326" t="s">
        <v>590</v>
      </c>
      <c r="AB165" s="326" t="s">
        <v>590</v>
      </c>
      <c r="AC165" s="326" t="s">
        <v>590</v>
      </c>
      <c r="AD165" s="326" t="s">
        <v>590</v>
      </c>
      <c r="AE165" s="326" t="s">
        <v>590</v>
      </c>
      <c r="AF165" s="326" t="s">
        <v>590</v>
      </c>
      <c r="AG165" s="326" t="s">
        <v>590</v>
      </c>
      <c r="AH165" s="326" t="s">
        <v>590</v>
      </c>
      <c r="AI165" s="326" t="s">
        <v>590</v>
      </c>
      <c r="AJ165" s="326" t="s">
        <v>590</v>
      </c>
      <c r="AK165" s="326" t="s">
        <v>590</v>
      </c>
      <c r="AL165" s="326" t="s">
        <v>590</v>
      </c>
      <c r="AM165" s="326" t="s">
        <v>590</v>
      </c>
      <c r="AN165" s="326" t="s">
        <v>590</v>
      </c>
      <c r="AO165" s="326" t="s">
        <v>590</v>
      </c>
    </row>
    <row r="166" spans="1:41" s="299" customFormat="1" ht="37.5" customHeight="1" x14ac:dyDescent="0.3">
      <c r="A166" s="304" t="s">
        <v>532</v>
      </c>
      <c r="B166" s="285" t="s">
        <v>1148</v>
      </c>
      <c r="C166" s="303" t="s">
        <v>748</v>
      </c>
      <c r="D166" s="315">
        <f t="shared" ref="D166:Q166" si="64">D115+D107+D64</f>
        <v>298.86797365354937</v>
      </c>
      <c r="E166" s="326">
        <f t="shared" si="64"/>
        <v>201.02901921813543</v>
      </c>
      <c r="F166" s="326">
        <f t="shared" si="64"/>
        <v>102.03835880108531</v>
      </c>
      <c r="G166" s="326">
        <f t="shared" si="64"/>
        <v>107.65321201956162</v>
      </c>
      <c r="H166" s="326">
        <f t="shared" si="64"/>
        <v>103.30895054447635</v>
      </c>
      <c r="I166" s="326">
        <f t="shared" si="64"/>
        <v>122.60815485482505</v>
      </c>
      <c r="J166" s="326">
        <f t="shared" si="64"/>
        <v>272.07677602692331</v>
      </c>
      <c r="K166" s="326">
        <f t="shared" si="64"/>
        <v>209.91953768753882</v>
      </c>
      <c r="L166" s="326">
        <f t="shared" si="64"/>
        <v>189.45764148261449</v>
      </c>
      <c r="M166" s="326">
        <f t="shared" si="64"/>
        <v>228.22808279369377</v>
      </c>
      <c r="N166" s="326">
        <f t="shared" si="64"/>
        <v>158.99625933769823</v>
      </c>
      <c r="O166" s="326">
        <f t="shared" si="64"/>
        <v>245.62177140843934</v>
      </c>
      <c r="P166" s="326">
        <f t="shared" si="64"/>
        <v>161.92457261790247</v>
      </c>
      <c r="Q166" s="326">
        <f t="shared" si="64"/>
        <v>264.94517828565932</v>
      </c>
      <c r="R166" s="326">
        <f t="shared" ref="R166:AM166" si="65">R115+R107+R64</f>
        <v>162.56674614972536</v>
      </c>
      <c r="S166" s="326">
        <f t="shared" si="65"/>
        <v>275.46992897201494</v>
      </c>
      <c r="T166" s="326">
        <f t="shared" si="65"/>
        <v>163.26979141686681</v>
      </c>
      <c r="U166" s="326">
        <f t="shared" si="65"/>
        <v>271.059513210825</v>
      </c>
      <c r="V166" s="326">
        <f t="shared" si="65"/>
        <v>164.03976213667931</v>
      </c>
      <c r="W166" s="326">
        <f t="shared" si="65"/>
        <v>266.14588414260714</v>
      </c>
      <c r="X166" s="326">
        <f t="shared" si="65"/>
        <v>164.88331706369027</v>
      </c>
      <c r="Y166" s="326">
        <f t="shared" si="65"/>
        <v>260.70297756245384</v>
      </c>
      <c r="Z166" s="326">
        <f t="shared" si="65"/>
        <v>165.80778048997092</v>
      </c>
      <c r="AA166" s="326">
        <f t="shared" si="65"/>
        <v>254.70401100848949</v>
      </c>
      <c r="AB166" s="326">
        <f t="shared" si="65"/>
        <v>66.821208795514963</v>
      </c>
      <c r="AC166" s="326">
        <f t="shared" si="65"/>
        <v>248.12151615465774</v>
      </c>
      <c r="AD166" s="326">
        <f t="shared" si="65"/>
        <v>57.932463653613794</v>
      </c>
      <c r="AE166" s="326">
        <f t="shared" si="65"/>
        <v>236.33773256066243</v>
      </c>
      <c r="AF166" s="326">
        <f t="shared" si="65"/>
        <v>60.227932796005327</v>
      </c>
      <c r="AG166" s="326">
        <f t="shared" si="65"/>
        <v>230.37298697910305</v>
      </c>
      <c r="AH166" s="326">
        <f t="shared" si="65"/>
        <v>62.652464275915392</v>
      </c>
      <c r="AI166" s="326">
        <f t="shared" si="65"/>
        <v>303.757344934559</v>
      </c>
      <c r="AJ166" s="326">
        <f t="shared" si="65"/>
        <v>65.217959481329217</v>
      </c>
      <c r="AK166" s="326">
        <f t="shared" si="65"/>
        <v>349.66128769728925</v>
      </c>
      <c r="AL166" s="326">
        <f t="shared" si="65"/>
        <v>67.9374998905718</v>
      </c>
      <c r="AM166" s="326">
        <f t="shared" si="65"/>
        <v>396.98292163680219</v>
      </c>
      <c r="AN166" s="326">
        <f t="shared" ref="AN166:AN171" si="66">H166+J166+L166+N166+P166+R166+T166+V166+X166+Z166+AB166+AD166+AF166+AH166+AJ166+AL166</f>
        <v>2087.1211261594976</v>
      </c>
      <c r="AO166" s="326">
        <f t="shared" ref="AO166:AO171" si="67">I166+K166+M166+O166+Q166+S166+U166+W166+Y166+AA166+AC166+AE166+AG166+AI166+AK166+AM166</f>
        <v>4164.6388298896218</v>
      </c>
    </row>
    <row r="167" spans="1:41" s="299" customFormat="1" ht="18" customHeight="1" x14ac:dyDescent="0.3">
      <c r="A167" s="304" t="s">
        <v>533</v>
      </c>
      <c r="B167" s="285" t="s">
        <v>1017</v>
      </c>
      <c r="C167" s="303" t="s">
        <v>748</v>
      </c>
      <c r="D167" s="315">
        <v>0</v>
      </c>
      <c r="E167" s="326">
        <f>D169</f>
        <v>0</v>
      </c>
      <c r="F167" s="326">
        <v>0</v>
      </c>
      <c r="G167" s="326">
        <f>F169</f>
        <v>0</v>
      </c>
      <c r="H167" s="326">
        <v>0</v>
      </c>
      <c r="I167" s="326">
        <f>J169</f>
        <v>0</v>
      </c>
      <c r="J167" s="326">
        <v>0</v>
      </c>
      <c r="K167" s="326">
        <f>I169</f>
        <v>0</v>
      </c>
      <c r="L167" s="326">
        <v>0</v>
      </c>
      <c r="M167" s="326">
        <f>K169</f>
        <v>1538.3216519999999</v>
      </c>
      <c r="N167" s="326">
        <v>0</v>
      </c>
      <c r="O167" s="326">
        <f>M169</f>
        <v>1197.2617866360117</v>
      </c>
      <c r="P167" s="326">
        <v>0</v>
      </c>
      <c r="Q167" s="326">
        <f>O169</f>
        <v>1104.891848420752</v>
      </c>
      <c r="R167" s="326">
        <v>0</v>
      </c>
      <c r="S167" s="326">
        <v>0</v>
      </c>
      <c r="T167" s="326">
        <v>0</v>
      </c>
      <c r="U167" s="326">
        <v>0</v>
      </c>
      <c r="V167" s="326">
        <v>0</v>
      </c>
      <c r="W167" s="326">
        <v>0</v>
      </c>
      <c r="X167" s="326">
        <v>0</v>
      </c>
      <c r="Y167" s="326">
        <v>0</v>
      </c>
      <c r="Z167" s="326">
        <v>0</v>
      </c>
      <c r="AA167" s="326">
        <v>0</v>
      </c>
      <c r="AB167" s="326">
        <v>0</v>
      </c>
      <c r="AC167" s="326">
        <v>0</v>
      </c>
      <c r="AD167" s="326">
        <v>0</v>
      </c>
      <c r="AE167" s="326">
        <v>0</v>
      </c>
      <c r="AF167" s="326">
        <v>0</v>
      </c>
      <c r="AG167" s="326">
        <v>0</v>
      </c>
      <c r="AH167" s="326">
        <v>0</v>
      </c>
      <c r="AI167" s="326">
        <v>0</v>
      </c>
      <c r="AJ167" s="326">
        <v>0</v>
      </c>
      <c r="AK167" s="326">
        <v>0</v>
      </c>
      <c r="AL167" s="326">
        <v>0</v>
      </c>
      <c r="AM167" s="326">
        <v>0</v>
      </c>
      <c r="AN167" s="326">
        <f t="shared" si="66"/>
        <v>0</v>
      </c>
      <c r="AO167" s="326">
        <f t="shared" si="67"/>
        <v>3840.4752870567636</v>
      </c>
    </row>
    <row r="168" spans="1:41" s="299" customFormat="1" ht="18" customHeight="1" x14ac:dyDescent="0.3">
      <c r="A168" s="304" t="s">
        <v>923</v>
      </c>
      <c r="B168" s="141" t="s">
        <v>944</v>
      </c>
      <c r="C168" s="303" t="s">
        <v>748</v>
      </c>
      <c r="D168" s="315" t="s">
        <v>286</v>
      </c>
      <c r="E168" s="315" t="s">
        <v>286</v>
      </c>
      <c r="F168" s="315" t="s">
        <v>286</v>
      </c>
      <c r="G168" s="315" t="s">
        <v>286</v>
      </c>
      <c r="H168" s="315" t="s">
        <v>286</v>
      </c>
      <c r="I168" s="315" t="s">
        <v>286</v>
      </c>
      <c r="J168" s="315" t="s">
        <v>286</v>
      </c>
      <c r="K168" s="315" t="s">
        <v>286</v>
      </c>
      <c r="L168" s="315" t="s">
        <v>286</v>
      </c>
      <c r="M168" s="315" t="s">
        <v>286</v>
      </c>
      <c r="N168" s="315" t="s">
        <v>286</v>
      </c>
      <c r="O168" s="315" t="s">
        <v>286</v>
      </c>
      <c r="P168" s="315" t="s">
        <v>286</v>
      </c>
      <c r="Q168" s="315" t="s">
        <v>286</v>
      </c>
      <c r="R168" s="315" t="s">
        <v>286</v>
      </c>
      <c r="S168" s="315" t="s">
        <v>286</v>
      </c>
      <c r="T168" s="315" t="s">
        <v>286</v>
      </c>
      <c r="U168" s="315" t="s">
        <v>286</v>
      </c>
      <c r="V168" s="315" t="s">
        <v>286</v>
      </c>
      <c r="W168" s="315" t="s">
        <v>286</v>
      </c>
      <c r="X168" s="315" t="s">
        <v>286</v>
      </c>
      <c r="Y168" s="315" t="s">
        <v>286</v>
      </c>
      <c r="Z168" s="315" t="s">
        <v>286</v>
      </c>
      <c r="AA168" s="315" t="s">
        <v>286</v>
      </c>
      <c r="AB168" s="315" t="s">
        <v>286</v>
      </c>
      <c r="AC168" s="315" t="s">
        <v>286</v>
      </c>
      <c r="AD168" s="315" t="s">
        <v>286</v>
      </c>
      <c r="AE168" s="315" t="s">
        <v>286</v>
      </c>
      <c r="AF168" s="315" t="s">
        <v>286</v>
      </c>
      <c r="AG168" s="315" t="s">
        <v>286</v>
      </c>
      <c r="AH168" s="315" t="s">
        <v>286</v>
      </c>
      <c r="AI168" s="315" t="s">
        <v>286</v>
      </c>
      <c r="AJ168" s="315" t="s">
        <v>286</v>
      </c>
      <c r="AK168" s="315" t="s">
        <v>286</v>
      </c>
      <c r="AL168" s="315" t="s">
        <v>286</v>
      </c>
      <c r="AM168" s="315" t="s">
        <v>286</v>
      </c>
      <c r="AN168" s="315" t="s">
        <v>286</v>
      </c>
      <c r="AO168" s="315" t="s">
        <v>286</v>
      </c>
    </row>
    <row r="169" spans="1:41" s="299" customFormat="1" ht="18" customHeight="1" x14ac:dyDescent="0.3">
      <c r="A169" s="304" t="s">
        <v>636</v>
      </c>
      <c r="B169" s="285" t="s">
        <v>1061</v>
      </c>
      <c r="C169" s="303" t="s">
        <v>748</v>
      </c>
      <c r="D169" s="315">
        <f>('[1]13.Прогнозный баланс'!$G$117+'[1]13.Прогнозный баланс'!$G$94)/1000</f>
        <v>0</v>
      </c>
      <c r="E169" s="326">
        <f>('[1]13.Прогнозный баланс'!$H$117+'[1]13.Прогнозный баланс'!$H$94)/1000</f>
        <v>0</v>
      </c>
      <c r="F169" s="326">
        <v>0</v>
      </c>
      <c r="G169" s="326">
        <f>('[1]13.Прогнозный баланс'!$I$117+'[1]13.Прогнозный баланс'!$I$94)/1000</f>
        <v>0</v>
      </c>
      <c r="H169" s="326">
        <v>0</v>
      </c>
      <c r="I169" s="326">
        <f>('[1]13.Прогнозный баланс'!$J$117+'[1]13.Прогнозный баланс'!$J$94)/1000</f>
        <v>0</v>
      </c>
      <c r="J169" s="326">
        <v>0</v>
      </c>
      <c r="K169" s="326">
        <f>('[1]13.Прогнозный баланс'!$Q$117+'[1]13.Прогнозный баланс'!$Q$94)/1000</f>
        <v>1538.3216519999999</v>
      </c>
      <c r="L169" s="326">
        <v>0</v>
      </c>
      <c r="M169" s="326">
        <f>('[1]13.Прогнозный баланс'!$R$117+'[1]13.Прогнозный баланс'!$R$94)/1000</f>
        <v>1197.2617866360117</v>
      </c>
      <c r="N169" s="326">
        <v>0</v>
      </c>
      <c r="O169" s="326">
        <f>('[1]13.Прогнозный баланс'!$S$117+'[1]13.Прогнозный баланс'!$S$94)/1000</f>
        <v>1104.891848420752</v>
      </c>
      <c r="P169" s="326">
        <v>0</v>
      </c>
      <c r="Q169" s="326">
        <f>('[1]13.Прогнозный баланс'!$T$117+'[1]13.Прогнозный баланс'!$T$94)/1000</f>
        <v>1012.5219102054922</v>
      </c>
      <c r="R169" s="326">
        <v>0</v>
      </c>
      <c r="S169" s="326">
        <v>0</v>
      </c>
      <c r="T169" s="326">
        <v>0</v>
      </c>
      <c r="U169" s="326">
        <v>0</v>
      </c>
      <c r="V169" s="326">
        <v>0</v>
      </c>
      <c r="W169" s="326">
        <v>0</v>
      </c>
      <c r="X169" s="326">
        <v>0</v>
      </c>
      <c r="Y169" s="326">
        <v>0</v>
      </c>
      <c r="Z169" s="326">
        <v>0</v>
      </c>
      <c r="AA169" s="326">
        <v>0</v>
      </c>
      <c r="AB169" s="326">
        <v>0</v>
      </c>
      <c r="AC169" s="326">
        <v>0</v>
      </c>
      <c r="AD169" s="326">
        <v>0</v>
      </c>
      <c r="AE169" s="326">
        <v>0</v>
      </c>
      <c r="AF169" s="326">
        <v>0</v>
      </c>
      <c r="AG169" s="326">
        <v>0</v>
      </c>
      <c r="AH169" s="326">
        <v>0</v>
      </c>
      <c r="AI169" s="326">
        <v>0</v>
      </c>
      <c r="AJ169" s="326">
        <v>0</v>
      </c>
      <c r="AK169" s="326">
        <v>0</v>
      </c>
      <c r="AL169" s="326">
        <v>0</v>
      </c>
      <c r="AM169" s="326">
        <v>0</v>
      </c>
      <c r="AN169" s="326">
        <f t="shared" si="66"/>
        <v>0</v>
      </c>
      <c r="AO169" s="326">
        <f t="shared" si="67"/>
        <v>4852.9971972622561</v>
      </c>
    </row>
    <row r="170" spans="1:41" s="299" customFormat="1" ht="18" customHeight="1" x14ac:dyDescent="0.3">
      <c r="A170" s="304" t="s">
        <v>924</v>
      </c>
      <c r="B170" s="141" t="s">
        <v>945</v>
      </c>
      <c r="C170" s="303" t="s">
        <v>748</v>
      </c>
      <c r="D170" s="315" t="s">
        <v>286</v>
      </c>
      <c r="E170" s="315" t="s">
        <v>286</v>
      </c>
      <c r="F170" s="315" t="s">
        <v>286</v>
      </c>
      <c r="G170" s="315" t="s">
        <v>286</v>
      </c>
      <c r="H170" s="315" t="s">
        <v>286</v>
      </c>
      <c r="I170" s="315" t="s">
        <v>286</v>
      </c>
      <c r="J170" s="315" t="s">
        <v>286</v>
      </c>
      <c r="K170" s="315" t="s">
        <v>286</v>
      </c>
      <c r="L170" s="315" t="s">
        <v>286</v>
      </c>
      <c r="M170" s="315" t="s">
        <v>286</v>
      </c>
      <c r="N170" s="315" t="s">
        <v>286</v>
      </c>
      <c r="O170" s="315" t="s">
        <v>286</v>
      </c>
      <c r="P170" s="315" t="s">
        <v>286</v>
      </c>
      <c r="Q170" s="315" t="s">
        <v>286</v>
      </c>
      <c r="R170" s="315" t="s">
        <v>286</v>
      </c>
      <c r="S170" s="315" t="s">
        <v>286</v>
      </c>
      <c r="T170" s="315" t="s">
        <v>286</v>
      </c>
      <c r="U170" s="315" t="s">
        <v>286</v>
      </c>
      <c r="V170" s="315" t="s">
        <v>286</v>
      </c>
      <c r="W170" s="315" t="s">
        <v>286</v>
      </c>
      <c r="X170" s="315" t="s">
        <v>286</v>
      </c>
      <c r="Y170" s="315" t="s">
        <v>286</v>
      </c>
      <c r="Z170" s="315" t="s">
        <v>286</v>
      </c>
      <c r="AA170" s="315" t="s">
        <v>286</v>
      </c>
      <c r="AB170" s="315" t="s">
        <v>286</v>
      </c>
      <c r="AC170" s="315" t="s">
        <v>286</v>
      </c>
      <c r="AD170" s="315" t="s">
        <v>286</v>
      </c>
      <c r="AE170" s="315" t="s">
        <v>286</v>
      </c>
      <c r="AF170" s="315" t="s">
        <v>286</v>
      </c>
      <c r="AG170" s="315" t="s">
        <v>286</v>
      </c>
      <c r="AH170" s="315" t="s">
        <v>286</v>
      </c>
      <c r="AI170" s="315" t="s">
        <v>286</v>
      </c>
      <c r="AJ170" s="315" t="s">
        <v>286</v>
      </c>
      <c r="AK170" s="315" t="s">
        <v>286</v>
      </c>
      <c r="AL170" s="315" t="s">
        <v>286</v>
      </c>
      <c r="AM170" s="315" t="s">
        <v>286</v>
      </c>
      <c r="AN170" s="315" t="s">
        <v>286</v>
      </c>
      <c r="AO170" s="315" t="s">
        <v>286</v>
      </c>
    </row>
    <row r="171" spans="1:41" s="299" customFormat="1" ht="31.2" x14ac:dyDescent="0.3">
      <c r="A171" s="304" t="s">
        <v>637</v>
      </c>
      <c r="B171" s="285" t="s">
        <v>1147</v>
      </c>
      <c r="C171" s="303" t="s">
        <v>286</v>
      </c>
      <c r="D171" s="315">
        <f>D169/D166</f>
        <v>0</v>
      </c>
      <c r="E171" s="326">
        <f>E169/E166</f>
        <v>0</v>
      </c>
      <c r="F171" s="326">
        <v>0</v>
      </c>
      <c r="G171" s="326">
        <f>G169/G166</f>
        <v>0</v>
      </c>
      <c r="H171" s="326">
        <v>0</v>
      </c>
      <c r="I171" s="326">
        <f>I169/I166</f>
        <v>0</v>
      </c>
      <c r="J171" s="326">
        <v>0</v>
      </c>
      <c r="K171" s="326">
        <f>K169/K166</f>
        <v>7.3281490086442638</v>
      </c>
      <c r="L171" s="326">
        <v>0</v>
      </c>
      <c r="M171" s="326">
        <f>M169/M166</f>
        <v>5.2459003816733354</v>
      </c>
      <c r="N171" s="326">
        <v>0</v>
      </c>
      <c r="O171" s="326">
        <f>O169/O166</f>
        <v>4.4983465516314114</v>
      </c>
      <c r="P171" s="326">
        <v>0</v>
      </c>
      <c r="Q171" s="326">
        <f>Q169/Q166</f>
        <v>3.8216279939762048</v>
      </c>
      <c r="R171" s="326">
        <v>0</v>
      </c>
      <c r="S171" s="326">
        <v>0</v>
      </c>
      <c r="T171" s="326">
        <v>0</v>
      </c>
      <c r="U171" s="326">
        <v>0</v>
      </c>
      <c r="V171" s="326">
        <v>0</v>
      </c>
      <c r="W171" s="326">
        <v>0</v>
      </c>
      <c r="X171" s="326">
        <v>0</v>
      </c>
      <c r="Y171" s="326">
        <v>0</v>
      </c>
      <c r="Z171" s="326">
        <v>0</v>
      </c>
      <c r="AA171" s="326">
        <v>0</v>
      </c>
      <c r="AB171" s="326">
        <v>0</v>
      </c>
      <c r="AC171" s="326">
        <v>0</v>
      </c>
      <c r="AD171" s="326">
        <v>0</v>
      </c>
      <c r="AE171" s="326">
        <v>0</v>
      </c>
      <c r="AF171" s="326">
        <v>0</v>
      </c>
      <c r="AG171" s="326">
        <v>0</v>
      </c>
      <c r="AH171" s="326">
        <v>0</v>
      </c>
      <c r="AI171" s="326">
        <v>0</v>
      </c>
      <c r="AJ171" s="326">
        <v>0</v>
      </c>
      <c r="AK171" s="326">
        <v>0</v>
      </c>
      <c r="AL171" s="326">
        <v>0</v>
      </c>
      <c r="AM171" s="326">
        <v>0</v>
      </c>
      <c r="AN171" s="326">
        <f t="shared" si="66"/>
        <v>0</v>
      </c>
      <c r="AO171" s="326">
        <f t="shared" si="67"/>
        <v>20.894023935925215</v>
      </c>
    </row>
    <row r="172" spans="1:41" s="299" customFormat="1" ht="17.399999999999999" x14ac:dyDescent="0.3">
      <c r="A172" s="346" t="s">
        <v>1135</v>
      </c>
      <c r="B172" s="346"/>
      <c r="C172" s="346"/>
      <c r="D172" s="346"/>
      <c r="E172" s="346"/>
      <c r="F172" s="346"/>
      <c r="G172" s="346"/>
      <c r="H172" s="346"/>
      <c r="I172" s="346"/>
      <c r="J172" s="346"/>
      <c r="K172" s="346"/>
      <c r="L172" s="346"/>
      <c r="M172" s="346"/>
      <c r="N172" s="346"/>
      <c r="O172" s="346"/>
      <c r="P172" s="346"/>
      <c r="Q172" s="346"/>
      <c r="R172" s="346"/>
      <c r="S172" s="346"/>
      <c r="T172" s="346"/>
      <c r="U172" s="346"/>
      <c r="V172" s="346"/>
      <c r="W172" s="346"/>
      <c r="X172" s="346"/>
      <c r="Y172" s="346"/>
      <c r="Z172" s="346"/>
      <c r="AA172" s="346"/>
      <c r="AB172" s="346"/>
      <c r="AC172" s="346"/>
      <c r="AD172" s="346"/>
      <c r="AE172" s="346"/>
      <c r="AF172" s="346"/>
      <c r="AG172" s="346"/>
      <c r="AH172" s="346"/>
      <c r="AI172" s="346"/>
      <c r="AJ172" s="346"/>
      <c r="AK172" s="346"/>
      <c r="AL172" s="346"/>
      <c r="AM172" s="346"/>
      <c r="AN172" s="346"/>
      <c r="AO172" s="346"/>
    </row>
    <row r="173" spans="1:41" s="299" customFormat="1" ht="22.8" customHeight="1" x14ac:dyDescent="0.3">
      <c r="A173" s="304" t="s">
        <v>534</v>
      </c>
      <c r="B173" s="297" t="s">
        <v>1018</v>
      </c>
      <c r="C173" s="303" t="s">
        <v>748</v>
      </c>
      <c r="D173" s="315">
        <f>'[1]12.БДДС (ДПН)'!$G$20/1000</f>
        <v>1363.4324474903888</v>
      </c>
      <c r="E173" s="315">
        <f>'[1]12.БДДС (ДПН)'!$H$20/1000</f>
        <v>1351.2152689999998</v>
      </c>
      <c r="F173" s="326">
        <f>[2]Свод!S164</f>
        <v>1248.307608673608</v>
      </c>
      <c r="G173" s="315">
        <f>'[1]12.БДДС (ДПН)'!$I$20/1000</f>
        <v>1265.4353495699995</v>
      </c>
      <c r="H173" s="326">
        <f>[2]Свод!U164</f>
        <v>1310.113606968114</v>
      </c>
      <c r="I173" s="315">
        <f>'[1]12.БДДС (ДПН)'!$R$20/1000</f>
        <v>1324.4027445721433</v>
      </c>
      <c r="J173" s="326">
        <f>[2]Свод!W164</f>
        <v>1548.7609802329623</v>
      </c>
      <c r="K173" s="315">
        <f>'[1]12.БДДС (ДПН)'!$BF$20/1000</f>
        <v>1469.4763301740886</v>
      </c>
      <c r="L173" s="326">
        <f>[2]Свод!Y164</f>
        <v>1605.5299634422813</v>
      </c>
      <c r="M173" s="315">
        <f>'[1]12.БДДС (ДПН)'!$BL$20/1000</f>
        <v>1685.515635060621</v>
      </c>
      <c r="N173" s="326">
        <f>[2]Свод!AA164</f>
        <v>1726.0607387917337</v>
      </c>
      <c r="O173" s="315">
        <f>'[1]12.БДДС (ДПН)'!$BR$20/1000</f>
        <v>1743.229852003941</v>
      </c>
      <c r="P173" s="326">
        <f>[2]Свод!AC164</f>
        <v>1673.1518481068583</v>
      </c>
      <c r="Q173" s="315">
        <f>'[1]12.БДДС (ДПН)'!$BX$20/1000</f>
        <v>1803.3486719196835</v>
      </c>
      <c r="R173" s="326">
        <f>[2]Свод!AE164</f>
        <v>1689.6792163812715</v>
      </c>
      <c r="S173" s="326">
        <f>[2]Свод!AF164</f>
        <v>1856.5559083780761</v>
      </c>
      <c r="T173" s="326">
        <f>[2]Свод!AG164</f>
        <v>1706.3709770856178</v>
      </c>
      <c r="U173" s="326">
        <f>[2]Свод!AH164</f>
        <v>1911.354895811724</v>
      </c>
      <c r="V173" s="326">
        <f>[2]Свод!AI164</f>
        <v>1723.2287697379334</v>
      </c>
      <c r="W173" s="326">
        <f>[2]Свод!AJ164</f>
        <v>1933.8755233639488</v>
      </c>
      <c r="X173" s="326">
        <f>[2]Свод!AK164</f>
        <v>1756.2542502294014</v>
      </c>
      <c r="Y173" s="326">
        <f>[2]Свод!AL164</f>
        <v>1956.6922052983789</v>
      </c>
      <c r="Z173" s="326">
        <f>[2]Свод!AM164</f>
        <v>1773.5983164503571</v>
      </c>
      <c r="AA173" s="326">
        <f>[2]Свод!AN164</f>
        <v>1979.8093326536432</v>
      </c>
      <c r="AB173" s="326">
        <f>[2]Свод!AO164</f>
        <v>1669.0150894555741</v>
      </c>
      <c r="AC173" s="326">
        <f>[2]Свод!AP164</f>
        <v>2003.2313690563174</v>
      </c>
      <c r="AD173" s="326">
        <f>[2]Свод!AQ164</f>
        <v>1674.4959764146763</v>
      </c>
      <c r="AE173" s="326">
        <f>[2]Свод!AR164</f>
        <v>2026.9628520206923</v>
      </c>
      <c r="AF173" s="326">
        <f>[2]Свод!AS164</f>
        <v>1691.630248532701</v>
      </c>
      <c r="AG173" s="326">
        <f>[2]Свод!AT164</f>
        <v>2051.0083942730184</v>
      </c>
      <c r="AH173" s="326">
        <f>[2]Свод!AU164</f>
        <v>1708.9349508087148</v>
      </c>
      <c r="AI173" s="326">
        <f>[2]Свод!AV164</f>
        <v>2075.3726851007054</v>
      </c>
      <c r="AJ173" s="326">
        <f>[2]Свод!AW164</f>
        <v>1726.4117829814809</v>
      </c>
      <c r="AK173" s="326">
        <f>[2]Свод!AX164</f>
        <v>2100.0604917269557</v>
      </c>
      <c r="AL173" s="326">
        <f>[2]Свод!AY164</f>
        <v>1744.0624617643368</v>
      </c>
      <c r="AM173" s="326">
        <f>[2]Свод!AZ164</f>
        <v>2125.0766607113228</v>
      </c>
      <c r="AN173" s="326">
        <f t="shared" ref="AN173:AN218" si="68">H173+J173+L173+N173+P173+R173+T173+V173+X173+Z173+AB173+AD173+AF173+AH173+AJ173+AL173</f>
        <v>26727.299177384015</v>
      </c>
      <c r="AO173" s="326">
        <f t="shared" ref="AO173:AO218" si="69">I173+K173+M173+O173+Q173+S173+U173+W173+Y173+AA173+AC173+AE173+AG173+AI173+AK173+AM173</f>
        <v>30045.973552125262</v>
      </c>
    </row>
    <row r="174" spans="1:41" s="299" customFormat="1" x14ac:dyDescent="0.3">
      <c r="A174" s="304" t="s">
        <v>535</v>
      </c>
      <c r="B174" s="282" t="s">
        <v>1007</v>
      </c>
      <c r="C174" s="303" t="s">
        <v>748</v>
      </c>
      <c r="D174" s="315">
        <f>'[1]12.БДДС (ДПН)'!$G$23/1000</f>
        <v>228.03724766047998</v>
      </c>
      <c r="E174" s="315">
        <f>'[1]12.БДДС (ДПН)'!$H$23/1000</f>
        <v>194.98932198</v>
      </c>
      <c r="F174" s="326">
        <f>[2]Свод!S165</f>
        <v>91.530158503388009</v>
      </c>
      <c r="G174" s="315">
        <f>'[1]12.БДДС (ДПН)'!$I$23/1000</f>
        <v>91.259188639999891</v>
      </c>
      <c r="H174" s="326">
        <f>[2]Свод!U165</f>
        <v>109.736</v>
      </c>
      <c r="I174" s="315">
        <f>'[1]12.БДДС (ДПН)'!$R$23/1000</f>
        <v>109.73566832108001</v>
      </c>
      <c r="J174" s="326">
        <f>[2]Свод!W165</f>
        <v>271.39740193238009</v>
      </c>
      <c r="K174" s="315">
        <f>'[1]12.БДДС (ДПН)'!$BF$23/1000</f>
        <v>166.92682502699026</v>
      </c>
      <c r="L174" s="326">
        <f>[2]Свод!Y165</f>
        <v>277.07184200967532</v>
      </c>
      <c r="M174" s="315">
        <f>'[1]12.БДДС (ДПН)'!$BL$23/1000</f>
        <v>330.86414970763849</v>
      </c>
      <c r="N174" s="326">
        <f>[2]Свод!AA165</f>
        <v>289.20043465022786</v>
      </c>
      <c r="O174" s="315">
        <f>'[1]12.БДДС (ДПН)'!$BR$23/1000</f>
        <v>334.39230723683949</v>
      </c>
      <c r="P174" s="326">
        <f>[2]Свод!AC165</f>
        <v>292.09243899673015</v>
      </c>
      <c r="Q174" s="315">
        <f>'[1]12.БДДС (ДПН)'!$BX$23/1000</f>
        <v>338.15762536189783</v>
      </c>
      <c r="R174" s="326">
        <f>[2]Свод!AE165</f>
        <v>294.18941706823006</v>
      </c>
      <c r="S174" s="326">
        <f>[2]Свод!AF165</f>
        <v>348.30235412275476</v>
      </c>
      <c r="T174" s="326">
        <f>[2]Свод!AG165</f>
        <v>296.30736492044497</v>
      </c>
      <c r="U174" s="326">
        <f>[2]Свод!AH165</f>
        <v>358.75142474643741</v>
      </c>
      <c r="V174" s="326">
        <f>[2]Свод!AI165</f>
        <v>298.44649225118201</v>
      </c>
      <c r="W174" s="326">
        <f>[2]Свод!AJ165</f>
        <v>365.92645324136618</v>
      </c>
      <c r="X174" s="326">
        <f>[2]Свод!AK165</f>
        <v>306.60701085522641</v>
      </c>
      <c r="Y174" s="326">
        <f>[2]Свод!AL165</f>
        <v>373.24498230619349</v>
      </c>
      <c r="Z174" s="326">
        <f>[2]Свод!AM165</f>
        <v>308.83268899457033</v>
      </c>
      <c r="AA174" s="326">
        <f>[2]Свод!AN165</f>
        <v>380.70988195231735</v>
      </c>
      <c r="AB174" s="326">
        <f>[2]Свод!AO165</f>
        <v>188.9807890478555</v>
      </c>
      <c r="AC174" s="326">
        <f>[2]Свод!AP165</f>
        <v>388.32407959136373</v>
      </c>
      <c r="AD174" s="326">
        <f>[2]Свод!AQ165</f>
        <v>179.041219831055</v>
      </c>
      <c r="AE174" s="326">
        <f>[2]Свод!AR165</f>
        <v>396.09056118319103</v>
      </c>
      <c r="AF174" s="326">
        <f>[2]Свод!AS165</f>
        <v>180.60173923449446</v>
      </c>
      <c r="AG174" s="326">
        <f>[2]Свод!AT165</f>
        <v>404.01237240685487</v>
      </c>
      <c r="AH174" s="326">
        <f>[2]Свод!AU165</f>
        <v>182.17786383196832</v>
      </c>
      <c r="AI174" s="326">
        <f>[2]Свод!AV165</f>
        <v>412.09261985499199</v>
      </c>
      <c r="AJ174" s="326">
        <f>[2]Свод!AW165</f>
        <v>183.76974967541693</v>
      </c>
      <c r="AK174" s="326">
        <f>[2]Свод!AX165</f>
        <v>420.33447225209181</v>
      </c>
      <c r="AL174" s="326">
        <f>[2]Свод!AY165</f>
        <v>185.37755437729999</v>
      </c>
      <c r="AM174" s="326">
        <f>[2]Свод!AZ165</f>
        <v>428.74116169713363</v>
      </c>
      <c r="AN174" s="326">
        <f t="shared" si="68"/>
        <v>3843.8300076767568</v>
      </c>
      <c r="AO174" s="326">
        <f t="shared" si="69"/>
        <v>5556.6069390091425</v>
      </c>
    </row>
    <row r="175" spans="1:41" s="299" customFormat="1" ht="31.2" x14ac:dyDescent="0.3">
      <c r="A175" s="304" t="s">
        <v>886</v>
      </c>
      <c r="B175" s="141" t="s">
        <v>897</v>
      </c>
      <c r="C175" s="303" t="s">
        <v>748</v>
      </c>
      <c r="D175" s="315" t="s">
        <v>286</v>
      </c>
      <c r="E175" s="315" t="s">
        <v>286</v>
      </c>
      <c r="F175" s="315" t="s">
        <v>286</v>
      </c>
      <c r="G175" s="315" t="s">
        <v>286</v>
      </c>
      <c r="H175" s="315" t="s">
        <v>286</v>
      </c>
      <c r="I175" s="315" t="s">
        <v>286</v>
      </c>
      <c r="J175" s="315" t="s">
        <v>286</v>
      </c>
      <c r="K175" s="315" t="s">
        <v>286</v>
      </c>
      <c r="L175" s="315" t="s">
        <v>286</v>
      </c>
      <c r="M175" s="315" t="s">
        <v>286</v>
      </c>
      <c r="N175" s="315" t="s">
        <v>286</v>
      </c>
      <c r="O175" s="315" t="s">
        <v>286</v>
      </c>
      <c r="P175" s="315" t="s">
        <v>286</v>
      </c>
      <c r="Q175" s="315" t="s">
        <v>286</v>
      </c>
      <c r="R175" s="315" t="s">
        <v>286</v>
      </c>
      <c r="S175" s="315" t="s">
        <v>286</v>
      </c>
      <c r="T175" s="315" t="s">
        <v>286</v>
      </c>
      <c r="U175" s="315" t="s">
        <v>286</v>
      </c>
      <c r="V175" s="315" t="s">
        <v>286</v>
      </c>
      <c r="W175" s="315" t="s">
        <v>286</v>
      </c>
      <c r="X175" s="315" t="s">
        <v>286</v>
      </c>
      <c r="Y175" s="315" t="s">
        <v>286</v>
      </c>
      <c r="Z175" s="315" t="s">
        <v>286</v>
      </c>
      <c r="AA175" s="315" t="s">
        <v>286</v>
      </c>
      <c r="AB175" s="315" t="s">
        <v>286</v>
      </c>
      <c r="AC175" s="315" t="s">
        <v>286</v>
      </c>
      <c r="AD175" s="315" t="s">
        <v>286</v>
      </c>
      <c r="AE175" s="315" t="s">
        <v>286</v>
      </c>
      <c r="AF175" s="315" t="s">
        <v>286</v>
      </c>
      <c r="AG175" s="315" t="s">
        <v>286</v>
      </c>
      <c r="AH175" s="315" t="s">
        <v>286</v>
      </c>
      <c r="AI175" s="315" t="s">
        <v>286</v>
      </c>
      <c r="AJ175" s="315" t="s">
        <v>286</v>
      </c>
      <c r="AK175" s="315" t="s">
        <v>286</v>
      </c>
      <c r="AL175" s="315" t="s">
        <v>286</v>
      </c>
      <c r="AM175" s="315" t="s">
        <v>286</v>
      </c>
      <c r="AN175" s="315" t="s">
        <v>286</v>
      </c>
      <c r="AO175" s="315" t="s">
        <v>286</v>
      </c>
    </row>
    <row r="176" spans="1:41" s="299" customFormat="1" ht="31.2" x14ac:dyDescent="0.3">
      <c r="A176" s="304" t="s">
        <v>887</v>
      </c>
      <c r="B176" s="141" t="s">
        <v>898</v>
      </c>
      <c r="C176" s="303" t="s">
        <v>748</v>
      </c>
      <c r="D176" s="315" t="s">
        <v>286</v>
      </c>
      <c r="E176" s="315" t="s">
        <v>286</v>
      </c>
      <c r="F176" s="315" t="s">
        <v>286</v>
      </c>
      <c r="G176" s="315" t="s">
        <v>286</v>
      </c>
      <c r="H176" s="315" t="s">
        <v>286</v>
      </c>
      <c r="I176" s="315" t="s">
        <v>286</v>
      </c>
      <c r="J176" s="315" t="s">
        <v>286</v>
      </c>
      <c r="K176" s="315" t="s">
        <v>286</v>
      </c>
      <c r="L176" s="315" t="s">
        <v>286</v>
      </c>
      <c r="M176" s="315" t="s">
        <v>286</v>
      </c>
      <c r="N176" s="315" t="s">
        <v>286</v>
      </c>
      <c r="O176" s="315" t="s">
        <v>286</v>
      </c>
      <c r="P176" s="315" t="s">
        <v>286</v>
      </c>
      <c r="Q176" s="315" t="s">
        <v>286</v>
      </c>
      <c r="R176" s="315" t="s">
        <v>286</v>
      </c>
      <c r="S176" s="315" t="s">
        <v>286</v>
      </c>
      <c r="T176" s="315" t="s">
        <v>286</v>
      </c>
      <c r="U176" s="315" t="s">
        <v>286</v>
      </c>
      <c r="V176" s="315" t="s">
        <v>286</v>
      </c>
      <c r="W176" s="315" t="s">
        <v>286</v>
      </c>
      <c r="X176" s="315" t="s">
        <v>286</v>
      </c>
      <c r="Y176" s="315" t="s">
        <v>286</v>
      </c>
      <c r="Z176" s="315" t="s">
        <v>286</v>
      </c>
      <c r="AA176" s="315" t="s">
        <v>286</v>
      </c>
      <c r="AB176" s="315" t="s">
        <v>286</v>
      </c>
      <c r="AC176" s="315" t="s">
        <v>286</v>
      </c>
      <c r="AD176" s="315" t="s">
        <v>286</v>
      </c>
      <c r="AE176" s="315" t="s">
        <v>286</v>
      </c>
      <c r="AF176" s="315" t="s">
        <v>286</v>
      </c>
      <c r="AG176" s="315" t="s">
        <v>286</v>
      </c>
      <c r="AH176" s="315" t="s">
        <v>286</v>
      </c>
      <c r="AI176" s="315" t="s">
        <v>286</v>
      </c>
      <c r="AJ176" s="315" t="s">
        <v>286</v>
      </c>
      <c r="AK176" s="315" t="s">
        <v>286</v>
      </c>
      <c r="AL176" s="315" t="s">
        <v>286</v>
      </c>
      <c r="AM176" s="315" t="s">
        <v>286</v>
      </c>
      <c r="AN176" s="315" t="s">
        <v>286</v>
      </c>
      <c r="AO176" s="315" t="s">
        <v>286</v>
      </c>
    </row>
    <row r="177" spans="1:41" s="299" customFormat="1" ht="31.2" x14ac:dyDescent="0.3">
      <c r="A177" s="304" t="s">
        <v>988</v>
      </c>
      <c r="B177" s="141" t="s">
        <v>883</v>
      </c>
      <c r="C177" s="303" t="s">
        <v>748</v>
      </c>
      <c r="D177" s="315">
        <f>D174</f>
        <v>228.03724766047998</v>
      </c>
      <c r="E177" s="315">
        <f>E174</f>
        <v>194.98932198</v>
      </c>
      <c r="F177" s="326">
        <f>[2]Свод!S168</f>
        <v>91.530158503388009</v>
      </c>
      <c r="G177" s="315">
        <f>G174</f>
        <v>91.259188639999891</v>
      </c>
      <c r="H177" s="326">
        <f>[2]Свод!U168</f>
        <v>109.736</v>
      </c>
      <c r="I177" s="315">
        <f>I174</f>
        <v>109.73566832108001</v>
      </c>
      <c r="J177" s="326">
        <f>[2]Свод!W168</f>
        <v>271.39740193238009</v>
      </c>
      <c r="K177" s="315">
        <f>K174</f>
        <v>166.92682502699026</v>
      </c>
      <c r="L177" s="326">
        <f>[2]Свод!Y168</f>
        <v>277.07184200967532</v>
      </c>
      <c r="M177" s="315">
        <f>M174</f>
        <v>330.86414970763849</v>
      </c>
      <c r="N177" s="326">
        <f>[2]Свод!AA168</f>
        <v>289.20043465022786</v>
      </c>
      <c r="O177" s="315">
        <f>O174</f>
        <v>334.39230723683949</v>
      </c>
      <c r="P177" s="326">
        <f>[2]Свод!AC168</f>
        <v>292.09243899673015</v>
      </c>
      <c r="Q177" s="315">
        <f>Q174</f>
        <v>338.15762536189783</v>
      </c>
      <c r="R177" s="326">
        <f>[2]Свод!AE168</f>
        <v>294.18941706823006</v>
      </c>
      <c r="S177" s="326">
        <f>[2]Свод!AF168</f>
        <v>348.30235412275476</v>
      </c>
      <c r="T177" s="326">
        <f>[2]Свод!AG168</f>
        <v>296.30736492044497</v>
      </c>
      <c r="U177" s="326">
        <f>[2]Свод!AH168</f>
        <v>358.75142474643741</v>
      </c>
      <c r="V177" s="326">
        <f>[2]Свод!AI168</f>
        <v>298.44649225118201</v>
      </c>
      <c r="W177" s="326">
        <f>[2]Свод!AJ168</f>
        <v>365.92645324136618</v>
      </c>
      <c r="X177" s="326">
        <f>[2]Свод!AK168</f>
        <v>306.60701085522641</v>
      </c>
      <c r="Y177" s="326">
        <f>[2]Свод!AL168</f>
        <v>373.24498230619349</v>
      </c>
      <c r="Z177" s="326">
        <f>[2]Свод!AM168</f>
        <v>308.83268899457033</v>
      </c>
      <c r="AA177" s="326">
        <f>[2]Свод!AN168</f>
        <v>380.70988195231735</v>
      </c>
      <c r="AB177" s="326">
        <f>[2]Свод!AO168</f>
        <v>188.9807890478555</v>
      </c>
      <c r="AC177" s="326">
        <f>[2]Свод!AP168</f>
        <v>388.32407959136373</v>
      </c>
      <c r="AD177" s="326">
        <f>[2]Свод!AQ168</f>
        <v>179.041219831055</v>
      </c>
      <c r="AE177" s="326">
        <f>[2]Свод!AR168</f>
        <v>396.09056118319103</v>
      </c>
      <c r="AF177" s="326">
        <f>[2]Свод!AS168</f>
        <v>180.60173923449446</v>
      </c>
      <c r="AG177" s="326">
        <f>[2]Свод!AT168</f>
        <v>404.01237240685487</v>
      </c>
      <c r="AH177" s="326">
        <f>[2]Свод!AU168</f>
        <v>182.17786383196832</v>
      </c>
      <c r="AI177" s="326">
        <f>[2]Свод!AV168</f>
        <v>412.09261985499199</v>
      </c>
      <c r="AJ177" s="326">
        <f>[2]Свод!AW168</f>
        <v>183.76974967541693</v>
      </c>
      <c r="AK177" s="326">
        <f>[2]Свод!AX168</f>
        <v>420.33447225209181</v>
      </c>
      <c r="AL177" s="326">
        <f>[2]Свод!AY168</f>
        <v>185.37755437729999</v>
      </c>
      <c r="AM177" s="326">
        <f>[2]Свод!AZ168</f>
        <v>428.74116169713363</v>
      </c>
      <c r="AN177" s="326">
        <f t="shared" si="68"/>
        <v>3843.8300076767568</v>
      </c>
      <c r="AO177" s="326">
        <f t="shared" si="69"/>
        <v>5556.6069390091425</v>
      </c>
    </row>
    <row r="178" spans="1:41" s="299" customFormat="1" x14ac:dyDescent="0.3">
      <c r="A178" s="304" t="s">
        <v>536</v>
      </c>
      <c r="B178" s="282" t="s">
        <v>1044</v>
      </c>
      <c r="C178" s="303" t="s">
        <v>748</v>
      </c>
      <c r="D178" s="315">
        <f>'[1]12.БДДС (ДПН)'!$G$21/1000</f>
        <v>1115.6156067139998</v>
      </c>
      <c r="E178" s="315">
        <f>'[1]12.БДДС (ДПН)'!$H$21/1000</f>
        <v>1111.18429528</v>
      </c>
      <c r="F178" s="326">
        <f>[2]Свод!S169</f>
        <v>1132.9230198300199</v>
      </c>
      <c r="G178" s="315">
        <f>'[1]12.БДДС (ДПН)'!$I$21/1000</f>
        <v>1149.79009187</v>
      </c>
      <c r="H178" s="326">
        <f>[2]Свод!U169</f>
        <v>1171.0119999999999</v>
      </c>
      <c r="I178" s="315">
        <f>'[1]12.БДДС (ДПН)'!$R$21/1000</f>
        <v>1184.9244905974742</v>
      </c>
      <c r="J178" s="326">
        <f>[2]Свод!W169</f>
        <v>1246.1822632846163</v>
      </c>
      <c r="K178" s="315">
        <f>'[1]12.БДДС (ДПН)'!$BF$21/1000</f>
        <v>1270.7866005044655</v>
      </c>
      <c r="L178" s="326">
        <f>[2]Свод!Y169</f>
        <v>1296.0295538160012</v>
      </c>
      <c r="M178" s="315">
        <f>'[1]12.БДДС (ДПН)'!$BL$21/1000</f>
        <v>1321.6180645246441</v>
      </c>
      <c r="N178" s="326">
        <f>[2]Свод!AA169</f>
        <v>1401.7855654073865</v>
      </c>
      <c r="O178" s="315">
        <f>'[1]12.БДДС (ДПН)'!$BR$21/1000</f>
        <v>1374.48278710563</v>
      </c>
      <c r="P178" s="326">
        <f>[2]Свод!AC169</f>
        <v>1345.8092966823383</v>
      </c>
      <c r="Q178" s="315">
        <f>'[1]12.БДДС (ДПН)'!$BX$21/1000</f>
        <v>1429.462098589855</v>
      </c>
      <c r="R178" s="326">
        <f>[2]Свод!AE169</f>
        <v>1360.0634363231125</v>
      </c>
      <c r="S178" s="326">
        <f>[2]Свод!AF169</f>
        <v>1472.3459615475508</v>
      </c>
      <c r="T178" s="326">
        <f>[2]Свод!AG169</f>
        <v>1374.4601173602944</v>
      </c>
      <c r="U178" s="326">
        <f>[2]Свод!AH169</f>
        <v>1516.5163403939773</v>
      </c>
      <c r="V178" s="326">
        <f>[2]Свод!AI169</f>
        <v>1389.0007652078484</v>
      </c>
      <c r="W178" s="326">
        <f>[2]Свод!AJ169</f>
        <v>1531.681503797917</v>
      </c>
      <c r="X178" s="326">
        <f>[2]Свод!AK169</f>
        <v>1413.6868195338775</v>
      </c>
      <c r="Y178" s="326">
        <f>[2]Свод!AL169</f>
        <v>1546.9983188358963</v>
      </c>
      <c r="Z178" s="326">
        <f>[2]Свод!AM169</f>
        <v>1428.6254055162879</v>
      </c>
      <c r="AA178" s="326">
        <f>[2]Свод!AN169</f>
        <v>1562.4683020242553</v>
      </c>
      <c r="AB178" s="326">
        <f>[2]Свод!AO169</f>
        <v>1443.7133773585222</v>
      </c>
      <c r="AC178" s="326">
        <f>[2]Свод!AP169</f>
        <v>1578.0929850444979</v>
      </c>
      <c r="AD178" s="326">
        <f>[2]Свод!AQ169</f>
        <v>1458.9522289191789</v>
      </c>
      <c r="AE178" s="326">
        <f>[2]Свод!AR169</f>
        <v>1593.873914894943</v>
      </c>
      <c r="AF178" s="326">
        <f>[2]Свод!AS169</f>
        <v>1474.343468995442</v>
      </c>
      <c r="AG178" s="326">
        <f>[2]Свод!AT169</f>
        <v>1609.8126540438925</v>
      </c>
      <c r="AH178" s="326">
        <f>[2]Свод!AU169</f>
        <v>1489.888621472468</v>
      </c>
      <c r="AI178" s="326">
        <f>[2]Свод!AV169</f>
        <v>1625.9107805843314</v>
      </c>
      <c r="AJ178" s="326">
        <f>[2]Свод!AW169</f>
        <v>1505.5892254742641</v>
      </c>
      <c r="AK178" s="326">
        <f>[2]Свод!AX169</f>
        <v>1642.1698883901747</v>
      </c>
      <c r="AL178" s="326">
        <f>[2]Свод!AY169</f>
        <v>1521.4468355160782</v>
      </c>
      <c r="AM178" s="326">
        <f>[2]Свод!AZ169</f>
        <v>1658.5915872740766</v>
      </c>
      <c r="AN178" s="326">
        <f t="shared" si="68"/>
        <v>22320.588980867724</v>
      </c>
      <c r="AO178" s="326">
        <f t="shared" si="69"/>
        <v>23919.736278153581</v>
      </c>
    </row>
    <row r="179" spans="1:41" s="299" customFormat="1" x14ac:dyDescent="0.3">
      <c r="A179" s="304" t="s">
        <v>648</v>
      </c>
      <c r="B179" s="282" t="s">
        <v>937</v>
      </c>
      <c r="C179" s="303" t="s">
        <v>748</v>
      </c>
      <c r="D179" s="315" t="s">
        <v>286</v>
      </c>
      <c r="E179" s="315" t="s">
        <v>286</v>
      </c>
      <c r="F179" s="315" t="s">
        <v>286</v>
      </c>
      <c r="G179" s="315" t="s">
        <v>286</v>
      </c>
      <c r="H179" s="315" t="s">
        <v>286</v>
      </c>
      <c r="I179" s="315" t="s">
        <v>286</v>
      </c>
      <c r="J179" s="315" t="s">
        <v>286</v>
      </c>
      <c r="K179" s="315" t="s">
        <v>286</v>
      </c>
      <c r="L179" s="315" t="s">
        <v>286</v>
      </c>
      <c r="M179" s="315" t="s">
        <v>286</v>
      </c>
      <c r="N179" s="315" t="s">
        <v>286</v>
      </c>
      <c r="O179" s="315" t="s">
        <v>286</v>
      </c>
      <c r="P179" s="315" t="s">
        <v>286</v>
      </c>
      <c r="Q179" s="315" t="s">
        <v>286</v>
      </c>
      <c r="R179" s="315" t="s">
        <v>286</v>
      </c>
      <c r="S179" s="315" t="s">
        <v>286</v>
      </c>
      <c r="T179" s="315" t="s">
        <v>286</v>
      </c>
      <c r="U179" s="315" t="s">
        <v>286</v>
      </c>
      <c r="V179" s="315" t="s">
        <v>286</v>
      </c>
      <c r="W179" s="315" t="s">
        <v>286</v>
      </c>
      <c r="X179" s="315" t="s">
        <v>286</v>
      </c>
      <c r="Y179" s="315" t="s">
        <v>286</v>
      </c>
      <c r="Z179" s="315" t="s">
        <v>286</v>
      </c>
      <c r="AA179" s="315" t="s">
        <v>286</v>
      </c>
      <c r="AB179" s="315" t="s">
        <v>286</v>
      </c>
      <c r="AC179" s="315" t="s">
        <v>286</v>
      </c>
      <c r="AD179" s="315" t="s">
        <v>286</v>
      </c>
      <c r="AE179" s="315" t="s">
        <v>286</v>
      </c>
      <c r="AF179" s="315" t="s">
        <v>286</v>
      </c>
      <c r="AG179" s="315" t="s">
        <v>286</v>
      </c>
      <c r="AH179" s="315" t="s">
        <v>286</v>
      </c>
      <c r="AI179" s="315" t="s">
        <v>286</v>
      </c>
      <c r="AJ179" s="315" t="s">
        <v>286</v>
      </c>
      <c r="AK179" s="315" t="s">
        <v>286</v>
      </c>
      <c r="AL179" s="315" t="s">
        <v>286</v>
      </c>
      <c r="AM179" s="315" t="s">
        <v>286</v>
      </c>
      <c r="AN179" s="315" t="s">
        <v>286</v>
      </c>
      <c r="AO179" s="315" t="s">
        <v>286</v>
      </c>
    </row>
    <row r="180" spans="1:41" s="299" customFormat="1" x14ac:dyDescent="0.3">
      <c r="A180" s="304" t="s">
        <v>770</v>
      </c>
      <c r="B180" s="282" t="s">
        <v>1045</v>
      </c>
      <c r="C180" s="303" t="s">
        <v>748</v>
      </c>
      <c r="D180" s="315" t="s">
        <v>286</v>
      </c>
      <c r="E180" s="315" t="s">
        <v>286</v>
      </c>
      <c r="F180" s="315" t="s">
        <v>286</v>
      </c>
      <c r="G180" s="315" t="s">
        <v>286</v>
      </c>
      <c r="H180" s="315" t="s">
        <v>286</v>
      </c>
      <c r="I180" s="315" t="s">
        <v>286</v>
      </c>
      <c r="J180" s="315" t="s">
        <v>286</v>
      </c>
      <c r="K180" s="315" t="s">
        <v>286</v>
      </c>
      <c r="L180" s="315" t="s">
        <v>286</v>
      </c>
      <c r="M180" s="315" t="s">
        <v>286</v>
      </c>
      <c r="N180" s="315" t="s">
        <v>286</v>
      </c>
      <c r="O180" s="315" t="s">
        <v>286</v>
      </c>
      <c r="P180" s="315" t="s">
        <v>286</v>
      </c>
      <c r="Q180" s="315" t="s">
        <v>286</v>
      </c>
      <c r="R180" s="315" t="s">
        <v>286</v>
      </c>
      <c r="S180" s="315" t="s">
        <v>286</v>
      </c>
      <c r="T180" s="315" t="s">
        <v>286</v>
      </c>
      <c r="U180" s="315" t="s">
        <v>286</v>
      </c>
      <c r="V180" s="315" t="s">
        <v>286</v>
      </c>
      <c r="W180" s="315" t="s">
        <v>286</v>
      </c>
      <c r="X180" s="315" t="s">
        <v>286</v>
      </c>
      <c r="Y180" s="315" t="s">
        <v>286</v>
      </c>
      <c r="Z180" s="315" t="s">
        <v>286</v>
      </c>
      <c r="AA180" s="315" t="s">
        <v>286</v>
      </c>
      <c r="AB180" s="315" t="s">
        <v>286</v>
      </c>
      <c r="AC180" s="315" t="s">
        <v>286</v>
      </c>
      <c r="AD180" s="315" t="s">
        <v>286</v>
      </c>
      <c r="AE180" s="315" t="s">
        <v>286</v>
      </c>
      <c r="AF180" s="315" t="s">
        <v>286</v>
      </c>
      <c r="AG180" s="315" t="s">
        <v>286</v>
      </c>
      <c r="AH180" s="315" t="s">
        <v>286</v>
      </c>
      <c r="AI180" s="315" t="s">
        <v>286</v>
      </c>
      <c r="AJ180" s="315" t="s">
        <v>286</v>
      </c>
      <c r="AK180" s="315" t="s">
        <v>286</v>
      </c>
      <c r="AL180" s="315" t="s">
        <v>286</v>
      </c>
      <c r="AM180" s="315" t="s">
        <v>286</v>
      </c>
      <c r="AN180" s="315" t="s">
        <v>286</v>
      </c>
      <c r="AO180" s="315" t="s">
        <v>286</v>
      </c>
    </row>
    <row r="181" spans="1:41" s="299" customFormat="1" x14ac:dyDescent="0.3">
      <c r="A181" s="304" t="s">
        <v>771</v>
      </c>
      <c r="B181" s="282" t="s">
        <v>938</v>
      </c>
      <c r="C181" s="303" t="s">
        <v>748</v>
      </c>
      <c r="D181" s="315" t="s">
        <v>286</v>
      </c>
      <c r="E181" s="315" t="s">
        <v>286</v>
      </c>
      <c r="F181" s="315" t="s">
        <v>286</v>
      </c>
      <c r="G181" s="315" t="s">
        <v>286</v>
      </c>
      <c r="H181" s="315" t="s">
        <v>286</v>
      </c>
      <c r="I181" s="315" t="s">
        <v>286</v>
      </c>
      <c r="J181" s="315" t="s">
        <v>286</v>
      </c>
      <c r="K181" s="315" t="s">
        <v>286</v>
      </c>
      <c r="L181" s="315" t="s">
        <v>286</v>
      </c>
      <c r="M181" s="315" t="s">
        <v>286</v>
      </c>
      <c r="N181" s="315" t="s">
        <v>286</v>
      </c>
      <c r="O181" s="315" t="s">
        <v>286</v>
      </c>
      <c r="P181" s="315" t="s">
        <v>286</v>
      </c>
      <c r="Q181" s="315" t="s">
        <v>286</v>
      </c>
      <c r="R181" s="315" t="s">
        <v>286</v>
      </c>
      <c r="S181" s="315" t="s">
        <v>286</v>
      </c>
      <c r="T181" s="315" t="s">
        <v>286</v>
      </c>
      <c r="U181" s="315" t="s">
        <v>286</v>
      </c>
      <c r="V181" s="315" t="s">
        <v>286</v>
      </c>
      <c r="W181" s="315" t="s">
        <v>286</v>
      </c>
      <c r="X181" s="315" t="s">
        <v>286</v>
      </c>
      <c r="Y181" s="315" t="s">
        <v>286</v>
      </c>
      <c r="Z181" s="315" t="s">
        <v>286</v>
      </c>
      <c r="AA181" s="315" t="s">
        <v>286</v>
      </c>
      <c r="AB181" s="315" t="s">
        <v>286</v>
      </c>
      <c r="AC181" s="315" t="s">
        <v>286</v>
      </c>
      <c r="AD181" s="315" t="s">
        <v>286</v>
      </c>
      <c r="AE181" s="315" t="s">
        <v>286</v>
      </c>
      <c r="AF181" s="315" t="s">
        <v>286</v>
      </c>
      <c r="AG181" s="315" t="s">
        <v>286</v>
      </c>
      <c r="AH181" s="315" t="s">
        <v>286</v>
      </c>
      <c r="AI181" s="315" t="s">
        <v>286</v>
      </c>
      <c r="AJ181" s="315" t="s">
        <v>286</v>
      </c>
      <c r="AK181" s="315" t="s">
        <v>286</v>
      </c>
      <c r="AL181" s="315" t="s">
        <v>286</v>
      </c>
      <c r="AM181" s="315" t="s">
        <v>286</v>
      </c>
      <c r="AN181" s="315" t="s">
        <v>286</v>
      </c>
      <c r="AO181" s="315" t="s">
        <v>286</v>
      </c>
    </row>
    <row r="182" spans="1:41" s="299" customFormat="1" x14ac:dyDescent="0.3">
      <c r="A182" s="304" t="s">
        <v>772</v>
      </c>
      <c r="B182" s="282" t="s">
        <v>939</v>
      </c>
      <c r="C182" s="303" t="s">
        <v>748</v>
      </c>
      <c r="D182" s="315" t="s">
        <v>286</v>
      </c>
      <c r="E182" s="315" t="s">
        <v>286</v>
      </c>
      <c r="F182" s="315" t="s">
        <v>286</v>
      </c>
      <c r="G182" s="315" t="s">
        <v>286</v>
      </c>
      <c r="H182" s="315" t="s">
        <v>286</v>
      </c>
      <c r="I182" s="315" t="s">
        <v>286</v>
      </c>
      <c r="J182" s="315" t="s">
        <v>286</v>
      </c>
      <c r="K182" s="315" t="s">
        <v>286</v>
      </c>
      <c r="L182" s="315" t="s">
        <v>286</v>
      </c>
      <c r="M182" s="315" t="s">
        <v>286</v>
      </c>
      <c r="N182" s="315" t="s">
        <v>286</v>
      </c>
      <c r="O182" s="315" t="s">
        <v>286</v>
      </c>
      <c r="P182" s="315" t="s">
        <v>286</v>
      </c>
      <c r="Q182" s="315" t="s">
        <v>286</v>
      </c>
      <c r="R182" s="315" t="s">
        <v>286</v>
      </c>
      <c r="S182" s="315" t="s">
        <v>286</v>
      </c>
      <c r="T182" s="315" t="s">
        <v>286</v>
      </c>
      <c r="U182" s="315" t="s">
        <v>286</v>
      </c>
      <c r="V182" s="315" t="s">
        <v>286</v>
      </c>
      <c r="W182" s="315" t="s">
        <v>286</v>
      </c>
      <c r="X182" s="315" t="s">
        <v>286</v>
      </c>
      <c r="Y182" s="315" t="s">
        <v>286</v>
      </c>
      <c r="Z182" s="315" t="s">
        <v>286</v>
      </c>
      <c r="AA182" s="315" t="s">
        <v>286</v>
      </c>
      <c r="AB182" s="315" t="s">
        <v>286</v>
      </c>
      <c r="AC182" s="315" t="s">
        <v>286</v>
      </c>
      <c r="AD182" s="315" t="s">
        <v>286</v>
      </c>
      <c r="AE182" s="315" t="s">
        <v>286</v>
      </c>
      <c r="AF182" s="315" t="s">
        <v>286</v>
      </c>
      <c r="AG182" s="315" t="s">
        <v>286</v>
      </c>
      <c r="AH182" s="315" t="s">
        <v>286</v>
      </c>
      <c r="AI182" s="315" t="s">
        <v>286</v>
      </c>
      <c r="AJ182" s="315" t="s">
        <v>286</v>
      </c>
      <c r="AK182" s="315" t="s">
        <v>286</v>
      </c>
      <c r="AL182" s="315" t="s">
        <v>286</v>
      </c>
      <c r="AM182" s="315" t="s">
        <v>286</v>
      </c>
      <c r="AN182" s="315" t="s">
        <v>286</v>
      </c>
      <c r="AO182" s="315" t="s">
        <v>286</v>
      </c>
    </row>
    <row r="183" spans="1:41" s="299" customFormat="1" x14ac:dyDescent="0.3">
      <c r="A183" s="304" t="s">
        <v>773</v>
      </c>
      <c r="B183" s="282" t="s">
        <v>1052</v>
      </c>
      <c r="C183" s="303" t="s">
        <v>748</v>
      </c>
      <c r="D183" s="315" t="s">
        <v>286</v>
      </c>
      <c r="E183" s="315" t="s">
        <v>286</v>
      </c>
      <c r="F183" s="315" t="s">
        <v>286</v>
      </c>
      <c r="G183" s="315" t="s">
        <v>286</v>
      </c>
      <c r="H183" s="315" t="s">
        <v>286</v>
      </c>
      <c r="I183" s="315" t="s">
        <v>286</v>
      </c>
      <c r="J183" s="315" t="s">
        <v>286</v>
      </c>
      <c r="K183" s="315" t="s">
        <v>286</v>
      </c>
      <c r="L183" s="315" t="s">
        <v>286</v>
      </c>
      <c r="M183" s="315" t="s">
        <v>286</v>
      </c>
      <c r="N183" s="315" t="s">
        <v>286</v>
      </c>
      <c r="O183" s="315" t="s">
        <v>286</v>
      </c>
      <c r="P183" s="315" t="s">
        <v>286</v>
      </c>
      <c r="Q183" s="315" t="s">
        <v>286</v>
      </c>
      <c r="R183" s="315" t="s">
        <v>286</v>
      </c>
      <c r="S183" s="315" t="s">
        <v>286</v>
      </c>
      <c r="T183" s="315" t="s">
        <v>286</v>
      </c>
      <c r="U183" s="315" t="s">
        <v>286</v>
      </c>
      <c r="V183" s="315" t="s">
        <v>286</v>
      </c>
      <c r="W183" s="315" t="s">
        <v>286</v>
      </c>
      <c r="X183" s="315" t="s">
        <v>286</v>
      </c>
      <c r="Y183" s="315" t="s">
        <v>286</v>
      </c>
      <c r="Z183" s="315" t="s">
        <v>286</v>
      </c>
      <c r="AA183" s="315" t="s">
        <v>286</v>
      </c>
      <c r="AB183" s="315" t="s">
        <v>286</v>
      </c>
      <c r="AC183" s="315" t="s">
        <v>286</v>
      </c>
      <c r="AD183" s="315" t="s">
        <v>286</v>
      </c>
      <c r="AE183" s="315" t="s">
        <v>286</v>
      </c>
      <c r="AF183" s="315" t="s">
        <v>286</v>
      </c>
      <c r="AG183" s="315" t="s">
        <v>286</v>
      </c>
      <c r="AH183" s="315" t="s">
        <v>286</v>
      </c>
      <c r="AI183" s="315" t="s">
        <v>286</v>
      </c>
      <c r="AJ183" s="315" t="s">
        <v>286</v>
      </c>
      <c r="AK183" s="315" t="s">
        <v>286</v>
      </c>
      <c r="AL183" s="315" t="s">
        <v>286</v>
      </c>
      <c r="AM183" s="315" t="s">
        <v>286</v>
      </c>
      <c r="AN183" s="315" t="s">
        <v>286</v>
      </c>
      <c r="AO183" s="315" t="s">
        <v>286</v>
      </c>
    </row>
    <row r="184" spans="1:41" s="299" customFormat="1" ht="31.2" x14ac:dyDescent="0.3">
      <c r="A184" s="304" t="s">
        <v>774</v>
      </c>
      <c r="B184" s="283" t="s">
        <v>817</v>
      </c>
      <c r="C184" s="303" t="s">
        <v>748</v>
      </c>
      <c r="D184" s="315" t="s">
        <v>286</v>
      </c>
      <c r="E184" s="315" t="s">
        <v>286</v>
      </c>
      <c r="F184" s="315" t="s">
        <v>286</v>
      </c>
      <c r="G184" s="315" t="s">
        <v>286</v>
      </c>
      <c r="H184" s="315" t="s">
        <v>286</v>
      </c>
      <c r="I184" s="315" t="s">
        <v>286</v>
      </c>
      <c r="J184" s="315" t="s">
        <v>286</v>
      </c>
      <c r="K184" s="315" t="s">
        <v>286</v>
      </c>
      <c r="L184" s="315" t="s">
        <v>286</v>
      </c>
      <c r="M184" s="315" t="s">
        <v>286</v>
      </c>
      <c r="N184" s="315" t="s">
        <v>286</v>
      </c>
      <c r="O184" s="315" t="s">
        <v>286</v>
      </c>
      <c r="P184" s="315" t="s">
        <v>286</v>
      </c>
      <c r="Q184" s="315" t="s">
        <v>286</v>
      </c>
      <c r="R184" s="315" t="s">
        <v>286</v>
      </c>
      <c r="S184" s="315" t="s">
        <v>286</v>
      </c>
      <c r="T184" s="315" t="s">
        <v>286</v>
      </c>
      <c r="U184" s="315" t="s">
        <v>286</v>
      </c>
      <c r="V184" s="315" t="s">
        <v>286</v>
      </c>
      <c r="W184" s="315" t="s">
        <v>286</v>
      </c>
      <c r="X184" s="315" t="s">
        <v>286</v>
      </c>
      <c r="Y184" s="315" t="s">
        <v>286</v>
      </c>
      <c r="Z184" s="315" t="s">
        <v>286</v>
      </c>
      <c r="AA184" s="315" t="s">
        <v>286</v>
      </c>
      <c r="AB184" s="315" t="s">
        <v>286</v>
      </c>
      <c r="AC184" s="315" t="s">
        <v>286</v>
      </c>
      <c r="AD184" s="315" t="s">
        <v>286</v>
      </c>
      <c r="AE184" s="315" t="s">
        <v>286</v>
      </c>
      <c r="AF184" s="315" t="s">
        <v>286</v>
      </c>
      <c r="AG184" s="315" t="s">
        <v>286</v>
      </c>
      <c r="AH184" s="315" t="s">
        <v>286</v>
      </c>
      <c r="AI184" s="315" t="s">
        <v>286</v>
      </c>
      <c r="AJ184" s="315" t="s">
        <v>286</v>
      </c>
      <c r="AK184" s="315" t="s">
        <v>286</v>
      </c>
      <c r="AL184" s="315" t="s">
        <v>286</v>
      </c>
      <c r="AM184" s="315" t="s">
        <v>286</v>
      </c>
      <c r="AN184" s="315" t="s">
        <v>286</v>
      </c>
      <c r="AO184" s="315" t="s">
        <v>286</v>
      </c>
    </row>
    <row r="185" spans="1:41" s="299" customFormat="1" x14ac:dyDescent="0.3">
      <c r="A185" s="304" t="s">
        <v>989</v>
      </c>
      <c r="B185" s="284" t="s">
        <v>643</v>
      </c>
      <c r="C185" s="303" t="s">
        <v>748</v>
      </c>
      <c r="D185" s="315" t="s">
        <v>286</v>
      </c>
      <c r="E185" s="315" t="s">
        <v>286</v>
      </c>
      <c r="F185" s="315" t="s">
        <v>286</v>
      </c>
      <c r="G185" s="315" t="s">
        <v>286</v>
      </c>
      <c r="H185" s="315" t="s">
        <v>286</v>
      </c>
      <c r="I185" s="315" t="s">
        <v>286</v>
      </c>
      <c r="J185" s="315" t="s">
        <v>286</v>
      </c>
      <c r="K185" s="315" t="s">
        <v>286</v>
      </c>
      <c r="L185" s="315" t="s">
        <v>286</v>
      </c>
      <c r="M185" s="315" t="s">
        <v>286</v>
      </c>
      <c r="N185" s="315" t="s">
        <v>286</v>
      </c>
      <c r="O185" s="315" t="s">
        <v>286</v>
      </c>
      <c r="P185" s="315" t="s">
        <v>286</v>
      </c>
      <c r="Q185" s="315" t="s">
        <v>286</v>
      </c>
      <c r="R185" s="315" t="s">
        <v>286</v>
      </c>
      <c r="S185" s="315" t="s">
        <v>286</v>
      </c>
      <c r="T185" s="315" t="s">
        <v>286</v>
      </c>
      <c r="U185" s="315" t="s">
        <v>286</v>
      </c>
      <c r="V185" s="315" t="s">
        <v>286</v>
      </c>
      <c r="W185" s="315" t="s">
        <v>286</v>
      </c>
      <c r="X185" s="315" t="s">
        <v>286</v>
      </c>
      <c r="Y185" s="315" t="s">
        <v>286</v>
      </c>
      <c r="Z185" s="315" t="s">
        <v>286</v>
      </c>
      <c r="AA185" s="315" t="s">
        <v>286</v>
      </c>
      <c r="AB185" s="315" t="s">
        <v>286</v>
      </c>
      <c r="AC185" s="315" t="s">
        <v>286</v>
      </c>
      <c r="AD185" s="315" t="s">
        <v>286</v>
      </c>
      <c r="AE185" s="315" t="s">
        <v>286</v>
      </c>
      <c r="AF185" s="315" t="s">
        <v>286</v>
      </c>
      <c r="AG185" s="315" t="s">
        <v>286</v>
      </c>
      <c r="AH185" s="315" t="s">
        <v>286</v>
      </c>
      <c r="AI185" s="315" t="s">
        <v>286</v>
      </c>
      <c r="AJ185" s="315" t="s">
        <v>286</v>
      </c>
      <c r="AK185" s="315" t="s">
        <v>286</v>
      </c>
      <c r="AL185" s="315" t="s">
        <v>286</v>
      </c>
      <c r="AM185" s="315" t="s">
        <v>286</v>
      </c>
      <c r="AN185" s="315" t="s">
        <v>286</v>
      </c>
      <c r="AO185" s="315" t="s">
        <v>286</v>
      </c>
    </row>
    <row r="186" spans="1:41" s="299" customFormat="1" x14ac:dyDescent="0.3">
      <c r="A186" s="304" t="s">
        <v>990</v>
      </c>
      <c r="B186" s="284" t="s">
        <v>631</v>
      </c>
      <c r="C186" s="303" t="s">
        <v>748</v>
      </c>
      <c r="D186" s="315" t="s">
        <v>286</v>
      </c>
      <c r="E186" s="315" t="s">
        <v>286</v>
      </c>
      <c r="F186" s="315" t="s">
        <v>286</v>
      </c>
      <c r="G186" s="315" t="s">
        <v>286</v>
      </c>
      <c r="H186" s="315" t="s">
        <v>286</v>
      </c>
      <c r="I186" s="315" t="s">
        <v>286</v>
      </c>
      <c r="J186" s="315" t="s">
        <v>286</v>
      </c>
      <c r="K186" s="315" t="s">
        <v>286</v>
      </c>
      <c r="L186" s="315" t="s">
        <v>286</v>
      </c>
      <c r="M186" s="315" t="s">
        <v>286</v>
      </c>
      <c r="N186" s="315" t="s">
        <v>286</v>
      </c>
      <c r="O186" s="315" t="s">
        <v>286</v>
      </c>
      <c r="P186" s="315" t="s">
        <v>286</v>
      </c>
      <c r="Q186" s="315" t="s">
        <v>286</v>
      </c>
      <c r="R186" s="315" t="s">
        <v>286</v>
      </c>
      <c r="S186" s="315" t="s">
        <v>286</v>
      </c>
      <c r="T186" s="315" t="s">
        <v>286</v>
      </c>
      <c r="U186" s="315" t="s">
        <v>286</v>
      </c>
      <c r="V186" s="315" t="s">
        <v>286</v>
      </c>
      <c r="W186" s="315" t="s">
        <v>286</v>
      </c>
      <c r="X186" s="315" t="s">
        <v>286</v>
      </c>
      <c r="Y186" s="315" t="s">
        <v>286</v>
      </c>
      <c r="Z186" s="315" t="s">
        <v>286</v>
      </c>
      <c r="AA186" s="315" t="s">
        <v>286</v>
      </c>
      <c r="AB186" s="315" t="s">
        <v>286</v>
      </c>
      <c r="AC186" s="315" t="s">
        <v>286</v>
      </c>
      <c r="AD186" s="315" t="s">
        <v>286</v>
      </c>
      <c r="AE186" s="315" t="s">
        <v>286</v>
      </c>
      <c r="AF186" s="315" t="s">
        <v>286</v>
      </c>
      <c r="AG186" s="315" t="s">
        <v>286</v>
      </c>
      <c r="AH186" s="315" t="s">
        <v>286</v>
      </c>
      <c r="AI186" s="315" t="s">
        <v>286</v>
      </c>
      <c r="AJ186" s="315" t="s">
        <v>286</v>
      </c>
      <c r="AK186" s="315" t="s">
        <v>286</v>
      </c>
      <c r="AL186" s="315" t="s">
        <v>286</v>
      </c>
      <c r="AM186" s="315" t="s">
        <v>286</v>
      </c>
      <c r="AN186" s="315" t="s">
        <v>286</v>
      </c>
      <c r="AO186" s="315" t="s">
        <v>286</v>
      </c>
    </row>
    <row r="187" spans="1:41" s="299" customFormat="1" ht="31.2" x14ac:dyDescent="0.3">
      <c r="A187" s="304" t="s">
        <v>775</v>
      </c>
      <c r="B187" s="285" t="s">
        <v>1019</v>
      </c>
      <c r="C187" s="303" t="s">
        <v>748</v>
      </c>
      <c r="D187" s="315" t="s">
        <v>286</v>
      </c>
      <c r="E187" s="315" t="s">
        <v>286</v>
      </c>
      <c r="F187" s="315" t="s">
        <v>286</v>
      </c>
      <c r="G187" s="315" t="s">
        <v>286</v>
      </c>
      <c r="H187" s="315" t="s">
        <v>286</v>
      </c>
      <c r="I187" s="315" t="s">
        <v>286</v>
      </c>
      <c r="J187" s="315" t="s">
        <v>286</v>
      </c>
      <c r="K187" s="315" t="s">
        <v>286</v>
      </c>
      <c r="L187" s="315" t="s">
        <v>286</v>
      </c>
      <c r="M187" s="315" t="s">
        <v>286</v>
      </c>
      <c r="N187" s="315" t="s">
        <v>286</v>
      </c>
      <c r="O187" s="315" t="s">
        <v>286</v>
      </c>
      <c r="P187" s="315" t="s">
        <v>286</v>
      </c>
      <c r="Q187" s="315" t="s">
        <v>286</v>
      </c>
      <c r="R187" s="315" t="s">
        <v>286</v>
      </c>
      <c r="S187" s="315" t="s">
        <v>286</v>
      </c>
      <c r="T187" s="315" t="s">
        <v>286</v>
      </c>
      <c r="U187" s="315" t="s">
        <v>286</v>
      </c>
      <c r="V187" s="315" t="s">
        <v>286</v>
      </c>
      <c r="W187" s="315" t="s">
        <v>286</v>
      </c>
      <c r="X187" s="315" t="s">
        <v>286</v>
      </c>
      <c r="Y187" s="315" t="s">
        <v>286</v>
      </c>
      <c r="Z187" s="315" t="s">
        <v>286</v>
      </c>
      <c r="AA187" s="315" t="s">
        <v>286</v>
      </c>
      <c r="AB187" s="315" t="s">
        <v>286</v>
      </c>
      <c r="AC187" s="315" t="s">
        <v>286</v>
      </c>
      <c r="AD187" s="315" t="s">
        <v>286</v>
      </c>
      <c r="AE187" s="315" t="s">
        <v>286</v>
      </c>
      <c r="AF187" s="315" t="s">
        <v>286</v>
      </c>
      <c r="AG187" s="315" t="s">
        <v>286</v>
      </c>
      <c r="AH187" s="315" t="s">
        <v>286</v>
      </c>
      <c r="AI187" s="315" t="s">
        <v>286</v>
      </c>
      <c r="AJ187" s="315" t="s">
        <v>286</v>
      </c>
      <c r="AK187" s="315" t="s">
        <v>286</v>
      </c>
      <c r="AL187" s="315" t="s">
        <v>286</v>
      </c>
      <c r="AM187" s="315" t="s">
        <v>286</v>
      </c>
      <c r="AN187" s="315" t="s">
        <v>286</v>
      </c>
      <c r="AO187" s="315" t="s">
        <v>286</v>
      </c>
    </row>
    <row r="188" spans="1:41" s="299" customFormat="1" x14ac:dyDescent="0.3">
      <c r="A188" s="304" t="s">
        <v>888</v>
      </c>
      <c r="B188" s="141" t="s">
        <v>921</v>
      </c>
      <c r="C188" s="303" t="s">
        <v>748</v>
      </c>
      <c r="D188" s="315" t="s">
        <v>286</v>
      </c>
      <c r="E188" s="315" t="s">
        <v>286</v>
      </c>
      <c r="F188" s="315" t="s">
        <v>286</v>
      </c>
      <c r="G188" s="315" t="s">
        <v>286</v>
      </c>
      <c r="H188" s="315" t="s">
        <v>286</v>
      </c>
      <c r="I188" s="315" t="s">
        <v>286</v>
      </c>
      <c r="J188" s="315" t="s">
        <v>286</v>
      </c>
      <c r="K188" s="315" t="s">
        <v>286</v>
      </c>
      <c r="L188" s="315" t="s">
        <v>286</v>
      </c>
      <c r="M188" s="315" t="s">
        <v>286</v>
      </c>
      <c r="N188" s="315" t="s">
        <v>286</v>
      </c>
      <c r="O188" s="315" t="s">
        <v>286</v>
      </c>
      <c r="P188" s="315" t="s">
        <v>286</v>
      </c>
      <c r="Q188" s="315" t="s">
        <v>286</v>
      </c>
      <c r="R188" s="315" t="s">
        <v>286</v>
      </c>
      <c r="S188" s="315" t="s">
        <v>286</v>
      </c>
      <c r="T188" s="315" t="s">
        <v>286</v>
      </c>
      <c r="U188" s="315" t="s">
        <v>286</v>
      </c>
      <c r="V188" s="315" t="s">
        <v>286</v>
      </c>
      <c r="W188" s="315" t="s">
        <v>286</v>
      </c>
      <c r="X188" s="315" t="s">
        <v>286</v>
      </c>
      <c r="Y188" s="315" t="s">
        <v>286</v>
      </c>
      <c r="Z188" s="315" t="s">
        <v>286</v>
      </c>
      <c r="AA188" s="315" t="s">
        <v>286</v>
      </c>
      <c r="AB188" s="315" t="s">
        <v>286</v>
      </c>
      <c r="AC188" s="315" t="s">
        <v>286</v>
      </c>
      <c r="AD188" s="315" t="s">
        <v>286</v>
      </c>
      <c r="AE188" s="315" t="s">
        <v>286</v>
      </c>
      <c r="AF188" s="315" t="s">
        <v>286</v>
      </c>
      <c r="AG188" s="315" t="s">
        <v>286</v>
      </c>
      <c r="AH188" s="315" t="s">
        <v>286</v>
      </c>
      <c r="AI188" s="315" t="s">
        <v>286</v>
      </c>
      <c r="AJ188" s="315" t="s">
        <v>286</v>
      </c>
      <c r="AK188" s="315" t="s">
        <v>286</v>
      </c>
      <c r="AL188" s="315" t="s">
        <v>286</v>
      </c>
      <c r="AM188" s="315" t="s">
        <v>286</v>
      </c>
      <c r="AN188" s="315" t="s">
        <v>286</v>
      </c>
      <c r="AO188" s="315" t="s">
        <v>286</v>
      </c>
    </row>
    <row r="189" spans="1:41" s="299" customFormat="1" x14ac:dyDescent="0.3">
      <c r="A189" s="304" t="s">
        <v>889</v>
      </c>
      <c r="B189" s="141" t="s">
        <v>922</v>
      </c>
      <c r="C189" s="303" t="s">
        <v>748</v>
      </c>
      <c r="D189" s="315" t="s">
        <v>286</v>
      </c>
      <c r="E189" s="315" t="s">
        <v>286</v>
      </c>
      <c r="F189" s="315" t="s">
        <v>286</v>
      </c>
      <c r="G189" s="315" t="s">
        <v>286</v>
      </c>
      <c r="H189" s="315" t="s">
        <v>286</v>
      </c>
      <c r="I189" s="315" t="s">
        <v>286</v>
      </c>
      <c r="J189" s="315" t="s">
        <v>286</v>
      </c>
      <c r="K189" s="315" t="s">
        <v>286</v>
      </c>
      <c r="L189" s="315" t="s">
        <v>286</v>
      </c>
      <c r="M189" s="315" t="s">
        <v>286</v>
      </c>
      <c r="N189" s="315" t="s">
        <v>286</v>
      </c>
      <c r="O189" s="315" t="s">
        <v>286</v>
      </c>
      <c r="P189" s="315" t="s">
        <v>286</v>
      </c>
      <c r="Q189" s="315" t="s">
        <v>286</v>
      </c>
      <c r="R189" s="315" t="s">
        <v>286</v>
      </c>
      <c r="S189" s="315" t="s">
        <v>286</v>
      </c>
      <c r="T189" s="315" t="s">
        <v>286</v>
      </c>
      <c r="U189" s="315" t="s">
        <v>286</v>
      </c>
      <c r="V189" s="315" t="s">
        <v>286</v>
      </c>
      <c r="W189" s="315" t="s">
        <v>286</v>
      </c>
      <c r="X189" s="315" t="s">
        <v>286</v>
      </c>
      <c r="Y189" s="315" t="s">
        <v>286</v>
      </c>
      <c r="Z189" s="315" t="s">
        <v>286</v>
      </c>
      <c r="AA189" s="315" t="s">
        <v>286</v>
      </c>
      <c r="AB189" s="315" t="s">
        <v>286</v>
      </c>
      <c r="AC189" s="315" t="s">
        <v>286</v>
      </c>
      <c r="AD189" s="315" t="s">
        <v>286</v>
      </c>
      <c r="AE189" s="315" t="s">
        <v>286</v>
      </c>
      <c r="AF189" s="315" t="s">
        <v>286</v>
      </c>
      <c r="AG189" s="315" t="s">
        <v>286</v>
      </c>
      <c r="AH189" s="315" t="s">
        <v>286</v>
      </c>
      <c r="AI189" s="315" t="s">
        <v>286</v>
      </c>
      <c r="AJ189" s="315" t="s">
        <v>286</v>
      </c>
      <c r="AK189" s="315" t="s">
        <v>286</v>
      </c>
      <c r="AL189" s="315" t="s">
        <v>286</v>
      </c>
      <c r="AM189" s="315" t="s">
        <v>286</v>
      </c>
      <c r="AN189" s="315" t="s">
        <v>286</v>
      </c>
      <c r="AO189" s="315" t="s">
        <v>286</v>
      </c>
    </row>
    <row r="190" spans="1:41" s="299" customFormat="1" x14ac:dyDescent="0.3">
      <c r="A190" s="304" t="s">
        <v>776</v>
      </c>
      <c r="B190" s="282" t="s">
        <v>940</v>
      </c>
      <c r="C190" s="303" t="s">
        <v>748</v>
      </c>
      <c r="D190" s="315">
        <f t="shared" ref="D190:Q190" si="70">D173-D174-D178</f>
        <v>19.779593115908938</v>
      </c>
      <c r="E190" s="315">
        <f t="shared" si="70"/>
        <v>45.041651739999679</v>
      </c>
      <c r="F190" s="315">
        <f t="shared" si="70"/>
        <v>23.854430340199997</v>
      </c>
      <c r="G190" s="315">
        <f t="shared" si="70"/>
        <v>24.386069059999727</v>
      </c>
      <c r="H190" s="315">
        <f t="shared" si="70"/>
        <v>29.36560696811398</v>
      </c>
      <c r="I190" s="315">
        <f t="shared" si="70"/>
        <v>29.742585653589003</v>
      </c>
      <c r="J190" s="315">
        <f t="shared" si="70"/>
        <v>31.181315015965993</v>
      </c>
      <c r="K190" s="315">
        <f t="shared" si="70"/>
        <v>31.762904642632975</v>
      </c>
      <c r="L190" s="315">
        <f t="shared" si="70"/>
        <v>32.428567616604823</v>
      </c>
      <c r="M190" s="315">
        <f t="shared" si="70"/>
        <v>33.033420828338421</v>
      </c>
      <c r="N190" s="315">
        <f t="shared" si="70"/>
        <v>35.074738734119364</v>
      </c>
      <c r="O190" s="315">
        <f t="shared" si="70"/>
        <v>34.354757661471467</v>
      </c>
      <c r="P190" s="315">
        <f t="shared" si="70"/>
        <v>35.250112427789873</v>
      </c>
      <c r="Q190" s="315">
        <f t="shared" si="70"/>
        <v>35.728947967930708</v>
      </c>
      <c r="R190" s="315">
        <f t="shared" ref="R190:AM190" si="71">R173-R174-R178</f>
        <v>35.426362989928975</v>
      </c>
      <c r="S190" s="315">
        <f t="shared" si="71"/>
        <v>35.907592707770618</v>
      </c>
      <c r="T190" s="315">
        <f t="shared" si="71"/>
        <v>35.603494804878437</v>
      </c>
      <c r="U190" s="315">
        <f t="shared" si="71"/>
        <v>36.087130671309296</v>
      </c>
      <c r="V190" s="315">
        <f t="shared" si="71"/>
        <v>35.781512278902937</v>
      </c>
      <c r="W190" s="315">
        <f t="shared" si="71"/>
        <v>36.267566324665722</v>
      </c>
      <c r="X190" s="315">
        <f t="shared" si="71"/>
        <v>35.960419840297391</v>
      </c>
      <c r="Y190" s="315">
        <f t="shared" si="71"/>
        <v>36.448904156289018</v>
      </c>
      <c r="Z190" s="315">
        <f t="shared" si="71"/>
        <v>36.140221939498815</v>
      </c>
      <c r="AA190" s="315">
        <f t="shared" si="71"/>
        <v>36.631148677070541</v>
      </c>
      <c r="AB190" s="315">
        <f t="shared" si="71"/>
        <v>36.320923049196381</v>
      </c>
      <c r="AC190" s="315">
        <f t="shared" si="71"/>
        <v>36.814304420455755</v>
      </c>
      <c r="AD190" s="315">
        <f t="shared" si="71"/>
        <v>36.502527664442368</v>
      </c>
      <c r="AE190" s="315">
        <f t="shared" si="71"/>
        <v>36.998375942558141</v>
      </c>
      <c r="AF190" s="315">
        <f t="shared" si="71"/>
        <v>36.685040302764492</v>
      </c>
      <c r="AG190" s="315">
        <f t="shared" si="71"/>
        <v>37.183367822271066</v>
      </c>
      <c r="AH190" s="315">
        <f t="shared" si="71"/>
        <v>36.868465504278447</v>
      </c>
      <c r="AI190" s="315">
        <f t="shared" si="71"/>
        <v>37.369284661382153</v>
      </c>
      <c r="AJ190" s="315">
        <f t="shared" si="71"/>
        <v>37.052807831799782</v>
      </c>
      <c r="AK190" s="315">
        <f t="shared" si="71"/>
        <v>37.556131084689014</v>
      </c>
      <c r="AL190" s="315">
        <f t="shared" si="71"/>
        <v>37.23807187095872</v>
      </c>
      <c r="AM190" s="315">
        <f t="shared" si="71"/>
        <v>37.743911740112708</v>
      </c>
      <c r="AN190" s="326">
        <f t="shared" si="68"/>
        <v>562.88018883954078</v>
      </c>
      <c r="AO190" s="326">
        <f t="shared" si="69"/>
        <v>569.63033496253661</v>
      </c>
    </row>
    <row r="191" spans="1:41" s="299" customFormat="1" x14ac:dyDescent="0.3">
      <c r="A191" s="304" t="s">
        <v>537</v>
      </c>
      <c r="B191" s="297" t="s">
        <v>1020</v>
      </c>
      <c r="C191" s="303" t="s">
        <v>748</v>
      </c>
      <c r="D191" s="315">
        <f>'[1]12.БДДС (ДПН)'!$G$41/1000</f>
        <v>1109.700195213336</v>
      </c>
      <c r="E191" s="315">
        <f>'[1]12.БДДС (ДПН)'!$H$41/1000</f>
        <v>1118.2005622499998</v>
      </c>
      <c r="F191" s="326">
        <f>[2]Свод!S182</f>
        <v>1124.055587820608</v>
      </c>
      <c r="G191" s="315">
        <f>'[1]12.БДДС (ДПН)'!$I$41/1000</f>
        <v>1125.4787831900001</v>
      </c>
      <c r="H191" s="326">
        <f>[2]Свод!U182</f>
        <v>1215.3635250998648</v>
      </c>
      <c r="I191" s="315">
        <f>'[1]12.БДДС (ДПН)'!$R$41/1000</f>
        <v>1228.4694538313261</v>
      </c>
      <c r="J191" s="326">
        <f>[2]Свод!W182</f>
        <v>1472.1356962827183</v>
      </c>
      <c r="K191" s="315">
        <f>'[1]12.БДДС (ДПН)'!$BF$41/1000</f>
        <v>1485.9703126948061</v>
      </c>
      <c r="L191" s="326">
        <f>[2]Свод!Y182</f>
        <v>1381.8923217992131</v>
      </c>
      <c r="M191" s="315">
        <f>'[1]12.БДДС (ДПН)'!$BL$41/1000</f>
        <v>1255.6714263064564</v>
      </c>
      <c r="N191" s="326">
        <f>[2]Свод!AA182</f>
        <v>1534.2358020924246</v>
      </c>
      <c r="O191" s="315">
        <f>'[1]12.БДДС (ДПН)'!$BR$41/1000</f>
        <v>1523.8688365848764</v>
      </c>
      <c r="P191" s="326">
        <f>[2]Свод!AC182</f>
        <v>1519.2121100565034</v>
      </c>
      <c r="Q191" s="315">
        <f>'[1]12.БДДС (ДПН)'!$BX$41/1000</f>
        <v>1574.6200782760577</v>
      </c>
      <c r="R191" s="326">
        <f>[2]Свод!AE182</f>
        <v>1535.3448290106808</v>
      </c>
      <c r="S191" s="326">
        <f>[2]Свод!AF182</f>
        <v>1629.6846099415709</v>
      </c>
      <c r="T191" s="326">
        <f>[2]Свод!AG182</f>
        <v>1521.7009091805351</v>
      </c>
      <c r="U191" s="326">
        <f>[2]Свод!AH182</f>
        <v>1686.8725201590494</v>
      </c>
      <c r="V191" s="326">
        <f>[2]Свод!AI182</f>
        <v>1537.1012063209998</v>
      </c>
      <c r="W191" s="326">
        <f>[2]Свод!AJ182</f>
        <v>1746.2679520434253</v>
      </c>
      <c r="X191" s="326">
        <f>[2]Свод!AK182</f>
        <v>1554.157571582861</v>
      </c>
      <c r="Y191" s="326">
        <f>[2]Свод!AL182</f>
        <v>1807.9584065139563</v>
      </c>
      <c r="Z191" s="326">
        <f>[2]Свод!AM182</f>
        <v>1582.1602355358575</v>
      </c>
      <c r="AA191" s="326">
        <f>[2]Свод!AN182</f>
        <v>1872.0348765271967</v>
      </c>
      <c r="AB191" s="326">
        <f>[2]Свод!AO182</f>
        <v>1569.5131000402812</v>
      </c>
      <c r="AC191" s="326">
        <f>[2]Свод!AP182</f>
        <v>1938.591986678493</v>
      </c>
      <c r="AD191" s="326">
        <f>[2]Свод!AQ182</f>
        <v>1590.3165904951438</v>
      </c>
      <c r="AE191" s="326">
        <f>[2]Свод!AR182</f>
        <v>1947.2551756252822</v>
      </c>
      <c r="AF191" s="326">
        <f>[2]Свод!AS182</f>
        <v>1518.4782502206822</v>
      </c>
      <c r="AG191" s="326">
        <f>[2]Свод!AT182</f>
        <v>2018.4679684966595</v>
      </c>
      <c r="AH191" s="326">
        <f>[2]Свод!AU182</f>
        <v>1533.1712616994805</v>
      </c>
      <c r="AI191" s="326">
        <f>[2]Свод!AV182</f>
        <v>2005.1532371828321</v>
      </c>
      <c r="AJ191" s="326">
        <f>[2]Свод!AW182</f>
        <v>1548.7776564138539</v>
      </c>
      <c r="AK191" s="326">
        <f>[2]Свод!AX182</f>
        <v>2023.9794478929457</v>
      </c>
      <c r="AL191" s="326">
        <f>[2]Свод!AY182</f>
        <v>1564.5161009932667</v>
      </c>
      <c r="AM191" s="326">
        <f>[2]Свод!AZ182</f>
        <v>2043.4905907296832</v>
      </c>
      <c r="AN191" s="326">
        <f t="shared" si="68"/>
        <v>24178.077166824372</v>
      </c>
      <c r="AO191" s="326">
        <f t="shared" si="69"/>
        <v>27788.356879484621</v>
      </c>
    </row>
    <row r="192" spans="1:41" s="299" customFormat="1" x14ac:dyDescent="0.3">
      <c r="A192" s="304" t="s">
        <v>538</v>
      </c>
      <c r="B192" s="285" t="s">
        <v>864</v>
      </c>
      <c r="C192" s="303" t="s">
        <v>748</v>
      </c>
      <c r="D192" s="315">
        <f>'[1]12.БДДС (ДПН)'!$G$49/1000</f>
        <v>491.65681821199996</v>
      </c>
      <c r="E192" s="315">
        <f>'[1]12.БДДС (ДПН)'!$H$49/1000</f>
        <v>478.95828069999999</v>
      </c>
      <c r="F192" s="326">
        <f>[2]Свод!S183</f>
        <v>525.38473477000002</v>
      </c>
      <c r="G192" s="315">
        <f>'[1]12.БДДС (ДПН)'!$I$49/1000</f>
        <v>520.30664890000003</v>
      </c>
      <c r="H192" s="326">
        <f>[2]Свод!U183</f>
        <v>546.98446425856514</v>
      </c>
      <c r="I192" s="315">
        <f>'[1]12.БДДС (ДПН)'!$R$49/1000</f>
        <v>545.98086801600016</v>
      </c>
      <c r="J192" s="326">
        <f>[2]Свод!W183</f>
        <v>672.31956591159258</v>
      </c>
      <c r="K192" s="315">
        <f>'[1]12.БДДС (ДПН)'!$BF$49/1000</f>
        <v>687.98797448398443</v>
      </c>
      <c r="L192" s="326">
        <f>[2]Свод!Y183</f>
        <v>719.28875127393678</v>
      </c>
      <c r="M192" s="315">
        <f>'[1]12.БДДС (ДПН)'!$BL$49/1000</f>
        <v>731.20985015998031</v>
      </c>
      <c r="N192" s="326">
        <f>[2]Свод!AA183</f>
        <v>823.33961012758357</v>
      </c>
      <c r="O192" s="315">
        <f>'[1]12.БДДС (ДПН)'!$BR$49/1000</f>
        <v>760.45657586398431</v>
      </c>
      <c r="P192" s="326">
        <f>[2]Свод!AC183</f>
        <v>831.57300622885941</v>
      </c>
      <c r="Q192" s="315">
        <f>'[1]12.БДДС (ДПН)'!$BX$49/1000</f>
        <v>790.87325637694005</v>
      </c>
      <c r="R192" s="326">
        <f>[2]Свод!AE183</f>
        <v>839.88873629114801</v>
      </c>
      <c r="S192" s="326">
        <f>[2]Свод!AF183</f>
        <v>814.59945406824829</v>
      </c>
      <c r="T192" s="326">
        <f>[2]Свод!AG183</f>
        <v>848.28762365405942</v>
      </c>
      <c r="U192" s="326">
        <f>[2]Свод!AH183</f>
        <v>839.03743769029575</v>
      </c>
      <c r="V192" s="326">
        <f>[2]Свод!AI183</f>
        <v>856.77049989060004</v>
      </c>
      <c r="W192" s="326">
        <f>[2]Свод!AJ183</f>
        <v>864.20856082100465</v>
      </c>
      <c r="X192" s="326">
        <f>[2]Свод!AK183</f>
        <v>865.33820488950607</v>
      </c>
      <c r="Y192" s="326">
        <f>[2]Свод!AL183</f>
        <v>890.13481764563483</v>
      </c>
      <c r="Z192" s="326">
        <f>[2]Свод!AM183</f>
        <v>873.99158693840116</v>
      </c>
      <c r="AA192" s="326">
        <f>[2]Свод!AN183</f>
        <v>916.8388621750039</v>
      </c>
      <c r="AB192" s="326">
        <f>[2]Свод!AO183</f>
        <v>882.73150280778509</v>
      </c>
      <c r="AC192" s="326">
        <f>[2]Свод!AP183</f>
        <v>944.34402804025399</v>
      </c>
      <c r="AD192" s="326">
        <f>[2]Свод!AQ183</f>
        <v>891.55881783586301</v>
      </c>
      <c r="AE192" s="326">
        <f>[2]Свод!AR183</f>
        <v>972.67434888146158</v>
      </c>
      <c r="AF192" s="326">
        <f>[2]Свод!AS183</f>
        <v>900.4744060142217</v>
      </c>
      <c r="AG192" s="326">
        <f>[2]Свод!AT183</f>
        <v>1001.8545793479054</v>
      </c>
      <c r="AH192" s="326">
        <f>[2]Свод!AU183</f>
        <v>909.47915007436382</v>
      </c>
      <c r="AI192" s="326">
        <f>[2]Свод!AV183</f>
        <v>1031.9102167283427</v>
      </c>
      <c r="AJ192" s="326">
        <f>[2]Свод!AW183</f>
        <v>918.57394157510748</v>
      </c>
      <c r="AK192" s="326">
        <f>[2]Свод!AX183</f>
        <v>1062.867523230193</v>
      </c>
      <c r="AL192" s="326">
        <f>[2]Свод!AY183</f>
        <v>927.75968099085856</v>
      </c>
      <c r="AM192" s="326">
        <f>[2]Свод!AZ183</f>
        <v>1094.7535489270988</v>
      </c>
      <c r="AN192" s="326">
        <f t="shared" si="68"/>
        <v>13308.359548762452</v>
      </c>
      <c r="AO192" s="326">
        <f t="shared" si="69"/>
        <v>13949.731902456333</v>
      </c>
    </row>
    <row r="193" spans="1:41" s="299" customFormat="1" x14ac:dyDescent="0.3">
      <c r="A193" s="304" t="s">
        <v>539</v>
      </c>
      <c r="B193" s="285" t="s">
        <v>1021</v>
      </c>
      <c r="C193" s="303" t="s">
        <v>748</v>
      </c>
      <c r="D193" s="315">
        <f>'[1]12.БДДС (ДПН)'!$G$47/1000</f>
        <v>105.53157419897641</v>
      </c>
      <c r="E193" s="315">
        <f>'[1]12.БДДС (ДПН)'!$H$47/1000</f>
        <v>135.31507192000001</v>
      </c>
      <c r="F193" s="326">
        <f>[2]Свод!S184</f>
        <v>112.88742952949696</v>
      </c>
      <c r="G193" s="315">
        <f>'[1]12.БДДС (ДПН)'!$I$47/1000</f>
        <v>114.96872940999999</v>
      </c>
      <c r="H193" s="326">
        <f>[2]Свод!U184</f>
        <v>136.90060744882351</v>
      </c>
      <c r="I193" s="315">
        <f>'[1]12.БДДС (ДПН)'!$R$47/1000</f>
        <v>138.80960003991882</v>
      </c>
      <c r="J193" s="326">
        <f>[2]Свод!W184</f>
        <v>146.52805680078316</v>
      </c>
      <c r="K193" s="315">
        <f>'[1]12.БДДС (ДПН)'!$BF$47/1000</f>
        <v>149.00036557640763</v>
      </c>
      <c r="L193" s="326">
        <f>[2]Свод!Y184</f>
        <v>152.38917907281447</v>
      </c>
      <c r="M193" s="315">
        <f>'[1]12.БДДС (ДПН)'!$BL$47/1000</f>
        <v>148.9937834840353</v>
      </c>
      <c r="N193" s="326">
        <f>[2]Свод!AA184</f>
        <v>164.82413608515614</v>
      </c>
      <c r="O193" s="315">
        <f>'[1]12.БДДС (ДПН)'!$BR$47/1000</f>
        <v>138.78693810796807</v>
      </c>
      <c r="P193" s="326">
        <f>[2]Свод!AC184</f>
        <v>166.4723774460077</v>
      </c>
      <c r="Q193" s="315">
        <f>'[1]12.БДДС (ДПН)'!$BX$47/1000</f>
        <v>127.97981891685815</v>
      </c>
      <c r="R193" s="326">
        <f>[2]Свод!AE184</f>
        <v>168.13710122046777</v>
      </c>
      <c r="S193" s="326">
        <f>[2]Свод!AF184</f>
        <v>131.8192134843639</v>
      </c>
      <c r="T193" s="326">
        <f>[2]Свод!AG184</f>
        <v>169.81847223267246</v>
      </c>
      <c r="U193" s="326">
        <f>[2]Свод!AH184</f>
        <v>135.77378988889481</v>
      </c>
      <c r="V193" s="326">
        <f>[2]Свод!AI184</f>
        <v>171.51665695499918</v>
      </c>
      <c r="W193" s="326">
        <f>[2]Свод!AJ184</f>
        <v>139.84700358556165</v>
      </c>
      <c r="X193" s="326">
        <f>[2]Свод!AK184</f>
        <v>173.23182352454916</v>
      </c>
      <c r="Y193" s="326">
        <f>[2]Свод!AL184</f>
        <v>144.04241369312851</v>
      </c>
      <c r="Z193" s="326">
        <f>[2]Свод!AM184</f>
        <v>174.96414175979461</v>
      </c>
      <c r="AA193" s="326">
        <f>[2]Свод!AN184</f>
        <v>148.36368610392236</v>
      </c>
      <c r="AB193" s="326">
        <f>[2]Свод!AO184</f>
        <v>176.71378317739257</v>
      </c>
      <c r="AC193" s="326">
        <f>[2]Свод!AP184</f>
        <v>152.81459668704002</v>
      </c>
      <c r="AD193" s="326">
        <f>[2]Свод!AQ184</f>
        <v>178.48092100916651</v>
      </c>
      <c r="AE193" s="326">
        <f>[2]Свод!AR184</f>
        <v>157.39903458765122</v>
      </c>
      <c r="AF193" s="326">
        <f>[2]Свод!AS184</f>
        <v>180.26573021925816</v>
      </c>
      <c r="AG193" s="326">
        <f>[2]Свод!AT184</f>
        <v>162.12100562528076</v>
      </c>
      <c r="AH193" s="326">
        <f>[2]Свод!AU184</f>
        <v>182.06838752145075</v>
      </c>
      <c r="AI193" s="326">
        <f>[2]Свод!AV184</f>
        <v>166.98463579403918</v>
      </c>
      <c r="AJ193" s="326">
        <f>[2]Свод!AW184</f>
        <v>183.88907139666529</v>
      </c>
      <c r="AK193" s="326">
        <f>[2]Свод!AX184</f>
        <v>171.99417486786035</v>
      </c>
      <c r="AL193" s="326">
        <f>[2]Свод!AY184</f>
        <v>185.72796211063195</v>
      </c>
      <c r="AM193" s="326">
        <f>[2]Свод!AZ184</f>
        <v>177.15400011389616</v>
      </c>
      <c r="AN193" s="326">
        <f t="shared" si="68"/>
        <v>2711.9284079806334</v>
      </c>
      <c r="AO193" s="326">
        <f t="shared" si="69"/>
        <v>2391.8840605568266</v>
      </c>
    </row>
    <row r="194" spans="1:41" s="299" customFormat="1" x14ac:dyDescent="0.3">
      <c r="A194" s="304" t="s">
        <v>540</v>
      </c>
      <c r="B194" s="141" t="s">
        <v>638</v>
      </c>
      <c r="C194" s="303" t="s">
        <v>748</v>
      </c>
      <c r="D194" s="315" t="s">
        <v>286</v>
      </c>
      <c r="E194" s="315" t="s">
        <v>286</v>
      </c>
      <c r="F194" s="315" t="s">
        <v>286</v>
      </c>
      <c r="G194" s="315" t="s">
        <v>286</v>
      </c>
      <c r="H194" s="315" t="s">
        <v>286</v>
      </c>
      <c r="I194" s="315" t="s">
        <v>286</v>
      </c>
      <c r="J194" s="315" t="s">
        <v>286</v>
      </c>
      <c r="K194" s="315" t="s">
        <v>286</v>
      </c>
      <c r="L194" s="315" t="s">
        <v>286</v>
      </c>
      <c r="M194" s="315" t="s">
        <v>286</v>
      </c>
      <c r="N194" s="315" t="s">
        <v>286</v>
      </c>
      <c r="O194" s="315" t="s">
        <v>286</v>
      </c>
      <c r="P194" s="315" t="s">
        <v>286</v>
      </c>
      <c r="Q194" s="315" t="s">
        <v>286</v>
      </c>
      <c r="R194" s="315" t="s">
        <v>286</v>
      </c>
      <c r="S194" s="315" t="s">
        <v>286</v>
      </c>
      <c r="T194" s="315" t="s">
        <v>286</v>
      </c>
      <c r="U194" s="315" t="s">
        <v>286</v>
      </c>
      <c r="V194" s="315" t="s">
        <v>286</v>
      </c>
      <c r="W194" s="315" t="s">
        <v>286</v>
      </c>
      <c r="X194" s="315" t="s">
        <v>286</v>
      </c>
      <c r="Y194" s="315" t="s">
        <v>286</v>
      </c>
      <c r="Z194" s="315" t="s">
        <v>286</v>
      </c>
      <c r="AA194" s="315" t="s">
        <v>286</v>
      </c>
      <c r="AB194" s="315" t="s">
        <v>286</v>
      </c>
      <c r="AC194" s="315" t="s">
        <v>286</v>
      </c>
      <c r="AD194" s="315" t="s">
        <v>286</v>
      </c>
      <c r="AE194" s="315" t="s">
        <v>286</v>
      </c>
      <c r="AF194" s="315" t="s">
        <v>286</v>
      </c>
      <c r="AG194" s="315" t="s">
        <v>286</v>
      </c>
      <c r="AH194" s="315" t="s">
        <v>286</v>
      </c>
      <c r="AI194" s="315" t="s">
        <v>286</v>
      </c>
      <c r="AJ194" s="315" t="s">
        <v>286</v>
      </c>
      <c r="AK194" s="315" t="s">
        <v>286</v>
      </c>
      <c r="AL194" s="315" t="s">
        <v>286</v>
      </c>
      <c r="AM194" s="315" t="s">
        <v>286</v>
      </c>
      <c r="AN194" s="315" t="s">
        <v>286</v>
      </c>
      <c r="AO194" s="315" t="s">
        <v>286</v>
      </c>
    </row>
    <row r="195" spans="1:41" s="299" customFormat="1" x14ac:dyDescent="0.3">
      <c r="A195" s="304" t="s">
        <v>541</v>
      </c>
      <c r="B195" s="141" t="s">
        <v>865</v>
      </c>
      <c r="C195" s="303" t="s">
        <v>748</v>
      </c>
      <c r="D195" s="315" t="s">
        <v>286</v>
      </c>
      <c r="E195" s="315" t="s">
        <v>286</v>
      </c>
      <c r="F195" s="315" t="s">
        <v>286</v>
      </c>
      <c r="G195" s="315" t="s">
        <v>286</v>
      </c>
      <c r="H195" s="315" t="s">
        <v>286</v>
      </c>
      <c r="I195" s="315" t="s">
        <v>286</v>
      </c>
      <c r="J195" s="315" t="s">
        <v>286</v>
      </c>
      <c r="K195" s="315" t="s">
        <v>286</v>
      </c>
      <c r="L195" s="315" t="s">
        <v>286</v>
      </c>
      <c r="M195" s="315" t="s">
        <v>286</v>
      </c>
      <c r="N195" s="315" t="s">
        <v>286</v>
      </c>
      <c r="O195" s="315" t="s">
        <v>286</v>
      </c>
      <c r="P195" s="315" t="s">
        <v>286</v>
      </c>
      <c r="Q195" s="315" t="s">
        <v>286</v>
      </c>
      <c r="R195" s="315" t="s">
        <v>286</v>
      </c>
      <c r="S195" s="315" t="s">
        <v>286</v>
      </c>
      <c r="T195" s="315" t="s">
        <v>286</v>
      </c>
      <c r="U195" s="315" t="s">
        <v>286</v>
      </c>
      <c r="V195" s="315" t="s">
        <v>286</v>
      </c>
      <c r="W195" s="315" t="s">
        <v>286</v>
      </c>
      <c r="X195" s="315" t="s">
        <v>286</v>
      </c>
      <c r="Y195" s="315" t="s">
        <v>286</v>
      </c>
      <c r="Z195" s="315" t="s">
        <v>286</v>
      </c>
      <c r="AA195" s="315" t="s">
        <v>286</v>
      </c>
      <c r="AB195" s="315" t="s">
        <v>286</v>
      </c>
      <c r="AC195" s="315" t="s">
        <v>286</v>
      </c>
      <c r="AD195" s="315" t="s">
        <v>286</v>
      </c>
      <c r="AE195" s="315" t="s">
        <v>286</v>
      </c>
      <c r="AF195" s="315" t="s">
        <v>286</v>
      </c>
      <c r="AG195" s="315" t="s">
        <v>286</v>
      </c>
      <c r="AH195" s="315" t="s">
        <v>286</v>
      </c>
      <c r="AI195" s="315" t="s">
        <v>286</v>
      </c>
      <c r="AJ195" s="315" t="s">
        <v>286</v>
      </c>
      <c r="AK195" s="315" t="s">
        <v>286</v>
      </c>
      <c r="AL195" s="315" t="s">
        <v>286</v>
      </c>
      <c r="AM195" s="315" t="s">
        <v>286</v>
      </c>
      <c r="AN195" s="315" t="s">
        <v>286</v>
      </c>
      <c r="AO195" s="315" t="s">
        <v>286</v>
      </c>
    </row>
    <row r="196" spans="1:41" s="299" customFormat="1" x14ac:dyDescent="0.3">
      <c r="A196" s="304" t="s">
        <v>797</v>
      </c>
      <c r="B196" s="141" t="s">
        <v>798</v>
      </c>
      <c r="C196" s="303" t="s">
        <v>748</v>
      </c>
      <c r="D196" s="315" t="s">
        <v>286</v>
      </c>
      <c r="E196" s="315" t="s">
        <v>286</v>
      </c>
      <c r="F196" s="315" t="s">
        <v>286</v>
      </c>
      <c r="G196" s="315" t="s">
        <v>286</v>
      </c>
      <c r="H196" s="315" t="s">
        <v>286</v>
      </c>
      <c r="I196" s="315" t="s">
        <v>286</v>
      </c>
      <c r="J196" s="315" t="s">
        <v>286</v>
      </c>
      <c r="K196" s="315" t="s">
        <v>286</v>
      </c>
      <c r="L196" s="315" t="s">
        <v>286</v>
      </c>
      <c r="M196" s="315" t="s">
        <v>286</v>
      </c>
      <c r="N196" s="315" t="s">
        <v>286</v>
      </c>
      <c r="O196" s="315" t="s">
        <v>286</v>
      </c>
      <c r="P196" s="315" t="s">
        <v>286</v>
      </c>
      <c r="Q196" s="315" t="s">
        <v>286</v>
      </c>
      <c r="R196" s="315" t="s">
        <v>286</v>
      </c>
      <c r="S196" s="315" t="s">
        <v>286</v>
      </c>
      <c r="T196" s="315" t="s">
        <v>286</v>
      </c>
      <c r="U196" s="315" t="s">
        <v>286</v>
      </c>
      <c r="V196" s="315" t="s">
        <v>286</v>
      </c>
      <c r="W196" s="315" t="s">
        <v>286</v>
      </c>
      <c r="X196" s="315" t="s">
        <v>286</v>
      </c>
      <c r="Y196" s="315" t="s">
        <v>286</v>
      </c>
      <c r="Z196" s="315" t="s">
        <v>286</v>
      </c>
      <c r="AA196" s="315" t="s">
        <v>286</v>
      </c>
      <c r="AB196" s="315" t="s">
        <v>286</v>
      </c>
      <c r="AC196" s="315" t="s">
        <v>286</v>
      </c>
      <c r="AD196" s="315" t="s">
        <v>286</v>
      </c>
      <c r="AE196" s="315" t="s">
        <v>286</v>
      </c>
      <c r="AF196" s="315" t="s">
        <v>286</v>
      </c>
      <c r="AG196" s="315" t="s">
        <v>286</v>
      </c>
      <c r="AH196" s="315" t="s">
        <v>286</v>
      </c>
      <c r="AI196" s="315" t="s">
        <v>286</v>
      </c>
      <c r="AJ196" s="315" t="s">
        <v>286</v>
      </c>
      <c r="AK196" s="315" t="s">
        <v>286</v>
      </c>
      <c r="AL196" s="315" t="s">
        <v>286</v>
      </c>
      <c r="AM196" s="315" t="s">
        <v>286</v>
      </c>
      <c r="AN196" s="315" t="s">
        <v>286</v>
      </c>
      <c r="AO196" s="315" t="s">
        <v>286</v>
      </c>
    </row>
    <row r="197" spans="1:41" s="299" customFormat="1" ht="31.2" x14ac:dyDescent="0.3">
      <c r="A197" s="304" t="s">
        <v>542</v>
      </c>
      <c r="B197" s="285" t="s">
        <v>901</v>
      </c>
      <c r="C197" s="303" t="s">
        <v>748</v>
      </c>
      <c r="D197" s="315" t="s">
        <v>286</v>
      </c>
      <c r="E197" s="315" t="s">
        <v>286</v>
      </c>
      <c r="F197" s="315" t="s">
        <v>286</v>
      </c>
      <c r="G197" s="315" t="s">
        <v>286</v>
      </c>
      <c r="H197" s="315" t="s">
        <v>286</v>
      </c>
      <c r="I197" s="315" t="s">
        <v>286</v>
      </c>
      <c r="J197" s="315" t="s">
        <v>286</v>
      </c>
      <c r="K197" s="315" t="s">
        <v>286</v>
      </c>
      <c r="L197" s="315" t="s">
        <v>286</v>
      </c>
      <c r="M197" s="315" t="s">
        <v>286</v>
      </c>
      <c r="N197" s="315" t="s">
        <v>286</v>
      </c>
      <c r="O197" s="315" t="s">
        <v>286</v>
      </c>
      <c r="P197" s="315" t="s">
        <v>286</v>
      </c>
      <c r="Q197" s="315" t="s">
        <v>286</v>
      </c>
      <c r="R197" s="315" t="s">
        <v>286</v>
      </c>
      <c r="S197" s="315" t="s">
        <v>286</v>
      </c>
      <c r="T197" s="315" t="s">
        <v>286</v>
      </c>
      <c r="U197" s="315" t="s">
        <v>286</v>
      </c>
      <c r="V197" s="315" t="s">
        <v>286</v>
      </c>
      <c r="W197" s="315" t="s">
        <v>286</v>
      </c>
      <c r="X197" s="315" t="s">
        <v>286</v>
      </c>
      <c r="Y197" s="315" t="s">
        <v>286</v>
      </c>
      <c r="Z197" s="315" t="s">
        <v>286</v>
      </c>
      <c r="AA197" s="315" t="s">
        <v>286</v>
      </c>
      <c r="AB197" s="315" t="s">
        <v>286</v>
      </c>
      <c r="AC197" s="315" t="s">
        <v>286</v>
      </c>
      <c r="AD197" s="315" t="s">
        <v>286</v>
      </c>
      <c r="AE197" s="315" t="s">
        <v>286</v>
      </c>
      <c r="AF197" s="315" t="s">
        <v>286</v>
      </c>
      <c r="AG197" s="315" t="s">
        <v>286</v>
      </c>
      <c r="AH197" s="315" t="s">
        <v>286</v>
      </c>
      <c r="AI197" s="315" t="s">
        <v>286</v>
      </c>
      <c r="AJ197" s="315" t="s">
        <v>286</v>
      </c>
      <c r="AK197" s="315" t="s">
        <v>286</v>
      </c>
      <c r="AL197" s="315" t="s">
        <v>286</v>
      </c>
      <c r="AM197" s="315" t="s">
        <v>286</v>
      </c>
      <c r="AN197" s="315" t="s">
        <v>286</v>
      </c>
      <c r="AO197" s="315" t="s">
        <v>286</v>
      </c>
    </row>
    <row r="198" spans="1:41" s="299" customFormat="1" ht="31.2" x14ac:dyDescent="0.3">
      <c r="A198" s="304" t="s">
        <v>649</v>
      </c>
      <c r="B198" s="285" t="s">
        <v>1062</v>
      </c>
      <c r="C198" s="303" t="s">
        <v>748</v>
      </c>
      <c r="D198" s="315" t="s">
        <v>286</v>
      </c>
      <c r="E198" s="315" t="s">
        <v>286</v>
      </c>
      <c r="F198" s="315" t="s">
        <v>286</v>
      </c>
      <c r="G198" s="315" t="s">
        <v>286</v>
      </c>
      <c r="H198" s="315" t="s">
        <v>286</v>
      </c>
      <c r="I198" s="315" t="s">
        <v>286</v>
      </c>
      <c r="J198" s="315" t="s">
        <v>286</v>
      </c>
      <c r="K198" s="315" t="s">
        <v>286</v>
      </c>
      <c r="L198" s="315" t="s">
        <v>286</v>
      </c>
      <c r="M198" s="315" t="s">
        <v>286</v>
      </c>
      <c r="N198" s="315" t="s">
        <v>286</v>
      </c>
      <c r="O198" s="315" t="s">
        <v>286</v>
      </c>
      <c r="P198" s="315" t="s">
        <v>286</v>
      </c>
      <c r="Q198" s="315" t="s">
        <v>286</v>
      </c>
      <c r="R198" s="315" t="s">
        <v>286</v>
      </c>
      <c r="S198" s="315" t="s">
        <v>286</v>
      </c>
      <c r="T198" s="315" t="s">
        <v>286</v>
      </c>
      <c r="U198" s="315" t="s">
        <v>286</v>
      </c>
      <c r="V198" s="315" t="s">
        <v>286</v>
      </c>
      <c r="W198" s="315" t="s">
        <v>286</v>
      </c>
      <c r="X198" s="315" t="s">
        <v>286</v>
      </c>
      <c r="Y198" s="315" t="s">
        <v>286</v>
      </c>
      <c r="Z198" s="315" t="s">
        <v>286</v>
      </c>
      <c r="AA198" s="315" t="s">
        <v>286</v>
      </c>
      <c r="AB198" s="315" t="s">
        <v>286</v>
      </c>
      <c r="AC198" s="315" t="s">
        <v>286</v>
      </c>
      <c r="AD198" s="315" t="s">
        <v>286</v>
      </c>
      <c r="AE198" s="315" t="s">
        <v>286</v>
      </c>
      <c r="AF198" s="315" t="s">
        <v>286</v>
      </c>
      <c r="AG198" s="315" t="s">
        <v>286</v>
      </c>
      <c r="AH198" s="315" t="s">
        <v>286</v>
      </c>
      <c r="AI198" s="315" t="s">
        <v>286</v>
      </c>
      <c r="AJ198" s="315" t="s">
        <v>286</v>
      </c>
      <c r="AK198" s="315" t="s">
        <v>286</v>
      </c>
      <c r="AL198" s="315" t="s">
        <v>286</v>
      </c>
      <c r="AM198" s="315" t="s">
        <v>286</v>
      </c>
      <c r="AN198" s="315" t="s">
        <v>286</v>
      </c>
      <c r="AO198" s="315" t="s">
        <v>286</v>
      </c>
    </row>
    <row r="199" spans="1:41" s="299" customFormat="1" x14ac:dyDescent="0.3">
      <c r="A199" s="304" t="s">
        <v>650</v>
      </c>
      <c r="B199" s="285" t="s">
        <v>1048</v>
      </c>
      <c r="C199" s="303" t="s">
        <v>748</v>
      </c>
      <c r="D199" s="315" t="s">
        <v>286</v>
      </c>
      <c r="E199" s="315" t="s">
        <v>286</v>
      </c>
      <c r="F199" s="315" t="s">
        <v>286</v>
      </c>
      <c r="G199" s="315" t="s">
        <v>286</v>
      </c>
      <c r="H199" s="315" t="s">
        <v>286</v>
      </c>
      <c r="I199" s="315" t="s">
        <v>286</v>
      </c>
      <c r="J199" s="315" t="s">
        <v>286</v>
      </c>
      <c r="K199" s="315" t="s">
        <v>286</v>
      </c>
      <c r="L199" s="315" t="s">
        <v>286</v>
      </c>
      <c r="M199" s="315" t="s">
        <v>286</v>
      </c>
      <c r="N199" s="315" t="s">
        <v>286</v>
      </c>
      <c r="O199" s="315" t="s">
        <v>286</v>
      </c>
      <c r="P199" s="315" t="s">
        <v>286</v>
      </c>
      <c r="Q199" s="315" t="s">
        <v>286</v>
      </c>
      <c r="R199" s="315" t="s">
        <v>286</v>
      </c>
      <c r="S199" s="315" t="s">
        <v>286</v>
      </c>
      <c r="T199" s="315" t="s">
        <v>286</v>
      </c>
      <c r="U199" s="315" t="s">
        <v>286</v>
      </c>
      <c r="V199" s="315" t="s">
        <v>286</v>
      </c>
      <c r="W199" s="315" t="s">
        <v>286</v>
      </c>
      <c r="X199" s="315" t="s">
        <v>286</v>
      </c>
      <c r="Y199" s="315" t="s">
        <v>286</v>
      </c>
      <c r="Z199" s="315" t="s">
        <v>286</v>
      </c>
      <c r="AA199" s="315" t="s">
        <v>286</v>
      </c>
      <c r="AB199" s="315" t="s">
        <v>286</v>
      </c>
      <c r="AC199" s="315" t="s">
        <v>286</v>
      </c>
      <c r="AD199" s="315" t="s">
        <v>286</v>
      </c>
      <c r="AE199" s="315" t="s">
        <v>286</v>
      </c>
      <c r="AF199" s="315" t="s">
        <v>286</v>
      </c>
      <c r="AG199" s="315" t="s">
        <v>286</v>
      </c>
      <c r="AH199" s="315" t="s">
        <v>286</v>
      </c>
      <c r="AI199" s="315" t="s">
        <v>286</v>
      </c>
      <c r="AJ199" s="315" t="s">
        <v>286</v>
      </c>
      <c r="AK199" s="315" t="s">
        <v>286</v>
      </c>
      <c r="AL199" s="315" t="s">
        <v>286</v>
      </c>
      <c r="AM199" s="315" t="s">
        <v>286</v>
      </c>
      <c r="AN199" s="315" t="s">
        <v>286</v>
      </c>
      <c r="AO199" s="315" t="s">
        <v>286</v>
      </c>
    </row>
    <row r="200" spans="1:41" s="299" customFormat="1" x14ac:dyDescent="0.3">
      <c r="A200" s="304" t="s">
        <v>651</v>
      </c>
      <c r="B200" s="285" t="s">
        <v>639</v>
      </c>
      <c r="C200" s="303" t="s">
        <v>748</v>
      </c>
      <c r="D200" s="315">
        <f>'[1]12.БДДС (ДПН)'!$G$74/1000</f>
        <v>194.1467226572226</v>
      </c>
      <c r="E200" s="315">
        <f>'[1]12.БДДС (ДПН)'!$H$74/1000</f>
        <v>197.93720877999999</v>
      </c>
      <c r="F200" s="326">
        <f>[2]Свод!S191</f>
        <v>220.124</v>
      </c>
      <c r="G200" s="315">
        <f>'[1]12.БДДС (ДПН)'!$I$74/1000</f>
        <v>218.84919368000001</v>
      </c>
      <c r="H200" s="326">
        <f>[2]Свод!U191</f>
        <v>233.74</v>
      </c>
      <c r="I200" s="315">
        <f>'[1]12.БДДС (ДПН)'!$R$74/1000</f>
        <v>237.56868856698017</v>
      </c>
      <c r="J200" s="326">
        <f>[2]Свод!W191</f>
        <v>227.33833829685636</v>
      </c>
      <c r="K200" s="315">
        <f>'[1]12.БДДС (ДПН)'!$BF$74/1000</f>
        <v>229.53718606363532</v>
      </c>
      <c r="L200" s="326">
        <f>[2]Свод!Y191</f>
        <v>230.80659009399005</v>
      </c>
      <c r="M200" s="315">
        <f>'[1]12.БДДС (ДПН)'!$BL$74/1000</f>
        <v>232.758908679146</v>
      </c>
      <c r="N200" s="326">
        <f>[2]Свод!AA191</f>
        <v>251.50188678012287</v>
      </c>
      <c r="O200" s="315">
        <f>'[1]12.БДДС (ДПН)'!$BR$74/1000</f>
        <v>244.05640286744557</v>
      </c>
      <c r="P200" s="326">
        <f>[2]Свод!AC191</f>
        <v>254.01690564792412</v>
      </c>
      <c r="Q200" s="315">
        <f>'[1]12.БДДС (ДПН)'!$BX$74/1000</f>
        <v>253.90228556776702</v>
      </c>
      <c r="R200" s="326">
        <f>[2]Свод!AE191</f>
        <v>256.55707470440336</v>
      </c>
      <c r="S200" s="326">
        <f>[2]Свод!AF191</f>
        <v>261.51935413480004</v>
      </c>
      <c r="T200" s="326">
        <f>[2]Свод!AG191</f>
        <v>259.12264545144734</v>
      </c>
      <c r="U200" s="326">
        <f>[2]Свод!AH191</f>
        <v>269.36493475884407</v>
      </c>
      <c r="V200" s="326">
        <f>[2]Свод!AI191</f>
        <v>261.71387190596181</v>
      </c>
      <c r="W200" s="326">
        <f>[2]Свод!AJ191</f>
        <v>277.4458828016094</v>
      </c>
      <c r="X200" s="326">
        <f>[2]Свод!AK191</f>
        <v>264.33101062502141</v>
      </c>
      <c r="Y200" s="326">
        <f>[2]Свод!AL191</f>
        <v>285.76925928565771</v>
      </c>
      <c r="Z200" s="326">
        <f>[2]Свод!AM191</f>
        <v>266.97432073127158</v>
      </c>
      <c r="AA200" s="326">
        <f>[2]Свод!AN191</f>
        <v>294.34233706422742</v>
      </c>
      <c r="AB200" s="326">
        <f>[2]Свод!AO191</f>
        <v>269.64406393858434</v>
      </c>
      <c r="AC200" s="326">
        <f>[2]Свод!AP191</f>
        <v>303.17260717615426</v>
      </c>
      <c r="AD200" s="326">
        <f>[2]Свод!AQ191</f>
        <v>272.34050457797014</v>
      </c>
      <c r="AE200" s="326">
        <f>[2]Свод!AR191</f>
        <v>312.26778539143891</v>
      </c>
      <c r="AF200" s="326">
        <f>[2]Свод!AS191</f>
        <v>275.06390962374985</v>
      </c>
      <c r="AG200" s="326">
        <f>[2]Свод!AT191</f>
        <v>321.63581895318208</v>
      </c>
      <c r="AH200" s="326">
        <f>[2]Свод!AU191</f>
        <v>277.81454871998739</v>
      </c>
      <c r="AI200" s="326">
        <f>[2]Свод!AV191</f>
        <v>331.28489352177758</v>
      </c>
      <c r="AJ200" s="326">
        <f>[2]Свод!AW191</f>
        <v>280.59269420718726</v>
      </c>
      <c r="AK200" s="326">
        <f>[2]Свод!AX191</f>
        <v>341.22344032743092</v>
      </c>
      <c r="AL200" s="326">
        <f>[2]Свод!AY191</f>
        <v>283.39862114925916</v>
      </c>
      <c r="AM200" s="326">
        <f>[2]Свод!AZ191</f>
        <v>351.46014353725388</v>
      </c>
      <c r="AN200" s="326">
        <f t="shared" si="68"/>
        <v>4164.956986453737</v>
      </c>
      <c r="AO200" s="326">
        <f t="shared" si="69"/>
        <v>4547.3099286973502</v>
      </c>
    </row>
    <row r="201" spans="1:41" s="299" customFormat="1" x14ac:dyDescent="0.3">
      <c r="A201" s="304" t="s">
        <v>652</v>
      </c>
      <c r="B201" s="285" t="s">
        <v>823</v>
      </c>
      <c r="C201" s="303" t="s">
        <v>748</v>
      </c>
      <c r="D201" s="315">
        <f>('[1]12.БДДС (ДПН)'!$G$76+'[1]12.БДДС (ДПН)'!$G$77)/1000</f>
        <v>67.476918117186131</v>
      </c>
      <c r="E201" s="315">
        <f>('[1]12.БДДС (ДПН)'!$H$76+'[1]12.БДДС (ДПН)'!$H$77)/1000</f>
        <v>43.878587049999993</v>
      </c>
      <c r="F201" s="326">
        <f>[2]Свод!S192</f>
        <v>76.785000000000011</v>
      </c>
      <c r="G201" s="315">
        <f>('[1]12.БДДС (ДПН)'!$I$76+'[1]12.БДДС (ДПН)'!$I$77)/1000</f>
        <v>46.673378820000003</v>
      </c>
      <c r="H201" s="326">
        <f>[2]Свод!U192</f>
        <v>74.439137315525869</v>
      </c>
      <c r="I201" s="315">
        <f>('[1]12.БДДС (ДПН)'!$R$76+'[1]12.БДДС (ДПН)'!$R$77)/1000</f>
        <v>77.641767003450425</v>
      </c>
      <c r="J201" s="326">
        <f>[2]Свод!W192</f>
        <v>68.481016150615318</v>
      </c>
      <c r="K201" s="315">
        <f>('[1]12.БДДС (ДПН)'!$BF$76+'[1]12.БДДС (ДПН)'!$BF$77)/1000</f>
        <v>66.232638759288122</v>
      </c>
      <c r="L201" s="326">
        <f>[2]Свод!Y192</f>
        <v>69.519464278365362</v>
      </c>
      <c r="M201" s="315">
        <f>('[1]12.БДДС (ДПН)'!$BL$76+'[1]12.БДДС (ДПН)'!$BL$77)/1000</f>
        <v>67.076605981753787</v>
      </c>
      <c r="N201" s="326">
        <f>[2]Свод!AA192</f>
        <v>75.75021521333251</v>
      </c>
      <c r="O201" s="315">
        <f>('[1]12.БДДС (ДПН)'!$BR$76+'[1]12.БДДС (ДПН)'!$BR$77)/1000</f>
        <v>70.356922860492517</v>
      </c>
      <c r="P201" s="326">
        <f>[2]Свод!AC192</f>
        <v>76.205071694377239</v>
      </c>
      <c r="Q201" s="315">
        <f>('[1]12.БДДС (ДПН)'!$BX$76+'[1]12.БДДС (ДПН)'!$BX$77)/1000</f>
        <v>73.193378867749104</v>
      </c>
      <c r="R201" s="326">
        <f>[2]Свод!AE192</f>
        <v>76.967122411321</v>
      </c>
      <c r="S201" s="326">
        <f>[2]Свод!AF192</f>
        <v>75.389180233781573</v>
      </c>
      <c r="T201" s="326">
        <f>[2]Свод!AG192</f>
        <v>77.736793635434196</v>
      </c>
      <c r="U201" s="326">
        <f>[2]Свод!AH192</f>
        <v>77.650855640795029</v>
      </c>
      <c r="V201" s="326">
        <f>[2]Свод!AI192</f>
        <v>78.514161571788534</v>
      </c>
      <c r="W201" s="326">
        <f>[2]Свод!AJ192</f>
        <v>79.980381310018885</v>
      </c>
      <c r="X201" s="326">
        <f>[2]Свод!AK192</f>
        <v>79.299303187506425</v>
      </c>
      <c r="Y201" s="326">
        <f>[2]Свод!AL192</f>
        <v>82.379792749319449</v>
      </c>
      <c r="Z201" s="326">
        <f>[2]Свод!AM192</f>
        <v>80.092296219381467</v>
      </c>
      <c r="AA201" s="326">
        <f>[2]Свод!AN192</f>
        <v>84.85118653179903</v>
      </c>
      <c r="AB201" s="326">
        <f>[2]Свод!AO192</f>
        <v>80.893219181575304</v>
      </c>
      <c r="AC201" s="326">
        <f>[2]Свод!AP192</f>
        <v>87.396722127753009</v>
      </c>
      <c r="AD201" s="326">
        <f>[2]Свод!AQ192</f>
        <v>81.702151373391033</v>
      </c>
      <c r="AE201" s="326">
        <f>[2]Свод!AR192</f>
        <v>90.018623791585597</v>
      </c>
      <c r="AF201" s="326">
        <f>[2]Свод!AS192</f>
        <v>82.519172887124952</v>
      </c>
      <c r="AG201" s="326">
        <f>[2]Свод!AT192</f>
        <v>92.719182505333166</v>
      </c>
      <c r="AH201" s="326">
        <f>[2]Свод!AU192</f>
        <v>83.344364615996213</v>
      </c>
      <c r="AI201" s="326">
        <f>[2]Свод!AV192</f>
        <v>95.500757980493162</v>
      </c>
      <c r="AJ201" s="326">
        <f>[2]Свод!AW192</f>
        <v>84.177808262156177</v>
      </c>
      <c r="AK201" s="326">
        <f>[2]Свод!AX192</f>
        <v>98.36578071990796</v>
      </c>
      <c r="AL201" s="326">
        <f>[2]Свод!AY192</f>
        <v>85.01958634477775</v>
      </c>
      <c r="AM201" s="326">
        <f>[2]Свод!AZ192</f>
        <v>101.3167541415052</v>
      </c>
      <c r="AN201" s="326">
        <f t="shared" si="68"/>
        <v>1254.6608843426693</v>
      </c>
      <c r="AO201" s="326">
        <f t="shared" si="69"/>
        <v>1320.0705312050261</v>
      </c>
    </row>
    <row r="202" spans="1:41" s="299" customFormat="1" x14ac:dyDescent="0.3">
      <c r="A202" s="304" t="s">
        <v>790</v>
      </c>
      <c r="B202" s="285" t="s">
        <v>1022</v>
      </c>
      <c r="C202" s="303" t="s">
        <v>748</v>
      </c>
      <c r="D202" s="315">
        <f>'[1]12.БДДС (ДПН)'!$G$79/1000</f>
        <v>107.3723034960757</v>
      </c>
      <c r="E202" s="315">
        <f>'[1]12.БДДС (ДПН)'!$H$79/1000</f>
        <v>154.84762115000001</v>
      </c>
      <c r="F202" s="326">
        <f>[2]Свод!S193</f>
        <v>66.44</v>
      </c>
      <c r="G202" s="315">
        <f>'[1]12.БДДС (ДПН)'!$I$79/1000</f>
        <v>110.03972758999998</v>
      </c>
      <c r="H202" s="326">
        <f>[2]Свод!U193</f>
        <v>79.217000000000013</v>
      </c>
      <c r="I202" s="315">
        <f>'[1]12.БДДС (ДПН)'!$R$79/1000</f>
        <v>76.58614692893785</v>
      </c>
      <c r="J202" s="326">
        <f>[2]Свод!W193</f>
        <v>154.64231712167239</v>
      </c>
      <c r="K202" s="315">
        <f>'[1]12.БДДС (ДПН)'!$BF$79/1000</f>
        <v>160.96626322476837</v>
      </c>
      <c r="L202" s="326">
        <f>[2]Свод!Y193</f>
        <v>58.916199087759331</v>
      </c>
      <c r="M202" s="315">
        <f>'[1]12.БДДС (ДПН)'!$BL$79/1000</f>
        <v>-162.46200399650033</v>
      </c>
      <c r="N202" s="326">
        <f>[2]Свод!AA193</f>
        <v>58.362171847946463</v>
      </c>
      <c r="O202" s="315">
        <f>'[1]12.БДДС (ДПН)'!$BR$79/1000</f>
        <v>108.13855175988951</v>
      </c>
      <c r="P202" s="326">
        <f>[2]Свод!AC193</f>
        <v>60.371595128637978</v>
      </c>
      <c r="Q202" s="315">
        <f>'[1]12.БДДС (ДПН)'!$BX$79/1000</f>
        <v>116.60692405093705</v>
      </c>
      <c r="R202" s="326">
        <f>[2]Свод!AE193</f>
        <v>58.384788492153923</v>
      </c>
      <c r="S202" s="326">
        <f>[2]Свод!AF193</f>
        <v>120.10513177246517</v>
      </c>
      <c r="T202" s="326">
        <f>[2]Свод!AG193</f>
        <v>56.449020574811136</v>
      </c>
      <c r="U202" s="326">
        <f>[2]Свод!AH193</f>
        <v>123.70828572563913</v>
      </c>
      <c r="V202" s="326">
        <f>[2]Свод!AI193</f>
        <v>54.565822538183824</v>
      </c>
      <c r="W202" s="326">
        <f>[2]Свод!AJ193</f>
        <v>127.4195342974083</v>
      </c>
      <c r="X202" s="326">
        <f>[2]Свод!AK193</f>
        <v>54.176815387974692</v>
      </c>
      <c r="Y202" s="326">
        <f>[2]Свод!AL193</f>
        <v>131.24212032633056</v>
      </c>
      <c r="Z202" s="326">
        <f>[2]Свод!AM193</f>
        <v>64.556839651261612</v>
      </c>
      <c r="AA202" s="326">
        <f>[2]Свод!AN193</f>
        <v>135.17938393612047</v>
      </c>
      <c r="AB202" s="326">
        <f>[2]Свод!AO193</f>
        <v>44.80093178847779</v>
      </c>
      <c r="AC202" s="326">
        <f>[2]Свод!AP193</f>
        <v>139.23476545420408</v>
      </c>
      <c r="AD202" s="326">
        <f>[2]Свод!AQ193</f>
        <v>42.231456371387274</v>
      </c>
      <c r="AE202" s="326">
        <f>[2]Свод!AR193</f>
        <v>143.4118084178302</v>
      </c>
      <c r="AF202" s="326">
        <f>[2]Свод!AS193</f>
        <v>6.7557807589429748</v>
      </c>
      <c r="AG202" s="326">
        <f>[2]Свод!AT193</f>
        <v>147.71416267036511</v>
      </c>
      <c r="AH202" s="326">
        <f>[2]Свод!AU193</f>
        <v>5.3632951927341797</v>
      </c>
      <c r="AI202" s="326">
        <f>[2]Свод!AV193</f>
        <v>152.14558755047608</v>
      </c>
      <c r="AJ202" s="326">
        <f>[2]Свод!AW193</f>
        <v>5.3632951927341797</v>
      </c>
      <c r="AK202" s="326">
        <f>[2]Свод!AX193</f>
        <v>156.70995517699038</v>
      </c>
      <c r="AL202" s="326">
        <f>[2]Свод!AY193</f>
        <v>5.3632951927341797</v>
      </c>
      <c r="AM202" s="326">
        <f>[2]Свод!AZ193</f>
        <v>161.4112538323001</v>
      </c>
      <c r="AN202" s="326">
        <f t="shared" si="68"/>
        <v>809.52062432741195</v>
      </c>
      <c r="AO202" s="326">
        <f t="shared" si="69"/>
        <v>1838.1178711281621</v>
      </c>
    </row>
    <row r="203" spans="1:41" s="299" customFormat="1" x14ac:dyDescent="0.3">
      <c r="A203" s="304" t="s">
        <v>800</v>
      </c>
      <c r="B203" s="141" t="s">
        <v>801</v>
      </c>
      <c r="C203" s="303" t="s">
        <v>748</v>
      </c>
      <c r="D203" s="315">
        <f>'[1]12.БДДС (ДПН)'!$G$88/1000</f>
        <v>35.616072000000003</v>
      </c>
      <c r="E203" s="315">
        <f>'[1]12.БДДС (ДПН)'!$H$88/1000</f>
        <v>45.743725999999995</v>
      </c>
      <c r="F203" s="326">
        <f>[2]Свод!S194</f>
        <v>-18.928999999999998</v>
      </c>
      <c r="G203" s="315">
        <f>'[1]12.БДДС (ДПН)'!$I$88/1000</f>
        <v>25.030335999999998</v>
      </c>
      <c r="H203" s="326">
        <f>[2]Свод!U194</f>
        <v>3.9540009600000192</v>
      </c>
      <c r="I203" s="315">
        <f>'[1]12.БДДС (ДПН)'!$R$88/1000</f>
        <v>-1.3578740070743915</v>
      </c>
      <c r="J203" s="326">
        <f>[2]Свод!W194</f>
        <v>-2.9553221779048089</v>
      </c>
      <c r="K203" s="315">
        <f>'[1]12.БДДС (ДПН)'!$BF$88/1000</f>
        <v>-0.12846136791898594</v>
      </c>
      <c r="L203" s="326">
        <f>[2]Свод!Y194</f>
        <v>-8.6978525740200485</v>
      </c>
      <c r="M203" s="315">
        <f>'[1]12.БДДС (ДПН)'!$BL$88/1000</f>
        <v>-11.619920252235993</v>
      </c>
      <c r="N203" s="326">
        <f>[2]Свод!AA194</f>
        <v>-9.6569726208019127</v>
      </c>
      <c r="O203" s="315">
        <f>'[1]12.БДДС (ДПН)'!$BR$88/1000</f>
        <v>-5.0101222826272274</v>
      </c>
      <c r="P203" s="326">
        <f>[2]Свод!AC194</f>
        <v>-8.4959206005007104</v>
      </c>
      <c r="Q203" s="315">
        <f>'[1]12.БДДС (ДПН)'!$BX$88/1000</f>
        <v>0.48507160554371753</v>
      </c>
      <c r="R203" s="326">
        <f>[2]Свод!AE194</f>
        <v>-7.5199184088334841</v>
      </c>
      <c r="S203" s="326">
        <f>[2]Свод!AF194</f>
        <v>0.49962375371002909</v>
      </c>
      <c r="T203" s="326">
        <f>[2]Свод!AG194</f>
        <v>-6.6418353163678985</v>
      </c>
      <c r="U203" s="326">
        <f>[2]Свод!AH194</f>
        <v>0.51461246632132995</v>
      </c>
      <c r="V203" s="326">
        <f>[2]Свод!AI194</f>
        <v>-5.8490014001735018</v>
      </c>
      <c r="W203" s="326">
        <f>[2]Свод!AJ194</f>
        <v>0.53005084031096983</v>
      </c>
      <c r="X203" s="326">
        <f>[2]Свод!AK194</f>
        <v>-5.1300658224770803</v>
      </c>
      <c r="Y203" s="326">
        <f>[2]Свод!AL194</f>
        <v>0.54595236552029891</v>
      </c>
      <c r="Z203" s="326">
        <f>[2]Свод!AM194</f>
        <v>-4.4748310547863523</v>
      </c>
      <c r="AA203" s="326">
        <f>[2]Свод!AN194</f>
        <v>0.56233093648590793</v>
      </c>
      <c r="AB203" s="326">
        <f>[2]Свод!AO194</f>
        <v>-14.579789526891696</v>
      </c>
      <c r="AC203" s="326">
        <f>[2]Свод!AP194</f>
        <v>0.57920086458048514</v>
      </c>
      <c r="AD203" s="326">
        <f>[2]Свод!AQ194</f>
        <v>-8.6724097454415841</v>
      </c>
      <c r="AE203" s="326">
        <f>[2]Свод!AR194</f>
        <v>0.59657689051789975</v>
      </c>
      <c r="AF203" s="326">
        <f>[2]Свод!AS194</f>
        <v>-8.1564951790759732</v>
      </c>
      <c r="AG203" s="326">
        <f>[2]Свод!AT194</f>
        <v>0.61447419723343677</v>
      </c>
      <c r="AH203" s="326">
        <f>[2]Свод!AU194</f>
        <v>-7.6722839571063739</v>
      </c>
      <c r="AI203" s="326">
        <f>[2]Свод!AV194</f>
        <v>0.63290842315043994</v>
      </c>
      <c r="AJ203" s="326">
        <f>[2]Свод!AW194</f>
        <v>-7.2134062164070833</v>
      </c>
      <c r="AK203" s="326">
        <f>[2]Свод!AX194</f>
        <v>0.65189567584495312</v>
      </c>
      <c r="AL203" s="326">
        <f>[2]Свод!AY194</f>
        <v>-6.7739537804054466</v>
      </c>
      <c r="AM203" s="326">
        <f>[2]Свод!AZ194</f>
        <v>0.6714525461203017</v>
      </c>
      <c r="AN203" s="326">
        <f t="shared" si="68"/>
        <v>-108.53605742119393</v>
      </c>
      <c r="AO203" s="326">
        <f t="shared" si="69"/>
        <v>-11.232227344516826</v>
      </c>
    </row>
    <row r="204" spans="1:41" s="299" customFormat="1" x14ac:dyDescent="0.3">
      <c r="A204" s="304" t="s">
        <v>799</v>
      </c>
      <c r="B204" s="285" t="s">
        <v>895</v>
      </c>
      <c r="C204" s="303" t="s">
        <v>748</v>
      </c>
      <c r="D204" s="315">
        <f>('[1]12.БДДС (ДПН)'!$G$43+'[1]12.БДДС (ДПН)'!$G$50+'[1]12.БДДС (ДПН)'!$G$52+'[1]12.БДДС (ДПН)'!$G$51+'[1]12.БДДС (ДПН)'!$G$54)/1000</f>
        <v>25.165367919278346</v>
      </c>
      <c r="E204" s="315">
        <f>('[1]12.БДДС (ДПН)'!$H$43+'[1]12.БДДС (ДПН)'!$H$50+'[1]12.БДДС (ДПН)'!$H$52+'[1]12.БДДС (ДПН)'!$H$51+'[1]12.БДДС (ДПН)'!$H$54)/1000</f>
        <v>30.597408510000001</v>
      </c>
      <c r="F204" s="326">
        <f>[2]Свод!S195</f>
        <v>40.635392321110899</v>
      </c>
      <c r="G204" s="315">
        <f>('[1]12.БДДС (ДПН)'!$I$43+'[1]12.БДДС (ДПН)'!$I$50+'[1]12.БДДС (ДПН)'!$I$52+'[1]12.БДДС (ДПН)'!$I$51+'[1]12.БДДС (ДПН)'!$I$54)/1000</f>
        <v>45.634838640000012</v>
      </c>
      <c r="H204" s="326">
        <f>[2]Свод!U195</f>
        <v>46.18695871342679</v>
      </c>
      <c r="I204" s="315">
        <f>('[1]12.БДДС (ДПН)'!$R$43+'[1]12.БДДС (ДПН)'!$R$50+'[1]12.БДДС (ДПН)'!$R$52+'[1]12.БДДС (ДПН)'!$R$51+'[1]12.БДДС (ДПН)'!$R$54)/1000</f>
        <v>52.964784383483462</v>
      </c>
      <c r="J204" s="326">
        <f>[2]Свод!W195</f>
        <v>49.933816175891721</v>
      </c>
      <c r="K204" s="315">
        <f>('[1]12.БДДС (ДПН)'!$BF$43+'[1]12.БДДС (ДПН)'!$BF$50+'[1]12.БДДС (ДПН)'!$BF$52+'[1]12.БДДС (ДПН)'!$BF$51+'[1]12.БДДС (ДПН)'!$BF$54)/1000</f>
        <v>57.048892947717988</v>
      </c>
      <c r="L204" s="326">
        <f>[2]Свод!Y195</f>
        <v>51.931168822927376</v>
      </c>
      <c r="M204" s="315">
        <f>('[1]12.БДДС (ДПН)'!$BL$43+'[1]12.БДДС (ДПН)'!$BL$50+'[1]12.БДДС (ДПН)'!$BL$52+'[1]12.БДДС (ДПН)'!$BL$51+'[1]12.БДДС (ДПН)'!$BL$54)/1000</f>
        <v>59.330848665626704</v>
      </c>
      <c r="N204" s="326">
        <f>[2]Свод!AA195</f>
        <v>56.168752198878252</v>
      </c>
      <c r="O204" s="315">
        <f>('[1]12.БДДС (ДПН)'!$BR$43+'[1]12.БДДС (ДПН)'!$BR$50+'[1]12.БДДС (ДПН)'!$BR$52+'[1]12.БДДС (ДПН)'!$BR$51+'[1]12.БДДС (ДПН)'!$BR$54)/1000</f>
        <v>61.704082612251767</v>
      </c>
      <c r="P204" s="326">
        <f>[2]Свод!AC195</f>
        <v>56.730439720867032</v>
      </c>
      <c r="Q204" s="315">
        <f>('[1]12.БДДС (ДПН)'!$BX$43+'[1]12.БДДС (ДПН)'!$BX$50+'[1]12.БДДС (ДПН)'!$BX$52+'[1]12.БДДС (ДПН)'!$BX$51+'[1]12.БДДС (ДПН)'!$BX$54)/1000</f>
        <v>64.172245916741844</v>
      </c>
      <c r="R204" s="326">
        <f>[2]Свод!AE195</f>
        <v>57.297744118075705</v>
      </c>
      <c r="S204" s="326">
        <f>[2]Свод!AF195</f>
        <v>66.097413294244106</v>
      </c>
      <c r="T204" s="326">
        <f>[2]Свод!AG195</f>
        <v>57.870721559256459</v>
      </c>
      <c r="U204" s="326">
        <f>[2]Свод!AH195</f>
        <v>68.080335693071433</v>
      </c>
      <c r="V204" s="326">
        <f>[2]Свод!AI195</f>
        <v>58.449428774849025</v>
      </c>
      <c r="W204" s="326">
        <f>[2]Свод!AJ195</f>
        <v>70.122745763863577</v>
      </c>
      <c r="X204" s="326">
        <f>[2]Свод!AK195</f>
        <v>59.033923062597516</v>
      </c>
      <c r="Y204" s="326">
        <f>[2]Свод!AL195</f>
        <v>72.226428136779489</v>
      </c>
      <c r="Z204" s="326">
        <f>[2]Свод!AM195</f>
        <v>59.624262293223488</v>
      </c>
      <c r="AA204" s="326">
        <f>[2]Свод!AN195</f>
        <v>74.393220980882873</v>
      </c>
      <c r="AB204" s="326">
        <f>[2]Свод!AO195</f>
        <v>60.220504916155726</v>
      </c>
      <c r="AC204" s="326">
        <f>[2]Свод!AP195</f>
        <v>76.625017610309357</v>
      </c>
      <c r="AD204" s="326">
        <f>[2]Свод!AQ195</f>
        <v>60.822709965317287</v>
      </c>
      <c r="AE204" s="326">
        <f>[2]Свод!AR195</f>
        <v>78.923768138618641</v>
      </c>
      <c r="AF204" s="326">
        <f>[2]Свод!AS195</f>
        <v>61.430937064970458</v>
      </c>
      <c r="AG204" s="326">
        <f>[2]Свод!AT195</f>
        <v>81.291481182777204</v>
      </c>
      <c r="AH204" s="326">
        <f>[2]Свод!AU195</f>
        <v>62.045246435620165</v>
      </c>
      <c r="AI204" s="326">
        <f>[2]Свод!AV195</f>
        <v>83.730225618260519</v>
      </c>
      <c r="AJ204" s="326">
        <f>[2]Свод!AW195</f>
        <v>62.665698899976363</v>
      </c>
      <c r="AK204" s="326">
        <f>[2]Свод!AX195</f>
        <v>86.242132386808336</v>
      </c>
      <c r="AL204" s="326">
        <f>[2]Свод!AY195</f>
        <v>63.292355888976125</v>
      </c>
      <c r="AM204" s="326">
        <f>[2]Свод!AZ195</f>
        <v>88.829396358412595</v>
      </c>
      <c r="AN204" s="326">
        <f t="shared" si="68"/>
        <v>923.70466861100942</v>
      </c>
      <c r="AO204" s="326">
        <f t="shared" si="69"/>
        <v>1141.7830196898501</v>
      </c>
    </row>
    <row r="205" spans="1:41" s="299" customFormat="1" x14ac:dyDescent="0.3">
      <c r="A205" s="304" t="s">
        <v>802</v>
      </c>
      <c r="B205" s="285" t="s">
        <v>896</v>
      </c>
      <c r="C205" s="303" t="s">
        <v>748</v>
      </c>
      <c r="D205" s="315">
        <f>'[1]12.БДДС (ДПН)'!$G$61/1000</f>
        <v>54.604856210000001</v>
      </c>
      <c r="E205" s="315">
        <f>'[1]12.БДДС (ДПН)'!$H$61/1000</f>
        <v>27.422695469999997</v>
      </c>
      <c r="F205" s="326">
        <f>[2]Свод!S196</f>
        <v>22.016999999999999</v>
      </c>
      <c r="G205" s="315">
        <f>'[1]12.БДДС (ДПН)'!$I$61/1000</f>
        <v>22.59135023</v>
      </c>
      <c r="H205" s="326">
        <f>[2]Свод!U196</f>
        <v>24.896392488378766</v>
      </c>
      <c r="I205" s="315">
        <f>'[1]12.БДДС (ДПН)'!$R$61/1000</f>
        <v>24.896538599999996</v>
      </c>
      <c r="J205" s="326">
        <f>[2]Свод!W196</f>
        <v>25.933592168895146</v>
      </c>
      <c r="K205" s="315">
        <f>'[1]12.БДДС (ДПН)'!$BF$61/1000</f>
        <v>25.918478013360001</v>
      </c>
      <c r="L205" s="326">
        <f>[2]Свод!Y196</f>
        <v>76.97093585565095</v>
      </c>
      <c r="M205" s="315">
        <f>'[1]12.БДДС (ДПН)'!$BL$61/1000</f>
        <v>26.955217133894401</v>
      </c>
      <c r="N205" s="326">
        <f>[2]Свод!AA196</f>
        <v>79.171764221472074</v>
      </c>
      <c r="O205" s="315">
        <f>'[1]12.БДДС (ДПН)'!$BR$61/1000</f>
        <v>28.033425819250173</v>
      </c>
      <c r="P205" s="326">
        <f>[2]Свод!AC196</f>
        <v>82.338634790330957</v>
      </c>
      <c r="Q205" s="315">
        <f>'[1]12.БДДС (ДПН)'!$BX$61/1000</f>
        <v>29.154762852020184</v>
      </c>
      <c r="R205" s="326">
        <f>[2]Свод!AE196</f>
        <v>85.632180181944193</v>
      </c>
      <c r="S205" s="326">
        <f>[2]Свод!AF196</f>
        <v>30.029405737580792</v>
      </c>
      <c r="T205" s="326">
        <f>[2]Свод!AG196</f>
        <v>59.057467389221969</v>
      </c>
      <c r="U205" s="326">
        <f>[2]Свод!AH196</f>
        <v>30.930287909708216</v>
      </c>
      <c r="V205" s="326">
        <f>[2]Свод!AI196</f>
        <v>61.419766084790851</v>
      </c>
      <c r="W205" s="326">
        <f>[2]Свод!AJ196</f>
        <v>31.858196546999462</v>
      </c>
      <c r="X205" s="326">
        <f>[2]Свод!AK196</f>
        <v>63.876556728182486</v>
      </c>
      <c r="Y205" s="326">
        <f>[2]Свод!AL196</f>
        <v>32.813942443409445</v>
      </c>
      <c r="Z205" s="326">
        <f>[2]Свод!AM196</f>
        <v>66.431618997309783</v>
      </c>
      <c r="AA205" s="326">
        <f>[2]Свод!AN196</f>
        <v>33.798360716711727</v>
      </c>
      <c r="AB205" s="326">
        <f>[2]Свод!AO196</f>
        <v>69.088883757202183</v>
      </c>
      <c r="AC205" s="326">
        <f>[2]Свод!AP196</f>
        <v>34.812311538213081</v>
      </c>
      <c r="AD205" s="326">
        <f>[2]Свод!AQ196</f>
        <v>71.85243910749027</v>
      </c>
      <c r="AE205" s="326">
        <f>[2]Свод!AR196</f>
        <v>35.856680884359477</v>
      </c>
      <c r="AF205" s="326">
        <f>[2]Свод!AS196</f>
        <v>20.124808831489787</v>
      </c>
      <c r="AG205" s="326">
        <f>[2]Свод!AT196</f>
        <v>36.932381310890264</v>
      </c>
      <c r="AH205" s="326">
        <f>[2]Свод!AU196</f>
        <v>20.728553096434482</v>
      </c>
      <c r="AI205" s="326">
        <f>[2]Свод!AV196</f>
        <v>38.040352750216975</v>
      </c>
      <c r="AJ205" s="326">
        <f>[2]Свод!AW196</f>
        <v>20.728553096434482</v>
      </c>
      <c r="AK205" s="326">
        <f>[2]Свод!AX196</f>
        <v>39.181563332723485</v>
      </c>
      <c r="AL205" s="326">
        <f>[2]Свод!AY196</f>
        <v>20.728553096434482</v>
      </c>
      <c r="AM205" s="326">
        <f>[2]Свод!AZ196</f>
        <v>40.357010232705193</v>
      </c>
      <c r="AN205" s="326">
        <f t="shared" si="68"/>
        <v>848.98069989166265</v>
      </c>
      <c r="AO205" s="326">
        <f t="shared" si="69"/>
        <v>519.56891582204287</v>
      </c>
    </row>
    <row r="206" spans="1:41" s="299" customFormat="1" x14ac:dyDescent="0.3">
      <c r="A206" s="304" t="s">
        <v>803</v>
      </c>
      <c r="B206" s="285" t="s">
        <v>805</v>
      </c>
      <c r="C206" s="303" t="s">
        <v>748</v>
      </c>
      <c r="D206" s="315">
        <f>('[1]12.БДДС (ДПН)'!$G$93+'[1]12.БДДС (ДПН)'!$H$99)/1000</f>
        <v>5.3792858900000002</v>
      </c>
      <c r="E206" s="315">
        <f>('[1]12.БДДС (ДПН)'!$H$93+'[1]12.БДДС (ДПН)'!$H$99)/1000</f>
        <v>3.6663428800000006</v>
      </c>
      <c r="F206" s="326">
        <f>[2]Свод!S197</f>
        <v>1.042</v>
      </c>
      <c r="G206" s="315">
        <f>('[1]12.БДДС (ДПН)'!$I$93+'[1]12.БДДС (ДПН)'!$I$99)/1000</f>
        <v>4.0492237900000001</v>
      </c>
      <c r="H206" s="326">
        <f>[2]Свод!U197</f>
        <v>0.35160000000000002</v>
      </c>
      <c r="I206" s="315">
        <f>('[1]12.БДДС (ДПН)'!$R$93+'[1]12.БДДС (ДПН)'!$R$99)/1000</f>
        <v>14.293103381919417</v>
      </c>
      <c r="J206" s="326">
        <f>[2]Свод!W197</f>
        <v>0.36425760000000001</v>
      </c>
      <c r="K206" s="315">
        <f>('[1]12.БДДС (ДПН)'!$BF$93+'[1]12.БДДС (ДПН)'!$BF$99)/1000</f>
        <v>14.169373975114551</v>
      </c>
      <c r="L206" s="326">
        <f>[2]Свод!Y197</f>
        <v>0.37882790399999999</v>
      </c>
      <c r="M206" s="315">
        <f>('[1]12.БДДС (ДПН)'!$BL$93+'[1]12.БДДС (ДПН)'!$BL$99)/1000</f>
        <v>13.718800551801358</v>
      </c>
      <c r="N206" s="326">
        <f>[2]Свод!AA197</f>
        <v>0.40974026096639998</v>
      </c>
      <c r="O206" s="315">
        <f>('[1]12.БДДС (ДПН)'!$BR$93+'[1]12.БДДС (ДПН)'!$BR$99)/1000</f>
        <v>13.140706877873411</v>
      </c>
      <c r="P206" s="326">
        <f>[2]Свод!AC197</f>
        <v>0</v>
      </c>
      <c r="Q206" s="315">
        <f>('[1]12.БДДС (ДПН)'!$BX$93+'[1]12.БДДС (ДПН)'!$BX$99)/1000</f>
        <v>12.420137216988348</v>
      </c>
      <c r="R206" s="326">
        <f>[2]Свод!AE197</f>
        <v>0</v>
      </c>
      <c r="S206" s="326">
        <f>[2]Свод!AF197</f>
        <v>0</v>
      </c>
      <c r="T206" s="326">
        <f>[2]Свод!AG197</f>
        <v>0</v>
      </c>
      <c r="U206" s="326">
        <f>[2]Свод!AH197</f>
        <v>0</v>
      </c>
      <c r="V206" s="326">
        <f>[2]Свод!AI197</f>
        <v>0</v>
      </c>
      <c r="W206" s="326">
        <f>[2]Свод!AJ197</f>
        <v>0</v>
      </c>
      <c r="X206" s="326">
        <f>[2]Свод!AK197</f>
        <v>0</v>
      </c>
      <c r="Y206" s="326">
        <f>[2]Свод!AL197</f>
        <v>0</v>
      </c>
      <c r="Z206" s="326">
        <f>[2]Свод!AM197</f>
        <v>0</v>
      </c>
      <c r="AA206" s="326">
        <f>[2]Свод!AN197</f>
        <v>0</v>
      </c>
      <c r="AB206" s="326">
        <f>[2]Свод!AO197</f>
        <v>0</v>
      </c>
      <c r="AC206" s="326">
        <f>[2]Свод!AP197</f>
        <v>0</v>
      </c>
      <c r="AD206" s="326">
        <f>[2]Свод!AQ197</f>
        <v>0</v>
      </c>
      <c r="AE206" s="326">
        <f>[2]Свод!AR197</f>
        <v>0</v>
      </c>
      <c r="AF206" s="326">
        <f>[2]Свод!AS197</f>
        <v>0</v>
      </c>
      <c r="AG206" s="326">
        <f>[2]Свод!AT197</f>
        <v>0</v>
      </c>
      <c r="AH206" s="326">
        <f>[2]Свод!AU197</f>
        <v>0</v>
      </c>
      <c r="AI206" s="326">
        <f>[2]Свод!AV197</f>
        <v>0</v>
      </c>
      <c r="AJ206" s="326">
        <f>[2]Свод!AW197</f>
        <v>0</v>
      </c>
      <c r="AK206" s="326">
        <f>[2]Свод!AX197</f>
        <v>0</v>
      </c>
      <c r="AL206" s="326">
        <f>[2]Свод!AY197</f>
        <v>0</v>
      </c>
      <c r="AM206" s="326">
        <f>[2]Свод!AZ197</f>
        <v>0</v>
      </c>
      <c r="AN206" s="326">
        <f t="shared" si="68"/>
        <v>1.5044257649664001</v>
      </c>
      <c r="AO206" s="326">
        <f t="shared" si="69"/>
        <v>67.742122003697091</v>
      </c>
    </row>
    <row r="207" spans="1:41" s="299" customFormat="1" ht="31.2" x14ac:dyDescent="0.3">
      <c r="A207" s="304" t="s">
        <v>804</v>
      </c>
      <c r="B207" s="285" t="s">
        <v>1002</v>
      </c>
      <c r="C207" s="303" t="s">
        <v>748</v>
      </c>
      <c r="D207" s="315">
        <f>('[1]12.БДДС (ДПН)'!$G$173)/1000</f>
        <v>0</v>
      </c>
      <c r="E207" s="315">
        <f>('[1]12.БДДС (ДПН)'!$H$173)/1000</f>
        <v>0</v>
      </c>
      <c r="F207" s="326">
        <f>[2]Свод!S198</f>
        <v>0</v>
      </c>
      <c r="G207" s="315">
        <f>('[1]12.БДДС (ДПН)'!$I$173)/1000</f>
        <v>0</v>
      </c>
      <c r="H207" s="326">
        <f>[2]Свод!U198</f>
        <v>0</v>
      </c>
      <c r="I207" s="315">
        <f>('[1]12.БДДС (ДПН)'!$R$173)/1000</f>
        <v>0</v>
      </c>
      <c r="J207" s="326">
        <f>[2]Свод!W198</f>
        <v>0</v>
      </c>
      <c r="K207" s="315">
        <f>('[1]12.БДДС (ДПН)'!$BF$173)/1000</f>
        <v>32.727786209999998</v>
      </c>
      <c r="L207" s="326">
        <f>[2]Свод!Y198</f>
        <v>0</v>
      </c>
      <c r="M207" s="315">
        <f>('[1]12.БДДС (ДПН)'!$BL$173)/1000</f>
        <v>78.366547867950089</v>
      </c>
      <c r="N207" s="326">
        <f>[2]Свод!AA198</f>
        <v>0</v>
      </c>
      <c r="O207" s="315">
        <f>('[1]12.БДДС (ДПН)'!$BR$173)/1000</f>
        <v>34.6477669486205</v>
      </c>
      <c r="P207" s="326">
        <f>[2]Свод!AC198</f>
        <v>0</v>
      </c>
      <c r="Q207" s="315">
        <f>('[1]12.БДДС (ДПН)'!$BX$173)/1000</f>
        <v>31.876668802162701</v>
      </c>
      <c r="R207" s="326">
        <f>[2]Свод!AE198</f>
        <v>0</v>
      </c>
      <c r="S207" s="326">
        <f>[2]Свод!AF198</f>
        <v>0</v>
      </c>
      <c r="T207" s="326">
        <f>[2]Свод!AG198</f>
        <v>0</v>
      </c>
      <c r="U207" s="326">
        <f>[2]Свод!AH198</f>
        <v>0</v>
      </c>
      <c r="V207" s="326">
        <f>[2]Свод!AI198</f>
        <v>0</v>
      </c>
      <c r="W207" s="326">
        <f>[2]Свод!AJ198</f>
        <v>0</v>
      </c>
      <c r="X207" s="326">
        <f>[2]Свод!AK198</f>
        <v>0</v>
      </c>
      <c r="Y207" s="326">
        <f>[2]Свод!AL198</f>
        <v>0</v>
      </c>
      <c r="Z207" s="326">
        <f>[2]Свод!AM198</f>
        <v>0</v>
      </c>
      <c r="AA207" s="326">
        <f>[2]Свод!AN198</f>
        <v>0</v>
      </c>
      <c r="AB207" s="326">
        <f>[2]Свод!AO198</f>
        <v>0</v>
      </c>
      <c r="AC207" s="326">
        <f>[2]Свод!AP198</f>
        <v>0</v>
      </c>
      <c r="AD207" s="326">
        <f>[2]Свод!AQ198</f>
        <v>0</v>
      </c>
      <c r="AE207" s="326">
        <f>[2]Свод!AR198</f>
        <v>0</v>
      </c>
      <c r="AF207" s="326">
        <f>[2]Свод!AS198</f>
        <v>0</v>
      </c>
      <c r="AG207" s="326">
        <f>[2]Свод!AT198</f>
        <v>0</v>
      </c>
      <c r="AH207" s="326">
        <f>[2]Свод!AU198</f>
        <v>0</v>
      </c>
      <c r="AI207" s="326">
        <f>[2]Свод!AV198</f>
        <v>0</v>
      </c>
      <c r="AJ207" s="326">
        <f>[2]Свод!AW198</f>
        <v>0</v>
      </c>
      <c r="AK207" s="326">
        <f>[2]Свод!AX198</f>
        <v>0</v>
      </c>
      <c r="AL207" s="326">
        <f>[2]Свод!AY198</f>
        <v>0</v>
      </c>
      <c r="AM207" s="326">
        <f>[2]Свод!AZ198</f>
        <v>0</v>
      </c>
      <c r="AN207" s="326">
        <f t="shared" si="68"/>
        <v>0</v>
      </c>
      <c r="AO207" s="326">
        <f t="shared" si="69"/>
        <v>177.61876982873329</v>
      </c>
    </row>
    <row r="208" spans="1:41" s="299" customFormat="1" x14ac:dyDescent="0.3">
      <c r="A208" s="304" t="s">
        <v>824</v>
      </c>
      <c r="B208" s="285" t="s">
        <v>1063</v>
      </c>
      <c r="C208" s="303" t="s">
        <v>748</v>
      </c>
      <c r="D208" s="315">
        <f>D191-D192-D193-D200-D201-D202-D203-D204-D205-D206-D207</f>
        <v>22.750276512596869</v>
      </c>
      <c r="E208" s="315">
        <f>E191-E192-E193-E200-E201-E202-E203-E204-E205-E206-E207</f>
        <v>-0.16638021000008019</v>
      </c>
      <c r="F208" s="326">
        <f>[2]Свод!S199</f>
        <v>58.740031200000118</v>
      </c>
      <c r="G208" s="315">
        <f>G191-G192-G193-G200-G201-G202-G203-G204-G205-G206-G207</f>
        <v>17.335356129999997</v>
      </c>
      <c r="H208" s="326">
        <f>[2]Свод!U199</f>
        <v>72.647364875144731</v>
      </c>
      <c r="I208" s="315">
        <f>I191-I192-I193-I200-I201-I202-I203-I204-I205-I206-I207</f>
        <v>61.085830917710162</v>
      </c>
      <c r="J208" s="326">
        <f>[2]Свод!W199</f>
        <v>126.59473605641165</v>
      </c>
      <c r="K208" s="315">
        <f>K191-K192-K193-K200-K201-K202-K203-K204-K205-K206-K207</f>
        <v>62.509814808448731</v>
      </c>
      <c r="L208" s="326">
        <f>[2]Свод!Y199</f>
        <v>21.691205409768731</v>
      </c>
      <c r="M208" s="315">
        <f>M191-M192-M193-M200-M201-M202-M203-M204-M205-M206-M207</f>
        <v>71.342788031004744</v>
      </c>
      <c r="N208" s="326">
        <f>[2]Свод!AA199</f>
        <v>24.7075253569663</v>
      </c>
      <c r="O208" s="315">
        <f>O191-O192-O193-O200-O201-O202-O203-O204-O205-O206-O207</f>
        <v>69.557585149727856</v>
      </c>
      <c r="P208" s="326">
        <f>[2]Свод!AC199</f>
        <v>29.951907352000955</v>
      </c>
      <c r="Q208" s="315">
        <f>Q191-Q192-Q193-Q200-Q201-Q202-Q203-Q204-Q205-Q206-Q207</f>
        <v>73.955528102349589</v>
      </c>
      <c r="R208" s="326">
        <f>[2]Свод!AE199</f>
        <v>33.966121121583932</v>
      </c>
      <c r="S208" s="326">
        <f>[2]Свод!AF199</f>
        <v>130.125457216087</v>
      </c>
      <c r="T208" s="326">
        <f>[2]Свод!AG199</f>
        <v>-6.6418353163678887</v>
      </c>
      <c r="U208" s="326">
        <f>[2]Свод!AH199</f>
        <v>142.32659285180083</v>
      </c>
      <c r="V208" s="326">
        <f>[2]Свод!AI199</f>
        <v>-5.8490014001733925</v>
      </c>
      <c r="W208" s="326">
        <f>[2]Свод!AJ199</f>
        <v>155.38564691695944</v>
      </c>
      <c r="X208" s="326">
        <f>[2]Свод!AK199</f>
        <v>-5.1300658224767517</v>
      </c>
      <c r="Y208" s="326">
        <f>[2]Свод!AL199</f>
        <v>169.34963223369633</v>
      </c>
      <c r="Z208" s="326">
        <f>[2]Свод!AM199</f>
        <v>-4.4748310547861934</v>
      </c>
      <c r="AA208" s="326">
        <f>[2]Свод!AN199</f>
        <v>184.26783901852895</v>
      </c>
      <c r="AB208" s="326">
        <f>[2]Свод!AO199</f>
        <v>-14.57978952689183</v>
      </c>
      <c r="AC208" s="326">
        <f>[2]Свод!AP199</f>
        <v>200.19193804456512</v>
      </c>
      <c r="AD208" s="326">
        <f>[2]Свод!AQ199</f>
        <v>-8.6724097454416835</v>
      </c>
      <c r="AE208" s="326">
        <f>[2]Свод!AR199</f>
        <v>156.70312553233651</v>
      </c>
      <c r="AF208" s="326">
        <f>[2]Свод!AS199</f>
        <v>-8.156495179075705</v>
      </c>
      <c r="AG208" s="326">
        <f>[2]Свод!AT199</f>
        <v>174.19935690092558</v>
      </c>
      <c r="AH208" s="326">
        <f>[2]Свод!AU199</f>
        <v>-7.6722839571064583</v>
      </c>
      <c r="AI208" s="326">
        <f>[2]Свод!AV199</f>
        <v>105.55656723922587</v>
      </c>
      <c r="AJ208" s="326">
        <f>[2]Свод!AW199</f>
        <v>-7.2134062164073214</v>
      </c>
      <c r="AK208" s="326">
        <f>[2]Свод!AX199</f>
        <v>67.394877851031197</v>
      </c>
      <c r="AL208" s="326">
        <f>[2]Свод!AY199</f>
        <v>-6.7739537804054635</v>
      </c>
      <c r="AM208" s="326">
        <f>[2]Свод!AZ199</f>
        <v>28.208483586511193</v>
      </c>
      <c r="AN208" s="326">
        <f t="shared" si="68"/>
        <v>234.3947881727436</v>
      </c>
      <c r="AO208" s="326">
        <f t="shared" si="69"/>
        <v>1852.161064400909</v>
      </c>
    </row>
    <row r="209" spans="1:41" s="299" customFormat="1" ht="26.25" customHeight="1" x14ac:dyDescent="0.3">
      <c r="A209" s="304" t="s">
        <v>543</v>
      </c>
      <c r="B209" s="297" t="s">
        <v>1023</v>
      </c>
      <c r="C209" s="303" t="s">
        <v>748</v>
      </c>
      <c r="D209" s="315">
        <f>('[1]12.БДДС (ДПН)'!$G$210)/1000</f>
        <v>0</v>
      </c>
      <c r="E209" s="315">
        <f>('[1]12.БДДС (ДПН)'!$H$210)/1000</f>
        <v>0</v>
      </c>
      <c r="F209" s="326">
        <f>[2]Свод!S200</f>
        <v>0</v>
      </c>
      <c r="G209" s="315">
        <f>('[1]12.БДДС (ДПН)'!$I$210)/1000</f>
        <v>1.7698260000000001</v>
      </c>
      <c r="H209" s="326">
        <f>[2]Свод!U200</f>
        <v>0</v>
      </c>
      <c r="I209" s="315">
        <f>('[1]12.БДДС (ДПН)'!$R$210)/1000</f>
        <v>0</v>
      </c>
      <c r="J209" s="326">
        <f>[2]Свод!W200</f>
        <v>497.86415</v>
      </c>
      <c r="K209" s="315">
        <f>('[1]12.БДДС (ДПН)'!$BF$210)/1000</f>
        <v>497.86415</v>
      </c>
      <c r="L209" s="326">
        <f>[2]Свод!Y200</f>
        <v>0</v>
      </c>
      <c r="M209" s="315">
        <f>('[1]12.БДДС (ДПН)'!$BL$210)/1000</f>
        <v>0</v>
      </c>
      <c r="N209" s="326">
        <f>[2]Свод!AA200</f>
        <v>0</v>
      </c>
      <c r="O209" s="315">
        <f>('[1]12.БДДС (ДПН)'!$BR$210)/1000</f>
        <v>0</v>
      </c>
      <c r="P209" s="326">
        <f>[2]Свод!AC200</f>
        <v>0</v>
      </c>
      <c r="Q209" s="315">
        <f>('[1]12.БДДС (ДПН)'!$BX$210)/1000</f>
        <v>0</v>
      </c>
      <c r="R209" s="326">
        <f>[2]Свод!AE200</f>
        <v>0</v>
      </c>
      <c r="S209" s="326">
        <f>[2]Свод!AF200</f>
        <v>0</v>
      </c>
      <c r="T209" s="326">
        <f>[2]Свод!AG200</f>
        <v>0</v>
      </c>
      <c r="U209" s="326">
        <f>[2]Свод!AH200</f>
        <v>0</v>
      </c>
      <c r="V209" s="326">
        <f>[2]Свод!AI200</f>
        <v>0</v>
      </c>
      <c r="W209" s="326">
        <f>[2]Свод!AJ200</f>
        <v>0</v>
      </c>
      <c r="X209" s="326">
        <f>[2]Свод!AK200</f>
        <v>0</v>
      </c>
      <c r="Y209" s="326">
        <f>[2]Свод!AL200</f>
        <v>0</v>
      </c>
      <c r="Z209" s="326">
        <f>[2]Свод!AM200</f>
        <v>0</v>
      </c>
      <c r="AA209" s="326">
        <f>[2]Свод!AN200</f>
        <v>0</v>
      </c>
      <c r="AB209" s="326">
        <f>[2]Свод!AO200</f>
        <v>0</v>
      </c>
      <c r="AC209" s="326">
        <f>[2]Свод!AP200</f>
        <v>0</v>
      </c>
      <c r="AD209" s="326">
        <f>[2]Свод!AQ200</f>
        <v>0</v>
      </c>
      <c r="AE209" s="326">
        <f>[2]Свод!AR200</f>
        <v>0</v>
      </c>
      <c r="AF209" s="326">
        <f>[2]Свод!AS200</f>
        <v>0</v>
      </c>
      <c r="AG209" s="326">
        <f>[2]Свод!AT200</f>
        <v>0</v>
      </c>
      <c r="AH209" s="326">
        <f>[2]Свод!AU200</f>
        <v>0</v>
      </c>
      <c r="AI209" s="326">
        <f>[2]Свод!AV200</f>
        <v>0</v>
      </c>
      <c r="AJ209" s="326">
        <f>[2]Свод!AW200</f>
        <v>0</v>
      </c>
      <c r="AK209" s="326">
        <f>[2]Свод!AX200</f>
        <v>0</v>
      </c>
      <c r="AL209" s="326">
        <f>[2]Свод!AY200</f>
        <v>0</v>
      </c>
      <c r="AM209" s="326">
        <f>[2]Свод!AZ200</f>
        <v>0</v>
      </c>
      <c r="AN209" s="326">
        <f t="shared" si="68"/>
        <v>497.86415</v>
      </c>
      <c r="AO209" s="326">
        <f t="shared" si="69"/>
        <v>497.86415</v>
      </c>
    </row>
    <row r="210" spans="1:41" s="299" customFormat="1" x14ac:dyDescent="0.3">
      <c r="A210" s="304" t="s">
        <v>544</v>
      </c>
      <c r="B210" s="285" t="s">
        <v>44</v>
      </c>
      <c r="C210" s="303" t="s">
        <v>748</v>
      </c>
      <c r="D210" s="315">
        <f>('[1]12.БДДС (ДПН)'!$G$218)/1000</f>
        <v>0</v>
      </c>
      <c r="E210" s="315">
        <f>('[1]12.БДДС (ДПН)'!$H$218)/1000</f>
        <v>0</v>
      </c>
      <c r="F210" s="326">
        <f>[2]Свод!S201</f>
        <v>0</v>
      </c>
      <c r="G210" s="315">
        <f>('[1]12.БДДС (ДПН)'!$I$218)/1000</f>
        <v>1.7698260000000001</v>
      </c>
      <c r="H210" s="326">
        <f>[2]Свод!U201</f>
        <v>0</v>
      </c>
      <c r="I210" s="315">
        <f>('[1]12.БДДС (ДПН)'!$R$218)/1000</f>
        <v>0</v>
      </c>
      <c r="J210" s="326">
        <f>[2]Свод!W201</f>
        <v>497.86415</v>
      </c>
      <c r="K210" s="315">
        <f>('[1]12.БДДС (ДПН)'!$BF$218)/1000</f>
        <v>497.86415</v>
      </c>
      <c r="L210" s="326">
        <f>[2]Свод!Y201</f>
        <v>0</v>
      </c>
      <c r="M210" s="315">
        <f>('[1]12.БДДС (ДПН)'!$BL$218)/1000</f>
        <v>0</v>
      </c>
      <c r="N210" s="326">
        <f>[2]Свод!AA201</f>
        <v>0</v>
      </c>
      <c r="O210" s="315">
        <f>('[1]12.БДДС (ДПН)'!$BR$218)/1000</f>
        <v>0</v>
      </c>
      <c r="P210" s="326">
        <f>[2]Свод!AC201</f>
        <v>0</v>
      </c>
      <c r="Q210" s="315">
        <f>('[1]12.БДДС (ДПН)'!$BX$218)/1000</f>
        <v>0</v>
      </c>
      <c r="R210" s="326">
        <f>[2]Свод!AE201</f>
        <v>0</v>
      </c>
      <c r="S210" s="326">
        <f>[2]Свод!AF201</f>
        <v>0</v>
      </c>
      <c r="T210" s="326">
        <f>[2]Свод!AG201</f>
        <v>0</v>
      </c>
      <c r="U210" s="326">
        <f>[2]Свод!AH201</f>
        <v>0</v>
      </c>
      <c r="V210" s="326">
        <f>[2]Свод!AI201</f>
        <v>0</v>
      </c>
      <c r="W210" s="326">
        <f>[2]Свод!AJ201</f>
        <v>0</v>
      </c>
      <c r="X210" s="326">
        <f>[2]Свод!AK201</f>
        <v>0</v>
      </c>
      <c r="Y210" s="326">
        <f>[2]Свод!AL201</f>
        <v>0</v>
      </c>
      <c r="Z210" s="326">
        <f>[2]Свод!AM201</f>
        <v>0</v>
      </c>
      <c r="AA210" s="326">
        <f>[2]Свод!AN201</f>
        <v>0</v>
      </c>
      <c r="AB210" s="326">
        <f>[2]Свод!AO201</f>
        <v>0</v>
      </c>
      <c r="AC210" s="326">
        <f>[2]Свод!AP201</f>
        <v>0</v>
      </c>
      <c r="AD210" s="326">
        <f>[2]Свод!AQ201</f>
        <v>0</v>
      </c>
      <c r="AE210" s="326">
        <f>[2]Свод!AR201</f>
        <v>0</v>
      </c>
      <c r="AF210" s="326">
        <f>[2]Свод!AS201</f>
        <v>0</v>
      </c>
      <c r="AG210" s="326">
        <f>[2]Свод!AT201</f>
        <v>0</v>
      </c>
      <c r="AH210" s="326">
        <f>[2]Свод!AU201</f>
        <v>0</v>
      </c>
      <c r="AI210" s="326">
        <f>[2]Свод!AV201</f>
        <v>0</v>
      </c>
      <c r="AJ210" s="326">
        <f>[2]Свод!AW201</f>
        <v>0</v>
      </c>
      <c r="AK210" s="326">
        <f>[2]Свод!AX201</f>
        <v>0</v>
      </c>
      <c r="AL210" s="326">
        <f>[2]Свод!AY201</f>
        <v>0</v>
      </c>
      <c r="AM210" s="326">
        <f>[2]Свод!AZ201</f>
        <v>0</v>
      </c>
      <c r="AN210" s="326">
        <f t="shared" si="68"/>
        <v>497.86415</v>
      </c>
      <c r="AO210" s="326">
        <f t="shared" si="69"/>
        <v>497.86415</v>
      </c>
    </row>
    <row r="211" spans="1:41" s="299" customFormat="1" x14ac:dyDescent="0.3">
      <c r="A211" s="304" t="s">
        <v>545</v>
      </c>
      <c r="B211" s="285" t="s">
        <v>68</v>
      </c>
      <c r="C211" s="303" t="s">
        <v>748</v>
      </c>
      <c r="D211" s="315">
        <v>0</v>
      </c>
      <c r="E211" s="315">
        <v>0</v>
      </c>
      <c r="F211" s="315">
        <v>0</v>
      </c>
      <c r="G211" s="315">
        <v>0</v>
      </c>
      <c r="H211" s="315">
        <v>0</v>
      </c>
      <c r="I211" s="315">
        <v>0</v>
      </c>
      <c r="J211" s="315">
        <v>0</v>
      </c>
      <c r="K211" s="315">
        <v>0</v>
      </c>
      <c r="L211" s="315">
        <v>0</v>
      </c>
      <c r="M211" s="315">
        <v>0</v>
      </c>
      <c r="N211" s="315">
        <v>0</v>
      </c>
      <c r="O211" s="315">
        <v>0</v>
      </c>
      <c r="P211" s="315">
        <v>0</v>
      </c>
      <c r="Q211" s="315">
        <v>0</v>
      </c>
      <c r="R211" s="315">
        <v>0</v>
      </c>
      <c r="S211" s="315">
        <v>0</v>
      </c>
      <c r="T211" s="315">
        <v>0</v>
      </c>
      <c r="U211" s="315">
        <v>0</v>
      </c>
      <c r="V211" s="315">
        <v>0</v>
      </c>
      <c r="W211" s="315">
        <v>0</v>
      </c>
      <c r="X211" s="315">
        <v>0</v>
      </c>
      <c r="Y211" s="315">
        <v>0</v>
      </c>
      <c r="Z211" s="315">
        <v>0</v>
      </c>
      <c r="AA211" s="315">
        <v>0</v>
      </c>
      <c r="AB211" s="315">
        <v>0</v>
      </c>
      <c r="AC211" s="315">
        <v>0</v>
      </c>
      <c r="AD211" s="315">
        <v>0</v>
      </c>
      <c r="AE211" s="315">
        <v>0</v>
      </c>
      <c r="AF211" s="315">
        <v>0</v>
      </c>
      <c r="AG211" s="315">
        <v>0</v>
      </c>
      <c r="AH211" s="315">
        <v>0</v>
      </c>
      <c r="AI211" s="315">
        <v>0</v>
      </c>
      <c r="AJ211" s="315">
        <v>0</v>
      </c>
      <c r="AK211" s="315">
        <v>0</v>
      </c>
      <c r="AL211" s="315">
        <v>0</v>
      </c>
      <c r="AM211" s="315">
        <v>0</v>
      </c>
      <c r="AN211" s="326">
        <f t="shared" ref="AN211" si="72">H211+J211+L211+N211+P211+R211+T211+V211+X211+Z211+AB211+AD211+AF211+AH211+AJ211+AL211</f>
        <v>0</v>
      </c>
      <c r="AO211" s="326">
        <f t="shared" ref="AO211" si="73">I211+K211+M211+O211+Q211+S211+U211+W211+Y211+AA211+AC211+AE211+AG211+AI211+AK211+AM211</f>
        <v>0</v>
      </c>
    </row>
    <row r="212" spans="1:41" s="299" customFormat="1" ht="34.5" customHeight="1" x14ac:dyDescent="0.3">
      <c r="A212" s="304" t="s">
        <v>653</v>
      </c>
      <c r="B212" s="141" t="s">
        <v>1070</v>
      </c>
      <c r="C212" s="303" t="s">
        <v>748</v>
      </c>
      <c r="D212" s="315" t="s">
        <v>286</v>
      </c>
      <c r="E212" s="315" t="s">
        <v>286</v>
      </c>
      <c r="F212" s="315" t="s">
        <v>286</v>
      </c>
      <c r="G212" s="315" t="s">
        <v>286</v>
      </c>
      <c r="H212" s="315" t="s">
        <v>286</v>
      </c>
      <c r="I212" s="315" t="s">
        <v>286</v>
      </c>
      <c r="J212" s="315" t="s">
        <v>286</v>
      </c>
      <c r="K212" s="315" t="s">
        <v>286</v>
      </c>
      <c r="L212" s="315" t="s">
        <v>286</v>
      </c>
      <c r="M212" s="315" t="s">
        <v>286</v>
      </c>
      <c r="N212" s="315" t="s">
        <v>286</v>
      </c>
      <c r="O212" s="315" t="s">
        <v>286</v>
      </c>
      <c r="P212" s="315" t="s">
        <v>286</v>
      </c>
      <c r="Q212" s="315" t="s">
        <v>286</v>
      </c>
      <c r="R212" s="315" t="s">
        <v>286</v>
      </c>
      <c r="S212" s="315" t="s">
        <v>286</v>
      </c>
      <c r="T212" s="315" t="s">
        <v>286</v>
      </c>
      <c r="U212" s="315" t="s">
        <v>286</v>
      </c>
      <c r="V212" s="315" t="s">
        <v>286</v>
      </c>
      <c r="W212" s="315" t="s">
        <v>286</v>
      </c>
      <c r="X212" s="315" t="s">
        <v>286</v>
      </c>
      <c r="Y212" s="315" t="s">
        <v>286</v>
      </c>
      <c r="Z212" s="315" t="s">
        <v>286</v>
      </c>
      <c r="AA212" s="315" t="s">
        <v>286</v>
      </c>
      <c r="AB212" s="315" t="s">
        <v>286</v>
      </c>
      <c r="AC212" s="315" t="s">
        <v>286</v>
      </c>
      <c r="AD212" s="315" t="s">
        <v>286</v>
      </c>
      <c r="AE212" s="315" t="s">
        <v>286</v>
      </c>
      <c r="AF212" s="315" t="s">
        <v>286</v>
      </c>
      <c r="AG212" s="315" t="s">
        <v>286</v>
      </c>
      <c r="AH212" s="315" t="s">
        <v>286</v>
      </c>
      <c r="AI212" s="315" t="s">
        <v>286</v>
      </c>
      <c r="AJ212" s="315" t="s">
        <v>286</v>
      </c>
      <c r="AK212" s="315" t="s">
        <v>286</v>
      </c>
      <c r="AL212" s="315" t="s">
        <v>286</v>
      </c>
      <c r="AM212" s="315" t="s">
        <v>286</v>
      </c>
      <c r="AN212" s="315" t="s">
        <v>286</v>
      </c>
      <c r="AO212" s="315" t="s">
        <v>286</v>
      </c>
    </row>
    <row r="213" spans="1:41" s="299" customFormat="1" x14ac:dyDescent="0.3">
      <c r="A213" s="304" t="s">
        <v>654</v>
      </c>
      <c r="B213" s="286" t="s">
        <v>620</v>
      </c>
      <c r="C213" s="303" t="s">
        <v>748</v>
      </c>
      <c r="D213" s="315" t="s">
        <v>286</v>
      </c>
      <c r="E213" s="315" t="s">
        <v>286</v>
      </c>
      <c r="F213" s="315" t="s">
        <v>286</v>
      </c>
      <c r="G213" s="315" t="s">
        <v>286</v>
      </c>
      <c r="H213" s="315" t="s">
        <v>286</v>
      </c>
      <c r="I213" s="315" t="s">
        <v>286</v>
      </c>
      <c r="J213" s="315" t="s">
        <v>286</v>
      </c>
      <c r="K213" s="315" t="s">
        <v>286</v>
      </c>
      <c r="L213" s="315" t="s">
        <v>286</v>
      </c>
      <c r="M213" s="315" t="s">
        <v>286</v>
      </c>
      <c r="N213" s="315" t="s">
        <v>286</v>
      </c>
      <c r="O213" s="315" t="s">
        <v>286</v>
      </c>
      <c r="P213" s="315" t="s">
        <v>286</v>
      </c>
      <c r="Q213" s="315" t="s">
        <v>286</v>
      </c>
      <c r="R213" s="315" t="s">
        <v>286</v>
      </c>
      <c r="S213" s="315" t="s">
        <v>286</v>
      </c>
      <c r="T213" s="315" t="s">
        <v>286</v>
      </c>
      <c r="U213" s="315" t="s">
        <v>286</v>
      </c>
      <c r="V213" s="315" t="s">
        <v>286</v>
      </c>
      <c r="W213" s="315" t="s">
        <v>286</v>
      </c>
      <c r="X213" s="315" t="s">
        <v>286</v>
      </c>
      <c r="Y213" s="315" t="s">
        <v>286</v>
      </c>
      <c r="Z213" s="315" t="s">
        <v>286</v>
      </c>
      <c r="AA213" s="315" t="s">
        <v>286</v>
      </c>
      <c r="AB213" s="315" t="s">
        <v>286</v>
      </c>
      <c r="AC213" s="315" t="s">
        <v>286</v>
      </c>
      <c r="AD213" s="315" t="s">
        <v>286</v>
      </c>
      <c r="AE213" s="315" t="s">
        <v>286</v>
      </c>
      <c r="AF213" s="315" t="s">
        <v>286</v>
      </c>
      <c r="AG213" s="315" t="s">
        <v>286</v>
      </c>
      <c r="AH213" s="315" t="s">
        <v>286</v>
      </c>
      <c r="AI213" s="315" t="s">
        <v>286</v>
      </c>
      <c r="AJ213" s="315" t="s">
        <v>286</v>
      </c>
      <c r="AK213" s="315" t="s">
        <v>286</v>
      </c>
      <c r="AL213" s="315" t="s">
        <v>286</v>
      </c>
      <c r="AM213" s="315" t="s">
        <v>286</v>
      </c>
      <c r="AN213" s="315" t="s">
        <v>286</v>
      </c>
      <c r="AO213" s="315" t="s">
        <v>286</v>
      </c>
    </row>
    <row r="214" spans="1:41" s="299" customFormat="1" x14ac:dyDescent="0.3">
      <c r="A214" s="304" t="s">
        <v>655</v>
      </c>
      <c r="B214" s="286" t="s">
        <v>738</v>
      </c>
      <c r="C214" s="303" t="s">
        <v>748</v>
      </c>
      <c r="D214" s="315" t="s">
        <v>286</v>
      </c>
      <c r="E214" s="315" t="s">
        <v>286</v>
      </c>
      <c r="F214" s="315" t="s">
        <v>286</v>
      </c>
      <c r="G214" s="315" t="s">
        <v>286</v>
      </c>
      <c r="H214" s="315" t="s">
        <v>286</v>
      </c>
      <c r="I214" s="315" t="s">
        <v>286</v>
      </c>
      <c r="J214" s="315" t="s">
        <v>286</v>
      </c>
      <c r="K214" s="315" t="s">
        <v>286</v>
      </c>
      <c r="L214" s="315" t="s">
        <v>286</v>
      </c>
      <c r="M214" s="315" t="s">
        <v>286</v>
      </c>
      <c r="N214" s="315" t="s">
        <v>286</v>
      </c>
      <c r="O214" s="315" t="s">
        <v>286</v>
      </c>
      <c r="P214" s="315" t="s">
        <v>286</v>
      </c>
      <c r="Q214" s="315" t="s">
        <v>286</v>
      </c>
      <c r="R214" s="315" t="s">
        <v>286</v>
      </c>
      <c r="S214" s="315" t="s">
        <v>286</v>
      </c>
      <c r="T214" s="315" t="s">
        <v>286</v>
      </c>
      <c r="U214" s="315" t="s">
        <v>286</v>
      </c>
      <c r="V214" s="315" t="s">
        <v>286</v>
      </c>
      <c r="W214" s="315" t="s">
        <v>286</v>
      </c>
      <c r="X214" s="315" t="s">
        <v>286</v>
      </c>
      <c r="Y214" s="315" t="s">
        <v>286</v>
      </c>
      <c r="Z214" s="315" t="s">
        <v>286</v>
      </c>
      <c r="AA214" s="315" t="s">
        <v>286</v>
      </c>
      <c r="AB214" s="315" t="s">
        <v>286</v>
      </c>
      <c r="AC214" s="315" t="s">
        <v>286</v>
      </c>
      <c r="AD214" s="315" t="s">
        <v>286</v>
      </c>
      <c r="AE214" s="315" t="s">
        <v>286</v>
      </c>
      <c r="AF214" s="315" t="s">
        <v>286</v>
      </c>
      <c r="AG214" s="315" t="s">
        <v>286</v>
      </c>
      <c r="AH214" s="315" t="s">
        <v>286</v>
      </c>
      <c r="AI214" s="315" t="s">
        <v>286</v>
      </c>
      <c r="AJ214" s="315" t="s">
        <v>286</v>
      </c>
      <c r="AK214" s="315" t="s">
        <v>286</v>
      </c>
      <c r="AL214" s="315" t="s">
        <v>286</v>
      </c>
      <c r="AM214" s="315" t="s">
        <v>286</v>
      </c>
      <c r="AN214" s="315" t="s">
        <v>286</v>
      </c>
      <c r="AO214" s="315" t="s">
        <v>286</v>
      </c>
    </row>
    <row r="215" spans="1:41" s="299" customFormat="1" x14ac:dyDescent="0.3">
      <c r="A215" s="304" t="s">
        <v>546</v>
      </c>
      <c r="B215" s="285" t="s">
        <v>1064</v>
      </c>
      <c r="C215" s="303" t="s">
        <v>748</v>
      </c>
      <c r="D215" s="315">
        <f>D209-D210</f>
        <v>0</v>
      </c>
      <c r="E215" s="315">
        <f>E209-E210</f>
        <v>0</v>
      </c>
      <c r="F215" s="326">
        <f>[2]Свод!S206</f>
        <v>0</v>
      </c>
      <c r="G215" s="315">
        <f>G209-G210</f>
        <v>0</v>
      </c>
      <c r="H215" s="326">
        <f>[2]Свод!U206</f>
        <v>0</v>
      </c>
      <c r="I215" s="315">
        <f>I209-I210</f>
        <v>0</v>
      </c>
      <c r="J215" s="326">
        <f>[2]Свод!W206</f>
        <v>0</v>
      </c>
      <c r="K215" s="315">
        <f>K209-K210</f>
        <v>0</v>
      </c>
      <c r="L215" s="326">
        <f>[2]Свод!Y206</f>
        <v>0</v>
      </c>
      <c r="M215" s="315">
        <f>M209-M210</f>
        <v>0</v>
      </c>
      <c r="N215" s="326">
        <f>[2]Свод!AA206</f>
        <v>0</v>
      </c>
      <c r="O215" s="315">
        <f>O209-O210</f>
        <v>0</v>
      </c>
      <c r="P215" s="326">
        <f>[2]Свод!AC206</f>
        <v>0</v>
      </c>
      <c r="Q215" s="315">
        <f>Q209-Q210</f>
        <v>0</v>
      </c>
      <c r="R215" s="326">
        <f>[2]Свод!AE206</f>
        <v>0</v>
      </c>
      <c r="S215" s="326">
        <f>[2]Свод!AF206</f>
        <v>0</v>
      </c>
      <c r="T215" s="326">
        <f>[2]Свод!AG206</f>
        <v>0</v>
      </c>
      <c r="U215" s="326">
        <f>[2]Свод!AH206</f>
        <v>0</v>
      </c>
      <c r="V215" s="326">
        <f>[2]Свод!AI206</f>
        <v>0</v>
      </c>
      <c r="W215" s="326">
        <f>[2]Свод!AJ206</f>
        <v>0</v>
      </c>
      <c r="X215" s="326">
        <f>[2]Свод!AK206</f>
        <v>0</v>
      </c>
      <c r="Y215" s="326">
        <f>[2]Свод!AL206</f>
        <v>0</v>
      </c>
      <c r="Z215" s="326">
        <f>[2]Свод!AM206</f>
        <v>0</v>
      </c>
      <c r="AA215" s="326">
        <f>[2]Свод!AN206</f>
        <v>0</v>
      </c>
      <c r="AB215" s="326">
        <f>[2]Свод!AO206</f>
        <v>0</v>
      </c>
      <c r="AC215" s="326">
        <f>[2]Свод!AP206</f>
        <v>0</v>
      </c>
      <c r="AD215" s="326">
        <f>[2]Свод!AQ206</f>
        <v>0</v>
      </c>
      <c r="AE215" s="326">
        <f>[2]Свод!AR206</f>
        <v>0</v>
      </c>
      <c r="AF215" s="326">
        <f>[2]Свод!AS206</f>
        <v>0</v>
      </c>
      <c r="AG215" s="326">
        <f>[2]Свод!AT206</f>
        <v>0</v>
      </c>
      <c r="AH215" s="326">
        <f>[2]Свод!AU206</f>
        <v>0</v>
      </c>
      <c r="AI215" s="326">
        <f>[2]Свод!AV206</f>
        <v>0</v>
      </c>
      <c r="AJ215" s="326">
        <f>[2]Свод!AW206</f>
        <v>0</v>
      </c>
      <c r="AK215" s="326">
        <f>[2]Свод!AX206</f>
        <v>0</v>
      </c>
      <c r="AL215" s="326">
        <f>[2]Свод!AY206</f>
        <v>0</v>
      </c>
      <c r="AM215" s="326">
        <f>[2]Свод!AZ206</f>
        <v>0</v>
      </c>
      <c r="AN215" s="326">
        <f t="shared" si="68"/>
        <v>0</v>
      </c>
      <c r="AO215" s="326">
        <f t="shared" si="69"/>
        <v>0</v>
      </c>
    </row>
    <row r="216" spans="1:41" s="299" customFormat="1" x14ac:dyDescent="0.3">
      <c r="A216" s="304" t="s">
        <v>548</v>
      </c>
      <c r="B216" s="297" t="s">
        <v>1024</v>
      </c>
      <c r="C216" s="303" t="s">
        <v>748</v>
      </c>
      <c r="D216" s="315">
        <f>('[1]12.БДДС (ДПН)'!$G$220)/1000</f>
        <v>161.10311151999989</v>
      </c>
      <c r="E216" s="315">
        <f>('[1]12.БДДС (ДПН)'!$H$220)/1000</f>
        <v>143.72758854</v>
      </c>
      <c r="F216" s="326">
        <f>[2]Свод!S207</f>
        <v>172.19542204431971</v>
      </c>
      <c r="G216" s="315">
        <f>('[1]12.БДДС (ДПН)'!$I$220)/1000</f>
        <v>124.292607922</v>
      </c>
      <c r="H216" s="326">
        <f>[2]Свод!U207</f>
        <v>99.147833819999974</v>
      </c>
      <c r="I216" s="315">
        <f>('[1]12.БДДС (ДПН)'!$R$220)/1000</f>
        <v>134.12542153200002</v>
      </c>
      <c r="J216" s="326">
        <f>[2]Свод!W207</f>
        <v>191.97722688429735</v>
      </c>
      <c r="K216" s="315">
        <f>('[1]12.БДДС (ДПН)'!$BF$220)/1000</f>
        <v>1672.4172380433329</v>
      </c>
      <c r="L216" s="326">
        <f>[2]Свод!Y207</f>
        <v>195.09253432245217</v>
      </c>
      <c r="M216" s="315">
        <f>('[1]12.БДДС (ДПН)'!$BL$220)/1000</f>
        <v>119.04136588148819</v>
      </c>
      <c r="N216" s="326">
        <f>[2]Свод!AA207</f>
        <v>188.7850113865419</v>
      </c>
      <c r="O216" s="315">
        <f>('[1]12.БДДС (ДПН)'!$BR$220)/1000</f>
        <v>114.4391317455779</v>
      </c>
      <c r="P216" s="326">
        <f>[2]Свод!AC207</f>
        <v>192.93219788547432</v>
      </c>
      <c r="Q216" s="315">
        <f>('[1]12.БДДС (ДПН)'!$BX$220)/1000</f>
        <v>118.5863182445103</v>
      </c>
      <c r="R216" s="326">
        <f>[2]Свод!AE207</f>
        <v>205.84227249096392</v>
      </c>
      <c r="S216" s="326">
        <f>[2]Свод!AF207</f>
        <v>131.49639285000001</v>
      </c>
      <c r="T216" s="326">
        <f>[2]Свод!AG207</f>
        <v>198.11694444096401</v>
      </c>
      <c r="U216" s="326">
        <f>[2]Свод!AH207</f>
        <v>123.7710648</v>
      </c>
      <c r="V216" s="326">
        <f>[2]Свод!AI207</f>
        <v>168.79977891096397</v>
      </c>
      <c r="W216" s="326">
        <f>[2]Свод!AJ207</f>
        <v>94.453899269999994</v>
      </c>
      <c r="X216" s="326">
        <f>[2]Свод!AK207</f>
        <v>174.78487983096394</v>
      </c>
      <c r="Y216" s="326">
        <f>[2]Свод!AL207</f>
        <v>100.43900019</v>
      </c>
      <c r="Z216" s="326">
        <f>[2]Свод!AM207</f>
        <v>135.03821079096397</v>
      </c>
      <c r="AA216" s="326">
        <f>[2]Свод!AN207</f>
        <v>60.692331150000008</v>
      </c>
      <c r="AB216" s="326">
        <f>[2]Свод!AO207</f>
        <v>78.252632440964007</v>
      </c>
      <c r="AC216" s="326">
        <f>[2]Свод!AP207</f>
        <v>3.9067528</v>
      </c>
      <c r="AD216" s="326">
        <f>[2]Свод!AQ207</f>
        <v>74.345879640964</v>
      </c>
      <c r="AE216" s="326">
        <f>[2]Свод!AR207</f>
        <v>0</v>
      </c>
      <c r="AF216" s="326">
        <f>[2]Свод!AS207</f>
        <v>74.345879640964</v>
      </c>
      <c r="AG216" s="326">
        <f>[2]Свод!AT207</f>
        <v>0</v>
      </c>
      <c r="AH216" s="326">
        <f>[2]Свод!AU207</f>
        <v>74.345879640964</v>
      </c>
      <c r="AI216" s="326">
        <f>[2]Свод!AV207</f>
        <v>0</v>
      </c>
      <c r="AJ216" s="326">
        <f>[2]Свод!AW207</f>
        <v>74.345879640964</v>
      </c>
      <c r="AK216" s="326">
        <f>[2]Свод!AX207</f>
        <v>0</v>
      </c>
      <c r="AL216" s="326">
        <f>[2]Свод!AY207</f>
        <v>74.345879640964</v>
      </c>
      <c r="AM216" s="326">
        <f>[2]Свод!AZ207</f>
        <v>0</v>
      </c>
      <c r="AN216" s="326">
        <f t="shared" si="68"/>
        <v>2200.4989214093698</v>
      </c>
      <c r="AO216" s="326">
        <f t="shared" si="69"/>
        <v>2673.36891650691</v>
      </c>
    </row>
    <row r="217" spans="1:41" s="299" customFormat="1" x14ac:dyDescent="0.3">
      <c r="A217" s="304" t="s">
        <v>549</v>
      </c>
      <c r="B217" s="285" t="s">
        <v>1025</v>
      </c>
      <c r="C217" s="303" t="s">
        <v>748</v>
      </c>
      <c r="D217" s="315">
        <f>D216</f>
        <v>161.10311151999989</v>
      </c>
      <c r="E217" s="315">
        <f>E216</f>
        <v>143.72758854</v>
      </c>
      <c r="F217" s="326">
        <f>[2]Свод!S208</f>
        <v>172.19542204431971</v>
      </c>
      <c r="G217" s="315">
        <f>G216</f>
        <v>124.292607922</v>
      </c>
      <c r="H217" s="326">
        <f>[2]Свод!U208</f>
        <v>99.147833819999974</v>
      </c>
      <c r="I217" s="315">
        <f>I216</f>
        <v>134.12542153200002</v>
      </c>
      <c r="J217" s="326">
        <f>[2]Свод!W208</f>
        <v>191.97722688429735</v>
      </c>
      <c r="K217" s="315">
        <f>K216</f>
        <v>1672.4172380433329</v>
      </c>
      <c r="L217" s="326">
        <f>[2]Свод!Y208</f>
        <v>195.09253432245217</v>
      </c>
      <c r="M217" s="315">
        <f>M216</f>
        <v>119.04136588148819</v>
      </c>
      <c r="N217" s="326">
        <f>[2]Свод!AA208</f>
        <v>188.7850113865419</v>
      </c>
      <c r="O217" s="315">
        <f>O216</f>
        <v>114.4391317455779</v>
      </c>
      <c r="P217" s="326">
        <f>[2]Свод!AC208</f>
        <v>192.93219788547432</v>
      </c>
      <c r="Q217" s="315">
        <f>Q216</f>
        <v>118.5863182445103</v>
      </c>
      <c r="R217" s="326">
        <f>[2]Свод!AE208</f>
        <v>205.84227249096392</v>
      </c>
      <c r="S217" s="326">
        <f>[2]Свод!AF208</f>
        <v>131.49639285000001</v>
      </c>
      <c r="T217" s="326">
        <f>[2]Свод!AG208</f>
        <v>198.11694444096401</v>
      </c>
      <c r="U217" s="326">
        <f>[2]Свод!AH208</f>
        <v>123.7710648</v>
      </c>
      <c r="V217" s="326">
        <f>[2]Свод!AI208</f>
        <v>168.79977891096397</v>
      </c>
      <c r="W217" s="326">
        <f>[2]Свод!AJ208</f>
        <v>94.453899269999994</v>
      </c>
      <c r="X217" s="326">
        <f>[2]Свод!AK208</f>
        <v>174.78487983096394</v>
      </c>
      <c r="Y217" s="326">
        <f>[2]Свод!AL208</f>
        <v>100.43900019</v>
      </c>
      <c r="Z217" s="326">
        <f>[2]Свод!AM208</f>
        <v>135.03821079096397</v>
      </c>
      <c r="AA217" s="326">
        <f>[2]Свод!AN208</f>
        <v>60.692331150000008</v>
      </c>
      <c r="AB217" s="326">
        <f>[2]Свод!AO208</f>
        <v>78.252632440964007</v>
      </c>
      <c r="AC217" s="326">
        <f>[2]Свод!AP208</f>
        <v>3.9067528</v>
      </c>
      <c r="AD217" s="326">
        <f>[2]Свод!AQ208</f>
        <v>74.345879640964</v>
      </c>
      <c r="AE217" s="326">
        <f>[2]Свод!AR208</f>
        <v>0</v>
      </c>
      <c r="AF217" s="326">
        <f>[2]Свод!AS208</f>
        <v>74.345879640964</v>
      </c>
      <c r="AG217" s="326">
        <f>[2]Свод!AT208</f>
        <v>0</v>
      </c>
      <c r="AH217" s="326">
        <f>[2]Свод!AU208</f>
        <v>74.345879640964</v>
      </c>
      <c r="AI217" s="326">
        <f>[2]Свод!AV208</f>
        <v>0</v>
      </c>
      <c r="AJ217" s="326">
        <f>[2]Свод!AW208</f>
        <v>74.345879640964</v>
      </c>
      <c r="AK217" s="326">
        <f>[2]Свод!AX208</f>
        <v>0</v>
      </c>
      <c r="AL217" s="326">
        <f>[2]Свод!AY208</f>
        <v>74.345879640964</v>
      </c>
      <c r="AM217" s="326">
        <f>[2]Свод!AZ208</f>
        <v>0</v>
      </c>
      <c r="AN217" s="326">
        <f t="shared" si="68"/>
        <v>2200.4989214093698</v>
      </c>
      <c r="AO217" s="326">
        <f t="shared" si="69"/>
        <v>2673.36891650691</v>
      </c>
    </row>
    <row r="218" spans="1:41" s="299" customFormat="1" x14ac:dyDescent="0.3">
      <c r="A218" s="304" t="s">
        <v>656</v>
      </c>
      <c r="B218" s="141" t="s">
        <v>866</v>
      </c>
      <c r="C218" s="303" t="s">
        <v>748</v>
      </c>
      <c r="D218" s="315">
        <f>D217</f>
        <v>161.10311151999989</v>
      </c>
      <c r="E218" s="315">
        <f>E217</f>
        <v>143.72758854</v>
      </c>
      <c r="F218" s="326">
        <f>[2]Свод!S209</f>
        <v>172.19542204431971</v>
      </c>
      <c r="G218" s="315">
        <f>G217</f>
        <v>124.292607922</v>
      </c>
      <c r="H218" s="326">
        <f>[2]Свод!U209</f>
        <v>99.147833819999974</v>
      </c>
      <c r="I218" s="315">
        <f>I217</f>
        <v>134.12542153200002</v>
      </c>
      <c r="J218" s="326">
        <f>[2]Свод!W209</f>
        <v>191.97722688429735</v>
      </c>
      <c r="K218" s="315">
        <f>K217</f>
        <v>1672.4172380433329</v>
      </c>
      <c r="L218" s="326">
        <f>[2]Свод!Y209</f>
        <v>195.09253432245217</v>
      </c>
      <c r="M218" s="315">
        <f>M217</f>
        <v>119.04136588148819</v>
      </c>
      <c r="N218" s="326">
        <f>[2]Свод!AA209</f>
        <v>188.7850113865419</v>
      </c>
      <c r="O218" s="315">
        <f>O217</f>
        <v>114.4391317455779</v>
      </c>
      <c r="P218" s="326">
        <f>[2]Свод!AC209</f>
        <v>192.93219788547432</v>
      </c>
      <c r="Q218" s="315">
        <f>Q217</f>
        <v>118.5863182445103</v>
      </c>
      <c r="R218" s="326">
        <f>[2]Свод!AE209</f>
        <v>205.84227249096392</v>
      </c>
      <c r="S218" s="326">
        <f>[2]Свод!AF209</f>
        <v>131.49639285000001</v>
      </c>
      <c r="T218" s="326">
        <f>[2]Свод!AG209</f>
        <v>198.11694444096401</v>
      </c>
      <c r="U218" s="326">
        <f>[2]Свод!AH209</f>
        <v>123.7710648</v>
      </c>
      <c r="V218" s="326">
        <f>[2]Свод!AI209</f>
        <v>168.79977891096397</v>
      </c>
      <c r="W218" s="326">
        <f>[2]Свод!AJ209</f>
        <v>94.453899269999994</v>
      </c>
      <c r="X218" s="326">
        <f>[2]Свод!AK209</f>
        <v>174.78487983096394</v>
      </c>
      <c r="Y218" s="326">
        <f>[2]Свод!AL209</f>
        <v>100.43900019</v>
      </c>
      <c r="Z218" s="326">
        <f>[2]Свод!AM209</f>
        <v>135.03821079096397</v>
      </c>
      <c r="AA218" s="326">
        <f>[2]Свод!AN209</f>
        <v>60.692331150000008</v>
      </c>
      <c r="AB218" s="326">
        <f>[2]Свод!AO209</f>
        <v>78.252632440964007</v>
      </c>
      <c r="AC218" s="326">
        <f>[2]Свод!AP209</f>
        <v>3.9067528</v>
      </c>
      <c r="AD218" s="326">
        <f>[2]Свод!AQ209</f>
        <v>74.345879640964</v>
      </c>
      <c r="AE218" s="326">
        <f>[2]Свод!AR209</f>
        <v>0</v>
      </c>
      <c r="AF218" s="326">
        <f>[2]Свод!AS209</f>
        <v>74.345879640964</v>
      </c>
      <c r="AG218" s="326">
        <f>[2]Свод!AT209</f>
        <v>0</v>
      </c>
      <c r="AH218" s="326">
        <f>[2]Свод!AU209</f>
        <v>74.345879640964</v>
      </c>
      <c r="AI218" s="326">
        <f>[2]Свод!AV209</f>
        <v>0</v>
      </c>
      <c r="AJ218" s="326">
        <f>[2]Свод!AW209</f>
        <v>74.345879640964</v>
      </c>
      <c r="AK218" s="326">
        <f>[2]Свод!AX209</f>
        <v>0</v>
      </c>
      <c r="AL218" s="326">
        <f>[2]Свод!AY209</f>
        <v>74.345879640964</v>
      </c>
      <c r="AM218" s="326">
        <f>[2]Свод!AZ209</f>
        <v>0</v>
      </c>
      <c r="AN218" s="326">
        <f t="shared" si="68"/>
        <v>2200.4989214093698</v>
      </c>
      <c r="AO218" s="326">
        <f t="shared" si="69"/>
        <v>2673.36891650691</v>
      </c>
    </row>
    <row r="219" spans="1:41" s="299" customFormat="1" x14ac:dyDescent="0.3">
      <c r="A219" s="304" t="s">
        <v>657</v>
      </c>
      <c r="B219" s="141" t="s">
        <v>867</v>
      </c>
      <c r="C219" s="303" t="s">
        <v>748</v>
      </c>
      <c r="D219" s="315" t="s">
        <v>286</v>
      </c>
      <c r="E219" s="315" t="s">
        <v>286</v>
      </c>
      <c r="F219" s="315" t="s">
        <v>286</v>
      </c>
      <c r="G219" s="315" t="s">
        <v>286</v>
      </c>
      <c r="H219" s="315" t="s">
        <v>286</v>
      </c>
      <c r="I219" s="315" t="s">
        <v>286</v>
      </c>
      <c r="J219" s="315" t="s">
        <v>286</v>
      </c>
      <c r="K219" s="315" t="s">
        <v>286</v>
      </c>
      <c r="L219" s="315" t="s">
        <v>286</v>
      </c>
      <c r="M219" s="315" t="s">
        <v>286</v>
      </c>
      <c r="N219" s="315" t="s">
        <v>286</v>
      </c>
      <c r="O219" s="315" t="s">
        <v>286</v>
      </c>
      <c r="P219" s="315" t="s">
        <v>286</v>
      </c>
      <c r="Q219" s="315" t="s">
        <v>286</v>
      </c>
      <c r="R219" s="315" t="s">
        <v>286</v>
      </c>
      <c r="S219" s="315" t="s">
        <v>286</v>
      </c>
      <c r="T219" s="315" t="s">
        <v>286</v>
      </c>
      <c r="U219" s="315" t="s">
        <v>286</v>
      </c>
      <c r="V219" s="315" t="s">
        <v>286</v>
      </c>
      <c r="W219" s="315" t="s">
        <v>286</v>
      </c>
      <c r="X219" s="315" t="s">
        <v>286</v>
      </c>
      <c r="Y219" s="315" t="s">
        <v>286</v>
      </c>
      <c r="Z219" s="315" t="s">
        <v>286</v>
      </c>
      <c r="AA219" s="315" t="s">
        <v>286</v>
      </c>
      <c r="AB219" s="315" t="s">
        <v>286</v>
      </c>
      <c r="AC219" s="315" t="s">
        <v>286</v>
      </c>
      <c r="AD219" s="315" t="s">
        <v>286</v>
      </c>
      <c r="AE219" s="315" t="s">
        <v>286</v>
      </c>
      <c r="AF219" s="315" t="s">
        <v>286</v>
      </c>
      <c r="AG219" s="315" t="s">
        <v>286</v>
      </c>
      <c r="AH219" s="315" t="s">
        <v>286</v>
      </c>
      <c r="AI219" s="315" t="s">
        <v>286</v>
      </c>
      <c r="AJ219" s="315" t="s">
        <v>286</v>
      </c>
      <c r="AK219" s="315" t="s">
        <v>286</v>
      </c>
      <c r="AL219" s="315" t="s">
        <v>286</v>
      </c>
      <c r="AM219" s="315" t="s">
        <v>286</v>
      </c>
      <c r="AN219" s="315" t="s">
        <v>286</v>
      </c>
      <c r="AO219" s="315" t="s">
        <v>286</v>
      </c>
    </row>
    <row r="220" spans="1:41" s="299" customFormat="1" x14ac:dyDescent="0.3">
      <c r="A220" s="304" t="s">
        <v>658</v>
      </c>
      <c r="B220" s="141" t="s">
        <v>868</v>
      </c>
      <c r="C220" s="303" t="s">
        <v>748</v>
      </c>
      <c r="D220" s="315" t="s">
        <v>286</v>
      </c>
      <c r="E220" s="315" t="s">
        <v>286</v>
      </c>
      <c r="F220" s="315" t="s">
        <v>286</v>
      </c>
      <c r="G220" s="315" t="s">
        <v>286</v>
      </c>
      <c r="H220" s="315" t="s">
        <v>286</v>
      </c>
      <c r="I220" s="315" t="s">
        <v>286</v>
      </c>
      <c r="J220" s="315" t="s">
        <v>286</v>
      </c>
      <c r="K220" s="315" t="s">
        <v>286</v>
      </c>
      <c r="L220" s="315" t="s">
        <v>286</v>
      </c>
      <c r="M220" s="315" t="s">
        <v>286</v>
      </c>
      <c r="N220" s="315" t="s">
        <v>286</v>
      </c>
      <c r="O220" s="315" t="s">
        <v>286</v>
      </c>
      <c r="P220" s="315" t="s">
        <v>286</v>
      </c>
      <c r="Q220" s="315" t="s">
        <v>286</v>
      </c>
      <c r="R220" s="315" t="s">
        <v>286</v>
      </c>
      <c r="S220" s="315" t="s">
        <v>286</v>
      </c>
      <c r="T220" s="315" t="s">
        <v>286</v>
      </c>
      <c r="U220" s="315" t="s">
        <v>286</v>
      </c>
      <c r="V220" s="315" t="s">
        <v>286</v>
      </c>
      <c r="W220" s="315" t="s">
        <v>286</v>
      </c>
      <c r="X220" s="315" t="s">
        <v>286</v>
      </c>
      <c r="Y220" s="315" t="s">
        <v>286</v>
      </c>
      <c r="Z220" s="315" t="s">
        <v>286</v>
      </c>
      <c r="AA220" s="315" t="s">
        <v>286</v>
      </c>
      <c r="AB220" s="315" t="s">
        <v>286</v>
      </c>
      <c r="AC220" s="315" t="s">
        <v>286</v>
      </c>
      <c r="AD220" s="315" t="s">
        <v>286</v>
      </c>
      <c r="AE220" s="315" t="s">
        <v>286</v>
      </c>
      <c r="AF220" s="315" t="s">
        <v>286</v>
      </c>
      <c r="AG220" s="315" t="s">
        <v>286</v>
      </c>
      <c r="AH220" s="315" t="s">
        <v>286</v>
      </c>
      <c r="AI220" s="315" t="s">
        <v>286</v>
      </c>
      <c r="AJ220" s="315" t="s">
        <v>286</v>
      </c>
      <c r="AK220" s="315" t="s">
        <v>286</v>
      </c>
      <c r="AL220" s="315" t="s">
        <v>286</v>
      </c>
      <c r="AM220" s="315" t="s">
        <v>286</v>
      </c>
      <c r="AN220" s="315" t="s">
        <v>286</v>
      </c>
      <c r="AO220" s="315" t="s">
        <v>286</v>
      </c>
    </row>
    <row r="221" spans="1:41" s="299" customFormat="1" x14ac:dyDescent="0.3">
      <c r="A221" s="304" t="s">
        <v>659</v>
      </c>
      <c r="B221" s="141" t="s">
        <v>869</v>
      </c>
      <c r="C221" s="303" t="s">
        <v>748</v>
      </c>
      <c r="D221" s="315" t="s">
        <v>286</v>
      </c>
      <c r="E221" s="315" t="s">
        <v>286</v>
      </c>
      <c r="F221" s="315" t="s">
        <v>286</v>
      </c>
      <c r="G221" s="315" t="s">
        <v>286</v>
      </c>
      <c r="H221" s="315" t="s">
        <v>286</v>
      </c>
      <c r="I221" s="315" t="s">
        <v>286</v>
      </c>
      <c r="J221" s="315" t="s">
        <v>286</v>
      </c>
      <c r="K221" s="315" t="s">
        <v>286</v>
      </c>
      <c r="L221" s="315" t="s">
        <v>286</v>
      </c>
      <c r="M221" s="315" t="s">
        <v>286</v>
      </c>
      <c r="N221" s="315" t="s">
        <v>286</v>
      </c>
      <c r="O221" s="315" t="s">
        <v>286</v>
      </c>
      <c r="P221" s="315" t="s">
        <v>286</v>
      </c>
      <c r="Q221" s="315" t="s">
        <v>286</v>
      </c>
      <c r="R221" s="315" t="s">
        <v>286</v>
      </c>
      <c r="S221" s="315" t="s">
        <v>286</v>
      </c>
      <c r="T221" s="315" t="s">
        <v>286</v>
      </c>
      <c r="U221" s="315" t="s">
        <v>286</v>
      </c>
      <c r="V221" s="315" t="s">
        <v>286</v>
      </c>
      <c r="W221" s="315" t="s">
        <v>286</v>
      </c>
      <c r="X221" s="315" t="s">
        <v>286</v>
      </c>
      <c r="Y221" s="315" t="s">
        <v>286</v>
      </c>
      <c r="Z221" s="315" t="s">
        <v>286</v>
      </c>
      <c r="AA221" s="315" t="s">
        <v>286</v>
      </c>
      <c r="AB221" s="315" t="s">
        <v>286</v>
      </c>
      <c r="AC221" s="315" t="s">
        <v>286</v>
      </c>
      <c r="AD221" s="315" t="s">
        <v>286</v>
      </c>
      <c r="AE221" s="315" t="s">
        <v>286</v>
      </c>
      <c r="AF221" s="315" t="s">
        <v>286</v>
      </c>
      <c r="AG221" s="315" t="s">
        <v>286</v>
      </c>
      <c r="AH221" s="315" t="s">
        <v>286</v>
      </c>
      <c r="AI221" s="315" t="s">
        <v>286</v>
      </c>
      <c r="AJ221" s="315" t="s">
        <v>286</v>
      </c>
      <c r="AK221" s="315" t="s">
        <v>286</v>
      </c>
      <c r="AL221" s="315" t="s">
        <v>286</v>
      </c>
      <c r="AM221" s="315" t="s">
        <v>286</v>
      </c>
      <c r="AN221" s="315" t="s">
        <v>286</v>
      </c>
      <c r="AO221" s="315" t="s">
        <v>286</v>
      </c>
    </row>
    <row r="222" spans="1:41" s="299" customFormat="1" x14ac:dyDescent="0.3">
      <c r="A222" s="304" t="s">
        <v>791</v>
      </c>
      <c r="B222" s="141" t="s">
        <v>870</v>
      </c>
      <c r="C222" s="303" t="s">
        <v>748</v>
      </c>
      <c r="D222" s="315" t="s">
        <v>286</v>
      </c>
      <c r="E222" s="315" t="s">
        <v>286</v>
      </c>
      <c r="F222" s="315" t="s">
        <v>286</v>
      </c>
      <c r="G222" s="315" t="s">
        <v>286</v>
      </c>
      <c r="H222" s="315" t="s">
        <v>286</v>
      </c>
      <c r="I222" s="315" t="s">
        <v>286</v>
      </c>
      <c r="J222" s="315" t="s">
        <v>286</v>
      </c>
      <c r="K222" s="315" t="s">
        <v>286</v>
      </c>
      <c r="L222" s="315" t="s">
        <v>286</v>
      </c>
      <c r="M222" s="315" t="s">
        <v>286</v>
      </c>
      <c r="N222" s="315" t="s">
        <v>286</v>
      </c>
      <c r="O222" s="315" t="s">
        <v>286</v>
      </c>
      <c r="P222" s="315" t="s">
        <v>286</v>
      </c>
      <c r="Q222" s="315" t="s">
        <v>286</v>
      </c>
      <c r="R222" s="315" t="s">
        <v>286</v>
      </c>
      <c r="S222" s="315" t="s">
        <v>286</v>
      </c>
      <c r="T222" s="315" t="s">
        <v>286</v>
      </c>
      <c r="U222" s="315" t="s">
        <v>286</v>
      </c>
      <c r="V222" s="315" t="s">
        <v>286</v>
      </c>
      <c r="W222" s="315" t="s">
        <v>286</v>
      </c>
      <c r="X222" s="315" t="s">
        <v>286</v>
      </c>
      <c r="Y222" s="315" t="s">
        <v>286</v>
      </c>
      <c r="Z222" s="315" t="s">
        <v>286</v>
      </c>
      <c r="AA222" s="315" t="s">
        <v>286</v>
      </c>
      <c r="AB222" s="315" t="s">
        <v>286</v>
      </c>
      <c r="AC222" s="315" t="s">
        <v>286</v>
      </c>
      <c r="AD222" s="315" t="s">
        <v>286</v>
      </c>
      <c r="AE222" s="315" t="s">
        <v>286</v>
      </c>
      <c r="AF222" s="315" t="s">
        <v>286</v>
      </c>
      <c r="AG222" s="315" t="s">
        <v>286</v>
      </c>
      <c r="AH222" s="315" t="s">
        <v>286</v>
      </c>
      <c r="AI222" s="315" t="s">
        <v>286</v>
      </c>
      <c r="AJ222" s="315" t="s">
        <v>286</v>
      </c>
      <c r="AK222" s="315" t="s">
        <v>286</v>
      </c>
      <c r="AL222" s="315" t="s">
        <v>286</v>
      </c>
      <c r="AM222" s="315" t="s">
        <v>286</v>
      </c>
      <c r="AN222" s="315" t="s">
        <v>286</v>
      </c>
      <c r="AO222" s="315" t="s">
        <v>286</v>
      </c>
    </row>
    <row r="223" spans="1:41" s="299" customFormat="1" x14ac:dyDescent="0.3">
      <c r="A223" s="304" t="s">
        <v>792</v>
      </c>
      <c r="B223" s="141" t="s">
        <v>547</v>
      </c>
      <c r="C223" s="303" t="s">
        <v>748</v>
      </c>
      <c r="D223" s="315" t="s">
        <v>286</v>
      </c>
      <c r="E223" s="315" t="s">
        <v>286</v>
      </c>
      <c r="F223" s="315" t="s">
        <v>286</v>
      </c>
      <c r="G223" s="315" t="s">
        <v>286</v>
      </c>
      <c r="H223" s="315" t="s">
        <v>286</v>
      </c>
      <c r="I223" s="315" t="s">
        <v>286</v>
      </c>
      <c r="J223" s="315" t="s">
        <v>286</v>
      </c>
      <c r="K223" s="315" t="s">
        <v>286</v>
      </c>
      <c r="L223" s="315" t="s">
        <v>286</v>
      </c>
      <c r="M223" s="315" t="s">
        <v>286</v>
      </c>
      <c r="N223" s="315" t="s">
        <v>286</v>
      </c>
      <c r="O223" s="315" t="s">
        <v>286</v>
      </c>
      <c r="P223" s="315" t="s">
        <v>286</v>
      </c>
      <c r="Q223" s="315" t="s">
        <v>286</v>
      </c>
      <c r="R223" s="315" t="s">
        <v>286</v>
      </c>
      <c r="S223" s="315" t="s">
        <v>286</v>
      </c>
      <c r="T223" s="315" t="s">
        <v>286</v>
      </c>
      <c r="U223" s="315" t="s">
        <v>286</v>
      </c>
      <c r="V223" s="315" t="s">
        <v>286</v>
      </c>
      <c r="W223" s="315" t="s">
        <v>286</v>
      </c>
      <c r="X223" s="315" t="s">
        <v>286</v>
      </c>
      <c r="Y223" s="315" t="s">
        <v>286</v>
      </c>
      <c r="Z223" s="315" t="s">
        <v>286</v>
      </c>
      <c r="AA223" s="315" t="s">
        <v>286</v>
      </c>
      <c r="AB223" s="315" t="s">
        <v>286</v>
      </c>
      <c r="AC223" s="315" t="s">
        <v>286</v>
      </c>
      <c r="AD223" s="315" t="s">
        <v>286</v>
      </c>
      <c r="AE223" s="315" t="s">
        <v>286</v>
      </c>
      <c r="AF223" s="315" t="s">
        <v>286</v>
      </c>
      <c r="AG223" s="315" t="s">
        <v>286</v>
      </c>
      <c r="AH223" s="315" t="s">
        <v>286</v>
      </c>
      <c r="AI223" s="315" t="s">
        <v>286</v>
      </c>
      <c r="AJ223" s="315" t="s">
        <v>286</v>
      </c>
      <c r="AK223" s="315" t="s">
        <v>286</v>
      </c>
      <c r="AL223" s="315" t="s">
        <v>286</v>
      </c>
      <c r="AM223" s="315" t="s">
        <v>286</v>
      </c>
      <c r="AN223" s="315" t="s">
        <v>286</v>
      </c>
      <c r="AO223" s="315" t="s">
        <v>286</v>
      </c>
    </row>
    <row r="224" spans="1:41" s="299" customFormat="1" x14ac:dyDescent="0.3">
      <c r="A224" s="304" t="s">
        <v>550</v>
      </c>
      <c r="B224" s="285" t="s">
        <v>56</v>
      </c>
      <c r="C224" s="303" t="s">
        <v>748</v>
      </c>
      <c r="D224" s="315" t="s">
        <v>286</v>
      </c>
      <c r="E224" s="315" t="s">
        <v>286</v>
      </c>
      <c r="F224" s="315" t="s">
        <v>286</v>
      </c>
      <c r="G224" s="315" t="s">
        <v>286</v>
      </c>
      <c r="H224" s="315" t="s">
        <v>286</v>
      </c>
      <c r="I224" s="315" t="s">
        <v>286</v>
      </c>
      <c r="J224" s="315" t="s">
        <v>286</v>
      </c>
      <c r="K224" s="315" t="s">
        <v>286</v>
      </c>
      <c r="L224" s="315" t="s">
        <v>286</v>
      </c>
      <c r="M224" s="315" t="s">
        <v>286</v>
      </c>
      <c r="N224" s="315" t="s">
        <v>286</v>
      </c>
      <c r="O224" s="315" t="s">
        <v>286</v>
      </c>
      <c r="P224" s="315" t="s">
        <v>286</v>
      </c>
      <c r="Q224" s="315" t="s">
        <v>286</v>
      </c>
      <c r="R224" s="315" t="s">
        <v>286</v>
      </c>
      <c r="S224" s="315" t="s">
        <v>286</v>
      </c>
      <c r="T224" s="315" t="s">
        <v>286</v>
      </c>
      <c r="U224" s="315" t="s">
        <v>286</v>
      </c>
      <c r="V224" s="315" t="s">
        <v>286</v>
      </c>
      <c r="W224" s="315" t="s">
        <v>286</v>
      </c>
      <c r="X224" s="315" t="s">
        <v>286</v>
      </c>
      <c r="Y224" s="315" t="s">
        <v>286</v>
      </c>
      <c r="Z224" s="315" t="s">
        <v>286</v>
      </c>
      <c r="AA224" s="315" t="s">
        <v>286</v>
      </c>
      <c r="AB224" s="315" t="s">
        <v>286</v>
      </c>
      <c r="AC224" s="315" t="s">
        <v>286</v>
      </c>
      <c r="AD224" s="315" t="s">
        <v>286</v>
      </c>
      <c r="AE224" s="315" t="s">
        <v>286</v>
      </c>
      <c r="AF224" s="315" t="s">
        <v>286</v>
      </c>
      <c r="AG224" s="315" t="s">
        <v>286</v>
      </c>
      <c r="AH224" s="315" t="s">
        <v>286</v>
      </c>
      <c r="AI224" s="315" t="s">
        <v>286</v>
      </c>
      <c r="AJ224" s="315" t="s">
        <v>286</v>
      </c>
      <c r="AK224" s="315" t="s">
        <v>286</v>
      </c>
      <c r="AL224" s="315" t="s">
        <v>286</v>
      </c>
      <c r="AM224" s="315" t="s">
        <v>286</v>
      </c>
      <c r="AN224" s="315" t="s">
        <v>286</v>
      </c>
      <c r="AO224" s="315" t="s">
        <v>286</v>
      </c>
    </row>
    <row r="225" spans="1:41" s="299" customFormat="1" x14ac:dyDescent="0.3">
      <c r="A225" s="304" t="s">
        <v>551</v>
      </c>
      <c r="B225" s="285" t="s">
        <v>1069</v>
      </c>
      <c r="C225" s="303" t="s">
        <v>748</v>
      </c>
      <c r="D225" s="315" t="s">
        <v>286</v>
      </c>
      <c r="E225" s="315" t="s">
        <v>286</v>
      </c>
      <c r="F225" s="315" t="s">
        <v>286</v>
      </c>
      <c r="G225" s="315" t="s">
        <v>286</v>
      </c>
      <c r="H225" s="315" t="s">
        <v>286</v>
      </c>
      <c r="I225" s="315" t="s">
        <v>286</v>
      </c>
      <c r="J225" s="315" t="s">
        <v>286</v>
      </c>
      <c r="K225" s="315" t="s">
        <v>286</v>
      </c>
      <c r="L225" s="315" t="s">
        <v>286</v>
      </c>
      <c r="M225" s="315" t="s">
        <v>286</v>
      </c>
      <c r="N225" s="315" t="s">
        <v>286</v>
      </c>
      <c r="O225" s="315" t="s">
        <v>286</v>
      </c>
      <c r="P225" s="315" t="s">
        <v>286</v>
      </c>
      <c r="Q225" s="315" t="s">
        <v>286</v>
      </c>
      <c r="R225" s="315" t="s">
        <v>286</v>
      </c>
      <c r="S225" s="315" t="s">
        <v>286</v>
      </c>
      <c r="T225" s="315" t="s">
        <v>286</v>
      </c>
      <c r="U225" s="315" t="s">
        <v>286</v>
      </c>
      <c r="V225" s="315" t="s">
        <v>286</v>
      </c>
      <c r="W225" s="315" t="s">
        <v>286</v>
      </c>
      <c r="X225" s="315" t="s">
        <v>286</v>
      </c>
      <c r="Y225" s="315" t="s">
        <v>286</v>
      </c>
      <c r="Z225" s="315" t="s">
        <v>286</v>
      </c>
      <c r="AA225" s="315" t="s">
        <v>286</v>
      </c>
      <c r="AB225" s="315" t="s">
        <v>286</v>
      </c>
      <c r="AC225" s="315" t="s">
        <v>286</v>
      </c>
      <c r="AD225" s="315" t="s">
        <v>286</v>
      </c>
      <c r="AE225" s="315" t="s">
        <v>286</v>
      </c>
      <c r="AF225" s="315" t="s">
        <v>286</v>
      </c>
      <c r="AG225" s="315" t="s">
        <v>286</v>
      </c>
      <c r="AH225" s="315" t="s">
        <v>286</v>
      </c>
      <c r="AI225" s="315" t="s">
        <v>286</v>
      </c>
      <c r="AJ225" s="315" t="s">
        <v>286</v>
      </c>
      <c r="AK225" s="315" t="s">
        <v>286</v>
      </c>
      <c r="AL225" s="315" t="s">
        <v>286</v>
      </c>
      <c r="AM225" s="315" t="s">
        <v>286</v>
      </c>
      <c r="AN225" s="315" t="s">
        <v>286</v>
      </c>
      <c r="AO225" s="315" t="s">
        <v>286</v>
      </c>
    </row>
    <row r="226" spans="1:41" s="307" customFormat="1" x14ac:dyDescent="0.3">
      <c r="A226" s="304" t="s">
        <v>925</v>
      </c>
      <c r="B226" s="285" t="s">
        <v>863</v>
      </c>
      <c r="C226" s="303" t="s">
        <v>286</v>
      </c>
      <c r="D226" s="326" t="s">
        <v>590</v>
      </c>
      <c r="E226" s="326" t="s">
        <v>590</v>
      </c>
      <c r="F226" s="326" t="s">
        <v>590</v>
      </c>
      <c r="G226" s="326" t="s">
        <v>590</v>
      </c>
      <c r="H226" s="326" t="s">
        <v>590</v>
      </c>
      <c r="I226" s="326" t="s">
        <v>590</v>
      </c>
      <c r="J226" s="326" t="s">
        <v>590</v>
      </c>
      <c r="K226" s="326" t="s">
        <v>590</v>
      </c>
      <c r="L226" s="326" t="s">
        <v>590</v>
      </c>
      <c r="M226" s="326" t="s">
        <v>590</v>
      </c>
      <c r="N226" s="326" t="s">
        <v>590</v>
      </c>
      <c r="O226" s="326" t="s">
        <v>590</v>
      </c>
      <c r="P226" s="326" t="s">
        <v>590</v>
      </c>
      <c r="Q226" s="326" t="s">
        <v>590</v>
      </c>
      <c r="R226" s="326" t="s">
        <v>590</v>
      </c>
      <c r="S226" s="326" t="s">
        <v>590</v>
      </c>
      <c r="T226" s="326" t="s">
        <v>590</v>
      </c>
      <c r="U226" s="326" t="s">
        <v>590</v>
      </c>
      <c r="V226" s="326" t="s">
        <v>590</v>
      </c>
      <c r="W226" s="326" t="s">
        <v>590</v>
      </c>
      <c r="X226" s="326" t="s">
        <v>590</v>
      </c>
      <c r="Y226" s="326" t="s">
        <v>590</v>
      </c>
      <c r="Z226" s="326" t="s">
        <v>590</v>
      </c>
      <c r="AA226" s="326" t="s">
        <v>590</v>
      </c>
      <c r="AB226" s="326" t="s">
        <v>590</v>
      </c>
      <c r="AC226" s="326" t="s">
        <v>590</v>
      </c>
      <c r="AD226" s="326" t="s">
        <v>590</v>
      </c>
      <c r="AE226" s="326" t="s">
        <v>590</v>
      </c>
      <c r="AF226" s="326" t="s">
        <v>590</v>
      </c>
      <c r="AG226" s="326" t="s">
        <v>590</v>
      </c>
      <c r="AH226" s="326" t="s">
        <v>590</v>
      </c>
      <c r="AI226" s="326" t="s">
        <v>590</v>
      </c>
      <c r="AJ226" s="326" t="s">
        <v>590</v>
      </c>
      <c r="AK226" s="326" t="s">
        <v>590</v>
      </c>
      <c r="AL226" s="326" t="s">
        <v>590</v>
      </c>
      <c r="AM226" s="326" t="s">
        <v>590</v>
      </c>
      <c r="AN226" s="326" t="s">
        <v>590</v>
      </c>
      <c r="AO226" s="326" t="s">
        <v>590</v>
      </c>
    </row>
    <row r="227" spans="1:41" s="299" customFormat="1" ht="31.2" x14ac:dyDescent="0.3">
      <c r="A227" s="304" t="s">
        <v>926</v>
      </c>
      <c r="B227" s="285" t="s">
        <v>927</v>
      </c>
      <c r="C227" s="303" t="s">
        <v>748</v>
      </c>
      <c r="D227" s="315" t="s">
        <v>286</v>
      </c>
      <c r="E227" s="315" t="s">
        <v>286</v>
      </c>
      <c r="F227" s="315" t="s">
        <v>286</v>
      </c>
      <c r="G227" s="315" t="s">
        <v>286</v>
      </c>
      <c r="H227" s="315" t="s">
        <v>286</v>
      </c>
      <c r="I227" s="315" t="s">
        <v>286</v>
      </c>
      <c r="J227" s="315" t="s">
        <v>286</v>
      </c>
      <c r="K227" s="315" t="s">
        <v>286</v>
      </c>
      <c r="L227" s="315" t="s">
        <v>286</v>
      </c>
      <c r="M227" s="315" t="s">
        <v>286</v>
      </c>
      <c r="N227" s="315" t="s">
        <v>286</v>
      </c>
      <c r="O227" s="315" t="s">
        <v>286</v>
      </c>
      <c r="P227" s="315" t="s">
        <v>286</v>
      </c>
      <c r="Q227" s="315" t="s">
        <v>286</v>
      </c>
      <c r="R227" s="315" t="s">
        <v>286</v>
      </c>
      <c r="S227" s="315" t="s">
        <v>286</v>
      </c>
      <c r="T227" s="315" t="s">
        <v>286</v>
      </c>
      <c r="U227" s="315" t="s">
        <v>286</v>
      </c>
      <c r="V227" s="315" t="s">
        <v>286</v>
      </c>
      <c r="W227" s="315" t="s">
        <v>286</v>
      </c>
      <c r="X227" s="315" t="s">
        <v>286</v>
      </c>
      <c r="Y227" s="315" t="s">
        <v>286</v>
      </c>
      <c r="Z227" s="315" t="s">
        <v>286</v>
      </c>
      <c r="AA227" s="315" t="s">
        <v>286</v>
      </c>
      <c r="AB227" s="315" t="s">
        <v>286</v>
      </c>
      <c r="AC227" s="315" t="s">
        <v>286</v>
      </c>
      <c r="AD227" s="315" t="s">
        <v>286</v>
      </c>
      <c r="AE227" s="315" t="s">
        <v>286</v>
      </c>
      <c r="AF227" s="315" t="s">
        <v>286</v>
      </c>
      <c r="AG227" s="315" t="s">
        <v>286</v>
      </c>
      <c r="AH227" s="315" t="s">
        <v>286</v>
      </c>
      <c r="AI227" s="315" t="s">
        <v>286</v>
      </c>
      <c r="AJ227" s="315" t="s">
        <v>286</v>
      </c>
      <c r="AK227" s="315" t="s">
        <v>286</v>
      </c>
      <c r="AL227" s="315" t="s">
        <v>286</v>
      </c>
      <c r="AM227" s="315" t="s">
        <v>286</v>
      </c>
      <c r="AN227" s="315" t="s">
        <v>286</v>
      </c>
      <c r="AO227" s="315" t="s">
        <v>286</v>
      </c>
    </row>
    <row r="228" spans="1:41" s="299" customFormat="1" x14ac:dyDescent="0.3">
      <c r="A228" s="304" t="s">
        <v>552</v>
      </c>
      <c r="B228" s="297" t="s">
        <v>1026</v>
      </c>
      <c r="C228" s="303" t="s">
        <v>748</v>
      </c>
      <c r="D228" s="315">
        <f>'[1]12.БДДС (ДПН)'!$G$240/1000</f>
        <v>3.1730103299999999</v>
      </c>
      <c r="E228" s="315">
        <f>'[1]12.БДДС (ДПН)'!$H$240/1000</f>
        <v>14.863022540000001</v>
      </c>
      <c r="F228" s="326">
        <f>[2]Свод!S219</f>
        <v>6.9279999999999999</v>
      </c>
      <c r="G228" s="315">
        <f>'[1]12.БДДС (ДПН)'!$I$240/1000</f>
        <v>351.14132748000003</v>
      </c>
      <c r="H228" s="326">
        <f>[2]Свод!U219</f>
        <v>5.5513500000000002</v>
      </c>
      <c r="I228" s="315">
        <f>'[1]12.БДДС (ДПН)'!$R$240/1000</f>
        <v>7.9348123113487947</v>
      </c>
      <c r="J228" s="326">
        <f>[2]Свод!W219</f>
        <v>5.5513500000000002</v>
      </c>
      <c r="K228" s="315">
        <f>'[1]12.БДДС (ДПН)'!$BF$240/1000</f>
        <v>1543.8730019999998</v>
      </c>
      <c r="L228" s="326">
        <f>[2]Свод!Y219</f>
        <v>7.9397215116279076</v>
      </c>
      <c r="M228" s="315">
        <f>'[1]12.БДДС (ДПН)'!$BL$240/1000</f>
        <v>7.9397215116279076</v>
      </c>
      <c r="N228" s="326">
        <f>[2]Свод!AA219</f>
        <v>5.6068635000000002</v>
      </c>
      <c r="O228" s="315">
        <f>'[1]12.БДДС (ДПН)'!$BR$240/1000</f>
        <v>10.182238274454111</v>
      </c>
      <c r="P228" s="326">
        <f>[2]Свод!AC219</f>
        <v>5.6068635000000002</v>
      </c>
      <c r="Q228" s="315">
        <f>'[1]12.БДДС (ДПН)'!$BX$240/1000</f>
        <v>11.151975252973548</v>
      </c>
      <c r="R228" s="326">
        <f>[2]Свод!AE219</f>
        <v>5.6629321350000001</v>
      </c>
      <c r="S228" s="326">
        <f>[2]Свод!AF219</f>
        <v>11.263495005503284</v>
      </c>
      <c r="T228" s="326">
        <f>[2]Свод!AG219</f>
        <v>5.7195614563500001</v>
      </c>
      <c r="U228" s="326">
        <f>[2]Свод!AH219</f>
        <v>11.376129955558318</v>
      </c>
      <c r="V228" s="326">
        <f>[2]Свод!AI219</f>
        <v>5.7767570709134999</v>
      </c>
      <c r="W228" s="326">
        <f>[2]Свод!AJ219</f>
        <v>11.489891255113902</v>
      </c>
      <c r="X228" s="326">
        <f>[2]Свод!AK219</f>
        <v>5.8345246416226351</v>
      </c>
      <c r="Y228" s="326">
        <f>[2]Свод!AL219</f>
        <v>11.60479016766504</v>
      </c>
      <c r="Z228" s="326">
        <f>[2]Свод!AM219</f>
        <v>5.8928698880388612</v>
      </c>
      <c r="AA228" s="326">
        <f>[2]Свод!AN219</f>
        <v>11.72083806934169</v>
      </c>
      <c r="AB228" s="326">
        <f>[2]Свод!AO219</f>
        <v>5.9517985869192502</v>
      </c>
      <c r="AC228" s="326">
        <f>[2]Свод!AP219</f>
        <v>11.838046450035108</v>
      </c>
      <c r="AD228" s="326">
        <f>[2]Свод!AQ219</f>
        <v>6.0113165727884432</v>
      </c>
      <c r="AE228" s="326">
        <f>[2]Свод!AR219</f>
        <v>11.956426914535459</v>
      </c>
      <c r="AF228" s="326">
        <f>[2]Свод!AS219</f>
        <v>6.0714297385163274</v>
      </c>
      <c r="AG228" s="326">
        <f>[2]Свод!AT219</f>
        <v>12.075991183680815</v>
      </c>
      <c r="AH228" s="326">
        <f>[2]Свод!AU219</f>
        <v>6.1321440359014909</v>
      </c>
      <c r="AI228" s="326">
        <f>[2]Свод!AV219</f>
        <v>12.196751095517623</v>
      </c>
      <c r="AJ228" s="326">
        <f>[2]Свод!AW219</f>
        <v>6.1934654762605055</v>
      </c>
      <c r="AK228" s="326">
        <f>[2]Свод!AX219</f>
        <v>12.3187186064728</v>
      </c>
      <c r="AL228" s="326">
        <f>[2]Свод!AY219</f>
        <v>6.2554001310231104</v>
      </c>
      <c r="AM228" s="326">
        <f>[2]Свод!AZ219</f>
        <v>12.441905792537527</v>
      </c>
      <c r="AN228" s="326">
        <f t="shared" ref="AN228:AN258" si="74">H228+J228+L228+N228+P228+R228+T228+V228+X228+Z228+AB228+AD228+AF228+AH228+AJ228+AL228</f>
        <v>95.758348244962022</v>
      </c>
      <c r="AO228" s="326">
        <f t="shared" ref="AO228:AO258" si="75">I228+K228+M228+O228+Q228+S228+U228+W228+Y228+AA228+AC228+AE228+AG228+AI228+AK228+AM228</f>
        <v>1711.3647338463657</v>
      </c>
    </row>
    <row r="229" spans="1:41" s="299" customFormat="1" x14ac:dyDescent="0.3">
      <c r="A229" s="304" t="s">
        <v>553</v>
      </c>
      <c r="B229" s="285" t="s">
        <v>57</v>
      </c>
      <c r="C229" s="303" t="s">
        <v>748</v>
      </c>
      <c r="D229" s="315">
        <f>'[1]12.БДДС (ДПН)'!$G$251/1000</f>
        <v>3.1730103299999999</v>
      </c>
      <c r="E229" s="315">
        <f>'[1]12.БДДС (ДПН)'!$H$251/1000</f>
        <v>14.863022540000001</v>
      </c>
      <c r="F229" s="326">
        <f>[2]Свод!S220</f>
        <v>6.9279999999999999</v>
      </c>
      <c r="G229" s="315">
        <f>'[1]12.БДДС (ДПН)'!$I$251/1000</f>
        <v>2.5367721400000005</v>
      </c>
      <c r="H229" s="326">
        <f>[2]Свод!U220</f>
        <v>5.5513500000000002</v>
      </c>
      <c r="I229" s="315">
        <f>'[1]12.БДДС (ДПН)'!$R$251/1000</f>
        <v>7.9348123113487947</v>
      </c>
      <c r="J229" s="326">
        <f>[2]Свод!W220</f>
        <v>5.5513500000000002</v>
      </c>
      <c r="K229" s="315">
        <f>'[1]12.БДДС (ДПН)'!$BF$251/1000</f>
        <v>5.5513500000000002</v>
      </c>
      <c r="L229" s="326">
        <f>[2]Свод!Y220</f>
        <v>7.9397215116279076</v>
      </c>
      <c r="M229" s="315">
        <f>'[1]12.БДДС (ДПН)'!$BL$251/1000</f>
        <v>7.9397215116279076</v>
      </c>
      <c r="N229" s="326">
        <f>[2]Свод!AA220</f>
        <v>5.6068635000000002</v>
      </c>
      <c r="O229" s="315">
        <f>'[1]12.БДДС (ДПН)'!$BR$251/1000</f>
        <v>10.182238274454111</v>
      </c>
      <c r="P229" s="326">
        <f>[2]Свод!AC220</f>
        <v>5.6068635000000002</v>
      </c>
      <c r="Q229" s="315">
        <f>'[1]12.БДДС (ДПН)'!$BX$251/1000</f>
        <v>11.151975252973548</v>
      </c>
      <c r="R229" s="326">
        <f>[2]Свод!AE220</f>
        <v>5.6629321350000001</v>
      </c>
      <c r="S229" s="326">
        <f>[2]Свод!AF220</f>
        <v>11.263495005503284</v>
      </c>
      <c r="T229" s="326">
        <f>[2]Свод!AG220</f>
        <v>5.7195614563500001</v>
      </c>
      <c r="U229" s="326">
        <f>[2]Свод!AH220</f>
        <v>11.376129955558318</v>
      </c>
      <c r="V229" s="326">
        <f>[2]Свод!AI220</f>
        <v>5.7767570709134999</v>
      </c>
      <c r="W229" s="326">
        <f>[2]Свод!AJ220</f>
        <v>11.489891255113902</v>
      </c>
      <c r="X229" s="326">
        <f>[2]Свод!AK220</f>
        <v>5.8345246416226351</v>
      </c>
      <c r="Y229" s="326">
        <f>[2]Свод!AL220</f>
        <v>11.60479016766504</v>
      </c>
      <c r="Z229" s="326">
        <f>[2]Свод!AM220</f>
        <v>5.8928698880388612</v>
      </c>
      <c r="AA229" s="326">
        <f>[2]Свод!AN220</f>
        <v>11.72083806934169</v>
      </c>
      <c r="AB229" s="326">
        <f>[2]Свод!AO220</f>
        <v>5.9517985869192502</v>
      </c>
      <c r="AC229" s="326">
        <f>[2]Свод!AP220</f>
        <v>11.838046450035108</v>
      </c>
      <c r="AD229" s="326">
        <f>[2]Свод!AQ220</f>
        <v>6.0113165727884432</v>
      </c>
      <c r="AE229" s="326">
        <f>[2]Свод!AR220</f>
        <v>11.956426914535459</v>
      </c>
      <c r="AF229" s="326">
        <f>[2]Свод!AS220</f>
        <v>6.0714297385163274</v>
      </c>
      <c r="AG229" s="326">
        <f>[2]Свод!AT220</f>
        <v>12.075991183680815</v>
      </c>
      <c r="AH229" s="326">
        <f>[2]Свод!AU220</f>
        <v>6.1321440359014909</v>
      </c>
      <c r="AI229" s="326">
        <f>[2]Свод!AV220</f>
        <v>12.196751095517623</v>
      </c>
      <c r="AJ229" s="326">
        <f>[2]Свод!AW220</f>
        <v>6.1934654762605055</v>
      </c>
      <c r="AK229" s="326">
        <f>[2]Свод!AX220</f>
        <v>12.3187186064728</v>
      </c>
      <c r="AL229" s="326">
        <f>[2]Свод!AY220</f>
        <v>6.2554001310231104</v>
      </c>
      <c r="AM229" s="326">
        <f>[2]Свод!AZ220</f>
        <v>12.441905792537527</v>
      </c>
      <c r="AN229" s="326">
        <f t="shared" si="74"/>
        <v>95.758348244962022</v>
      </c>
      <c r="AO229" s="326">
        <f t="shared" si="75"/>
        <v>173.04308184636594</v>
      </c>
    </row>
    <row r="230" spans="1:41" s="299" customFormat="1" x14ac:dyDescent="0.3">
      <c r="A230" s="304" t="s">
        <v>554</v>
      </c>
      <c r="B230" s="285" t="s">
        <v>1027</v>
      </c>
      <c r="C230" s="303" t="s">
        <v>748</v>
      </c>
      <c r="D230" s="315">
        <f>'[1]12.БДДС (ДПН)'!$H$242/1000</f>
        <v>0</v>
      </c>
      <c r="E230" s="315">
        <f>'[1]12.БДДС (ДПН)'!$H$242/1000</f>
        <v>0</v>
      </c>
      <c r="F230" s="326">
        <f>[2]Свод!S221</f>
        <v>0</v>
      </c>
      <c r="G230" s="315">
        <f>'[1]12.БДДС (ДПН)'!$I$242/1000</f>
        <v>0</v>
      </c>
      <c r="H230" s="326">
        <f>[2]Свод!U221</f>
        <v>0</v>
      </c>
      <c r="I230" s="315">
        <f>'[1]12.БДДС (ДПН)'!$R$242/1000</f>
        <v>0</v>
      </c>
      <c r="J230" s="326">
        <f>[2]Свод!W221</f>
        <v>0</v>
      </c>
      <c r="K230" s="315">
        <f>'[1]12.БДДС (ДПН)'!$BF$242/1000</f>
        <v>1538.3216519999999</v>
      </c>
      <c r="L230" s="326">
        <f>[2]Свод!Y221</f>
        <v>0</v>
      </c>
      <c r="M230" s="315">
        <f>'[1]12.БДДС (ДПН)'!$BL$242/1000</f>
        <v>0</v>
      </c>
      <c r="N230" s="326">
        <f>[2]Свод!AA221</f>
        <v>0</v>
      </c>
      <c r="O230" s="315">
        <f>'[1]12.БДДС (ДПН)'!$BR$242/1000</f>
        <v>0</v>
      </c>
      <c r="P230" s="326">
        <f>[2]Свод!AC221</f>
        <v>0</v>
      </c>
      <c r="Q230" s="315">
        <f>'[1]12.БДДС (ДПН)'!$BX$242/1000</f>
        <v>0</v>
      </c>
      <c r="R230" s="326">
        <f>[2]Свод!AE221</f>
        <v>0</v>
      </c>
      <c r="S230" s="326">
        <f>[2]Свод!AF221</f>
        <v>0</v>
      </c>
      <c r="T230" s="326">
        <f>[2]Свод!AG221</f>
        <v>0</v>
      </c>
      <c r="U230" s="326">
        <f>[2]Свод!AH221</f>
        <v>0</v>
      </c>
      <c r="V230" s="326">
        <f>[2]Свод!AI221</f>
        <v>0</v>
      </c>
      <c r="W230" s="326">
        <f>[2]Свод!AJ221</f>
        <v>0</v>
      </c>
      <c r="X230" s="326">
        <f>[2]Свод!AK221</f>
        <v>0</v>
      </c>
      <c r="Y230" s="326">
        <f>[2]Свод!AL221</f>
        <v>0</v>
      </c>
      <c r="Z230" s="326">
        <f>[2]Свод!AM221</f>
        <v>0</v>
      </c>
      <c r="AA230" s="326">
        <f>[2]Свод!AN221</f>
        <v>0</v>
      </c>
      <c r="AB230" s="326">
        <f>[2]Свод!AO221</f>
        <v>0</v>
      </c>
      <c r="AC230" s="326">
        <f>[2]Свод!AP221</f>
        <v>0</v>
      </c>
      <c r="AD230" s="326">
        <f>[2]Свод!AQ221</f>
        <v>0</v>
      </c>
      <c r="AE230" s="326">
        <f>[2]Свод!AR221</f>
        <v>0</v>
      </c>
      <c r="AF230" s="326">
        <f>[2]Свод!AS221</f>
        <v>0</v>
      </c>
      <c r="AG230" s="326">
        <f>[2]Свод!AT221</f>
        <v>0</v>
      </c>
      <c r="AH230" s="326">
        <f>[2]Свод!AU221</f>
        <v>0</v>
      </c>
      <c r="AI230" s="326">
        <f>[2]Свод!AV221</f>
        <v>0</v>
      </c>
      <c r="AJ230" s="326">
        <f>[2]Свод!AW221</f>
        <v>0</v>
      </c>
      <c r="AK230" s="326">
        <f>[2]Свод!AX221</f>
        <v>0</v>
      </c>
      <c r="AL230" s="326">
        <f>[2]Свод!AY221</f>
        <v>0</v>
      </c>
      <c r="AM230" s="326">
        <f>[2]Свод!AZ221</f>
        <v>0</v>
      </c>
      <c r="AN230" s="326">
        <f t="shared" si="74"/>
        <v>0</v>
      </c>
      <c r="AO230" s="326">
        <f t="shared" si="75"/>
        <v>1538.3216519999999</v>
      </c>
    </row>
    <row r="231" spans="1:41" s="299" customFormat="1" x14ac:dyDescent="0.3">
      <c r="A231" s="304" t="s">
        <v>606</v>
      </c>
      <c r="B231" s="141" t="s">
        <v>1065</v>
      </c>
      <c r="C231" s="303" t="s">
        <v>748</v>
      </c>
      <c r="D231" s="315" t="s">
        <v>286</v>
      </c>
      <c r="E231" s="315" t="s">
        <v>286</v>
      </c>
      <c r="F231" s="315" t="s">
        <v>286</v>
      </c>
      <c r="G231" s="315" t="s">
        <v>286</v>
      </c>
      <c r="H231" s="315" t="s">
        <v>286</v>
      </c>
      <c r="I231" s="315" t="s">
        <v>286</v>
      </c>
      <c r="J231" s="315" t="s">
        <v>286</v>
      </c>
      <c r="K231" s="315" t="s">
        <v>286</v>
      </c>
      <c r="L231" s="315" t="s">
        <v>286</v>
      </c>
      <c r="M231" s="315" t="s">
        <v>286</v>
      </c>
      <c r="N231" s="315" t="s">
        <v>286</v>
      </c>
      <c r="O231" s="315" t="s">
        <v>286</v>
      </c>
      <c r="P231" s="315" t="s">
        <v>286</v>
      </c>
      <c r="Q231" s="315" t="s">
        <v>286</v>
      </c>
      <c r="R231" s="315" t="s">
        <v>286</v>
      </c>
      <c r="S231" s="315" t="s">
        <v>286</v>
      </c>
      <c r="T231" s="315" t="s">
        <v>286</v>
      </c>
      <c r="U231" s="315" t="s">
        <v>286</v>
      </c>
      <c r="V231" s="315" t="s">
        <v>286</v>
      </c>
      <c r="W231" s="315" t="s">
        <v>286</v>
      </c>
      <c r="X231" s="315" t="s">
        <v>286</v>
      </c>
      <c r="Y231" s="315" t="s">
        <v>286</v>
      </c>
      <c r="Z231" s="315" t="s">
        <v>286</v>
      </c>
      <c r="AA231" s="315" t="s">
        <v>286</v>
      </c>
      <c r="AB231" s="315" t="s">
        <v>286</v>
      </c>
      <c r="AC231" s="315" t="s">
        <v>286</v>
      </c>
      <c r="AD231" s="315" t="s">
        <v>286</v>
      </c>
      <c r="AE231" s="315" t="s">
        <v>286</v>
      </c>
      <c r="AF231" s="315" t="s">
        <v>286</v>
      </c>
      <c r="AG231" s="315" t="s">
        <v>286</v>
      </c>
      <c r="AH231" s="315" t="s">
        <v>286</v>
      </c>
      <c r="AI231" s="315" t="s">
        <v>286</v>
      </c>
      <c r="AJ231" s="315" t="s">
        <v>286</v>
      </c>
      <c r="AK231" s="315" t="s">
        <v>286</v>
      </c>
      <c r="AL231" s="315" t="s">
        <v>286</v>
      </c>
      <c r="AM231" s="315" t="s">
        <v>286</v>
      </c>
      <c r="AN231" s="315" t="s">
        <v>286</v>
      </c>
      <c r="AO231" s="315" t="s">
        <v>286</v>
      </c>
    </row>
    <row r="232" spans="1:41" s="299" customFormat="1" x14ac:dyDescent="0.3">
      <c r="A232" s="304" t="s">
        <v>607</v>
      </c>
      <c r="B232" s="141" t="s">
        <v>1071</v>
      </c>
      <c r="C232" s="303" t="s">
        <v>748</v>
      </c>
      <c r="D232" s="315">
        <f>D230</f>
        <v>0</v>
      </c>
      <c r="E232" s="315">
        <f>E230</f>
        <v>0</v>
      </c>
      <c r="F232" s="326">
        <f>[2]Свод!S223</f>
        <v>0</v>
      </c>
      <c r="G232" s="315">
        <f>G230</f>
        <v>0</v>
      </c>
      <c r="H232" s="326">
        <f>[2]Свод!U223</f>
        <v>0</v>
      </c>
      <c r="I232" s="315">
        <f>I230</f>
        <v>0</v>
      </c>
      <c r="J232" s="326">
        <f>[2]Свод!W223</f>
        <v>0</v>
      </c>
      <c r="K232" s="315">
        <f>K230</f>
        <v>1538.3216519999999</v>
      </c>
      <c r="L232" s="326">
        <f>[2]Свод!Y223</f>
        <v>0</v>
      </c>
      <c r="M232" s="315">
        <f>M230</f>
        <v>0</v>
      </c>
      <c r="N232" s="326">
        <f>[2]Свод!AA223</f>
        <v>0</v>
      </c>
      <c r="O232" s="315">
        <f>O230</f>
        <v>0</v>
      </c>
      <c r="P232" s="326">
        <f>[2]Свод!AC223</f>
        <v>0</v>
      </c>
      <c r="Q232" s="315">
        <f>Q230</f>
        <v>0</v>
      </c>
      <c r="R232" s="326">
        <f>[2]Свод!AE223</f>
        <v>0</v>
      </c>
      <c r="S232" s="326">
        <f>[2]Свод!AF223</f>
        <v>0</v>
      </c>
      <c r="T232" s="326">
        <f>[2]Свод!AG223</f>
        <v>0</v>
      </c>
      <c r="U232" s="326">
        <f>[2]Свод!AH223</f>
        <v>0</v>
      </c>
      <c r="V232" s="326">
        <f>[2]Свод!AI223</f>
        <v>0</v>
      </c>
      <c r="W232" s="326">
        <f>[2]Свод!AJ223</f>
        <v>0</v>
      </c>
      <c r="X232" s="326">
        <f>[2]Свод!AK223</f>
        <v>0</v>
      </c>
      <c r="Y232" s="326">
        <f>[2]Свод!AL223</f>
        <v>0</v>
      </c>
      <c r="Z232" s="326">
        <f>[2]Свод!AM223</f>
        <v>0</v>
      </c>
      <c r="AA232" s="326">
        <f>[2]Свод!AN223</f>
        <v>0</v>
      </c>
      <c r="AB232" s="326">
        <f>[2]Свод!AO223</f>
        <v>0</v>
      </c>
      <c r="AC232" s="326">
        <f>[2]Свод!AP223</f>
        <v>0</v>
      </c>
      <c r="AD232" s="326">
        <f>[2]Свод!AQ223</f>
        <v>0</v>
      </c>
      <c r="AE232" s="326">
        <f>[2]Свод!AR223</f>
        <v>0</v>
      </c>
      <c r="AF232" s="326">
        <f>[2]Свод!AS223</f>
        <v>0</v>
      </c>
      <c r="AG232" s="326">
        <f>[2]Свод!AT223</f>
        <v>0</v>
      </c>
      <c r="AH232" s="326">
        <f>[2]Свод!AU223</f>
        <v>0</v>
      </c>
      <c r="AI232" s="326">
        <f>[2]Свод!AV223</f>
        <v>0</v>
      </c>
      <c r="AJ232" s="326">
        <f>[2]Свод!AW223</f>
        <v>0</v>
      </c>
      <c r="AK232" s="326">
        <f>[2]Свод!AX223</f>
        <v>0</v>
      </c>
      <c r="AL232" s="326">
        <f>[2]Свод!AY223</f>
        <v>0</v>
      </c>
      <c r="AM232" s="326">
        <f>[2]Свод!AZ223</f>
        <v>0</v>
      </c>
      <c r="AN232" s="326">
        <f t="shared" si="74"/>
        <v>0</v>
      </c>
      <c r="AO232" s="326">
        <f t="shared" si="75"/>
        <v>1538.3216519999999</v>
      </c>
    </row>
    <row r="233" spans="1:41" s="299" customFormat="1" x14ac:dyDescent="0.3">
      <c r="A233" s="304" t="s">
        <v>642</v>
      </c>
      <c r="B233" s="141" t="s">
        <v>61</v>
      </c>
      <c r="C233" s="303" t="s">
        <v>748</v>
      </c>
      <c r="D233" s="315" t="s">
        <v>286</v>
      </c>
      <c r="E233" s="315" t="s">
        <v>286</v>
      </c>
      <c r="F233" s="315" t="s">
        <v>286</v>
      </c>
      <c r="G233" s="315" t="s">
        <v>286</v>
      </c>
      <c r="H233" s="315" t="s">
        <v>286</v>
      </c>
      <c r="I233" s="315" t="s">
        <v>286</v>
      </c>
      <c r="J233" s="315" t="s">
        <v>286</v>
      </c>
      <c r="K233" s="315" t="s">
        <v>286</v>
      </c>
      <c r="L233" s="315" t="s">
        <v>286</v>
      </c>
      <c r="M233" s="315" t="s">
        <v>286</v>
      </c>
      <c r="N233" s="315" t="s">
        <v>286</v>
      </c>
      <c r="O233" s="315" t="s">
        <v>286</v>
      </c>
      <c r="P233" s="315" t="s">
        <v>286</v>
      </c>
      <c r="Q233" s="315" t="s">
        <v>286</v>
      </c>
      <c r="R233" s="315" t="s">
        <v>286</v>
      </c>
      <c r="S233" s="315" t="s">
        <v>286</v>
      </c>
      <c r="T233" s="315" t="s">
        <v>286</v>
      </c>
      <c r="U233" s="315" t="s">
        <v>286</v>
      </c>
      <c r="V233" s="315" t="s">
        <v>286</v>
      </c>
      <c r="W233" s="315" t="s">
        <v>286</v>
      </c>
      <c r="X233" s="315" t="s">
        <v>286</v>
      </c>
      <c r="Y233" s="315" t="s">
        <v>286</v>
      </c>
      <c r="Z233" s="315" t="s">
        <v>286</v>
      </c>
      <c r="AA233" s="315" t="s">
        <v>286</v>
      </c>
      <c r="AB233" s="315" t="s">
        <v>286</v>
      </c>
      <c r="AC233" s="315" t="s">
        <v>286</v>
      </c>
      <c r="AD233" s="315" t="s">
        <v>286</v>
      </c>
      <c r="AE233" s="315" t="s">
        <v>286</v>
      </c>
      <c r="AF233" s="315" t="s">
        <v>286</v>
      </c>
      <c r="AG233" s="315" t="s">
        <v>286</v>
      </c>
      <c r="AH233" s="315" t="s">
        <v>286</v>
      </c>
      <c r="AI233" s="315" t="s">
        <v>286</v>
      </c>
      <c r="AJ233" s="315" t="s">
        <v>286</v>
      </c>
      <c r="AK233" s="315" t="s">
        <v>286</v>
      </c>
      <c r="AL233" s="315" t="s">
        <v>286</v>
      </c>
      <c r="AM233" s="315" t="s">
        <v>286</v>
      </c>
      <c r="AN233" s="315" t="s">
        <v>286</v>
      </c>
      <c r="AO233" s="315" t="s">
        <v>286</v>
      </c>
    </row>
    <row r="234" spans="1:41" s="299" customFormat="1" x14ac:dyDescent="0.3">
      <c r="A234" s="304" t="s">
        <v>555</v>
      </c>
      <c r="B234" s="285" t="s">
        <v>1129</v>
      </c>
      <c r="C234" s="303" t="s">
        <v>748</v>
      </c>
      <c r="D234" s="315" t="s">
        <v>286</v>
      </c>
      <c r="E234" s="315" t="s">
        <v>286</v>
      </c>
      <c r="F234" s="315" t="s">
        <v>286</v>
      </c>
      <c r="G234" s="315" t="s">
        <v>286</v>
      </c>
      <c r="H234" s="315" t="s">
        <v>286</v>
      </c>
      <c r="I234" s="315" t="s">
        <v>286</v>
      </c>
      <c r="J234" s="315" t="s">
        <v>286</v>
      </c>
      <c r="K234" s="315" t="s">
        <v>286</v>
      </c>
      <c r="L234" s="315" t="s">
        <v>286</v>
      </c>
      <c r="M234" s="315" t="s">
        <v>286</v>
      </c>
      <c r="N234" s="315" t="s">
        <v>286</v>
      </c>
      <c r="O234" s="315" t="s">
        <v>286</v>
      </c>
      <c r="P234" s="315" t="s">
        <v>286</v>
      </c>
      <c r="Q234" s="315" t="s">
        <v>286</v>
      </c>
      <c r="R234" s="315" t="s">
        <v>286</v>
      </c>
      <c r="S234" s="315" t="s">
        <v>286</v>
      </c>
      <c r="T234" s="315" t="s">
        <v>286</v>
      </c>
      <c r="U234" s="315" t="s">
        <v>286</v>
      </c>
      <c r="V234" s="315" t="s">
        <v>286</v>
      </c>
      <c r="W234" s="315" t="s">
        <v>286</v>
      </c>
      <c r="X234" s="315" t="s">
        <v>286</v>
      </c>
      <c r="Y234" s="315" t="s">
        <v>286</v>
      </c>
      <c r="Z234" s="315" t="s">
        <v>286</v>
      </c>
      <c r="AA234" s="315" t="s">
        <v>286</v>
      </c>
      <c r="AB234" s="315" t="s">
        <v>286</v>
      </c>
      <c r="AC234" s="315" t="s">
        <v>286</v>
      </c>
      <c r="AD234" s="315" t="s">
        <v>286</v>
      </c>
      <c r="AE234" s="315" t="s">
        <v>286</v>
      </c>
      <c r="AF234" s="315" t="s">
        <v>286</v>
      </c>
      <c r="AG234" s="315" t="s">
        <v>286</v>
      </c>
      <c r="AH234" s="315" t="s">
        <v>286</v>
      </c>
      <c r="AI234" s="315" t="s">
        <v>286</v>
      </c>
      <c r="AJ234" s="315" t="s">
        <v>286</v>
      </c>
      <c r="AK234" s="315" t="s">
        <v>286</v>
      </c>
      <c r="AL234" s="315" t="s">
        <v>286</v>
      </c>
      <c r="AM234" s="315" t="s">
        <v>286</v>
      </c>
      <c r="AN234" s="315" t="s">
        <v>286</v>
      </c>
      <c r="AO234" s="315" t="s">
        <v>286</v>
      </c>
    </row>
    <row r="235" spans="1:41" s="299" customFormat="1" ht="16.5" customHeight="1" x14ac:dyDescent="0.3">
      <c r="A235" s="304" t="s">
        <v>556</v>
      </c>
      <c r="B235" s="285" t="s">
        <v>1028</v>
      </c>
      <c r="C235" s="303" t="s">
        <v>748</v>
      </c>
      <c r="D235" s="315" t="s">
        <v>286</v>
      </c>
      <c r="E235" s="315" t="s">
        <v>286</v>
      </c>
      <c r="F235" s="315" t="s">
        <v>286</v>
      </c>
      <c r="G235" s="315" t="s">
        <v>286</v>
      </c>
      <c r="H235" s="315" t="s">
        <v>286</v>
      </c>
      <c r="I235" s="315" t="s">
        <v>286</v>
      </c>
      <c r="J235" s="315" t="s">
        <v>286</v>
      </c>
      <c r="K235" s="315" t="s">
        <v>286</v>
      </c>
      <c r="L235" s="315" t="s">
        <v>286</v>
      </c>
      <c r="M235" s="315" t="s">
        <v>286</v>
      </c>
      <c r="N235" s="315" t="s">
        <v>286</v>
      </c>
      <c r="O235" s="315" t="s">
        <v>286</v>
      </c>
      <c r="P235" s="315" t="s">
        <v>286</v>
      </c>
      <c r="Q235" s="315" t="s">
        <v>286</v>
      </c>
      <c r="R235" s="315" t="s">
        <v>286</v>
      </c>
      <c r="S235" s="315" t="s">
        <v>286</v>
      </c>
      <c r="T235" s="315" t="s">
        <v>286</v>
      </c>
      <c r="U235" s="315" t="s">
        <v>286</v>
      </c>
      <c r="V235" s="315" t="s">
        <v>286</v>
      </c>
      <c r="W235" s="315" t="s">
        <v>286</v>
      </c>
      <c r="X235" s="315" t="s">
        <v>286</v>
      </c>
      <c r="Y235" s="315" t="s">
        <v>286</v>
      </c>
      <c r="Z235" s="315" t="s">
        <v>286</v>
      </c>
      <c r="AA235" s="315" t="s">
        <v>286</v>
      </c>
      <c r="AB235" s="315" t="s">
        <v>286</v>
      </c>
      <c r="AC235" s="315" t="s">
        <v>286</v>
      </c>
      <c r="AD235" s="315" t="s">
        <v>286</v>
      </c>
      <c r="AE235" s="315" t="s">
        <v>286</v>
      </c>
      <c r="AF235" s="315" t="s">
        <v>286</v>
      </c>
      <c r="AG235" s="315" t="s">
        <v>286</v>
      </c>
      <c r="AH235" s="315" t="s">
        <v>286</v>
      </c>
      <c r="AI235" s="315" t="s">
        <v>286</v>
      </c>
      <c r="AJ235" s="315" t="s">
        <v>286</v>
      </c>
      <c r="AK235" s="315" t="s">
        <v>286</v>
      </c>
      <c r="AL235" s="315" t="s">
        <v>286</v>
      </c>
      <c r="AM235" s="315" t="s">
        <v>286</v>
      </c>
      <c r="AN235" s="315" t="s">
        <v>286</v>
      </c>
      <c r="AO235" s="315" t="s">
        <v>286</v>
      </c>
    </row>
    <row r="236" spans="1:41" s="299" customFormat="1" x14ac:dyDescent="0.3">
      <c r="A236" s="304" t="s">
        <v>660</v>
      </c>
      <c r="B236" s="141" t="s">
        <v>665</v>
      </c>
      <c r="C236" s="303" t="s">
        <v>748</v>
      </c>
      <c r="D236" s="315" t="s">
        <v>286</v>
      </c>
      <c r="E236" s="315" t="s">
        <v>286</v>
      </c>
      <c r="F236" s="315" t="s">
        <v>286</v>
      </c>
      <c r="G236" s="315" t="s">
        <v>286</v>
      </c>
      <c r="H236" s="315" t="s">
        <v>286</v>
      </c>
      <c r="I236" s="315" t="s">
        <v>286</v>
      </c>
      <c r="J236" s="315" t="s">
        <v>286</v>
      </c>
      <c r="K236" s="315" t="s">
        <v>286</v>
      </c>
      <c r="L236" s="315" t="s">
        <v>286</v>
      </c>
      <c r="M236" s="315" t="s">
        <v>286</v>
      </c>
      <c r="N236" s="315" t="s">
        <v>286</v>
      </c>
      <c r="O236" s="315" t="s">
        <v>286</v>
      </c>
      <c r="P236" s="315" t="s">
        <v>286</v>
      </c>
      <c r="Q236" s="315" t="s">
        <v>286</v>
      </c>
      <c r="R236" s="315" t="s">
        <v>286</v>
      </c>
      <c r="S236" s="315" t="s">
        <v>286</v>
      </c>
      <c r="T236" s="315" t="s">
        <v>286</v>
      </c>
      <c r="U236" s="315" t="s">
        <v>286</v>
      </c>
      <c r="V236" s="315" t="s">
        <v>286</v>
      </c>
      <c r="W236" s="315" t="s">
        <v>286</v>
      </c>
      <c r="X236" s="315" t="s">
        <v>286</v>
      </c>
      <c r="Y236" s="315" t="s">
        <v>286</v>
      </c>
      <c r="Z236" s="315" t="s">
        <v>286</v>
      </c>
      <c r="AA236" s="315" t="s">
        <v>286</v>
      </c>
      <c r="AB236" s="315" t="s">
        <v>286</v>
      </c>
      <c r="AC236" s="315" t="s">
        <v>286</v>
      </c>
      <c r="AD236" s="315" t="s">
        <v>286</v>
      </c>
      <c r="AE236" s="315" t="s">
        <v>286</v>
      </c>
      <c r="AF236" s="315" t="s">
        <v>286</v>
      </c>
      <c r="AG236" s="315" t="s">
        <v>286</v>
      </c>
      <c r="AH236" s="315" t="s">
        <v>286</v>
      </c>
      <c r="AI236" s="315" t="s">
        <v>286</v>
      </c>
      <c r="AJ236" s="315" t="s">
        <v>286</v>
      </c>
      <c r="AK236" s="315" t="s">
        <v>286</v>
      </c>
      <c r="AL236" s="315" t="s">
        <v>286</v>
      </c>
      <c r="AM236" s="315" t="s">
        <v>286</v>
      </c>
      <c r="AN236" s="315" t="s">
        <v>286</v>
      </c>
      <c r="AO236" s="315" t="s">
        <v>286</v>
      </c>
    </row>
    <row r="237" spans="1:41" s="299" customFormat="1" x14ac:dyDescent="0.3">
      <c r="A237" s="304" t="s">
        <v>661</v>
      </c>
      <c r="B237" s="141" t="s">
        <v>1159</v>
      </c>
      <c r="C237" s="303" t="s">
        <v>748</v>
      </c>
      <c r="D237" s="315" t="s">
        <v>286</v>
      </c>
      <c r="E237" s="315" t="s">
        <v>286</v>
      </c>
      <c r="F237" s="315" t="s">
        <v>286</v>
      </c>
      <c r="G237" s="315" t="s">
        <v>286</v>
      </c>
      <c r="H237" s="315" t="s">
        <v>286</v>
      </c>
      <c r="I237" s="315" t="s">
        <v>286</v>
      </c>
      <c r="J237" s="315" t="s">
        <v>286</v>
      </c>
      <c r="K237" s="315" t="s">
        <v>286</v>
      </c>
      <c r="L237" s="315" t="s">
        <v>286</v>
      </c>
      <c r="M237" s="315" t="s">
        <v>286</v>
      </c>
      <c r="N237" s="315" t="s">
        <v>286</v>
      </c>
      <c r="O237" s="315" t="s">
        <v>286</v>
      </c>
      <c r="P237" s="315" t="s">
        <v>286</v>
      </c>
      <c r="Q237" s="315" t="s">
        <v>286</v>
      </c>
      <c r="R237" s="315" t="s">
        <v>286</v>
      </c>
      <c r="S237" s="315" t="s">
        <v>286</v>
      </c>
      <c r="T237" s="315" t="s">
        <v>286</v>
      </c>
      <c r="U237" s="315" t="s">
        <v>286</v>
      </c>
      <c r="V237" s="315" t="s">
        <v>286</v>
      </c>
      <c r="W237" s="315" t="s">
        <v>286</v>
      </c>
      <c r="X237" s="315" t="s">
        <v>286</v>
      </c>
      <c r="Y237" s="315" t="s">
        <v>286</v>
      </c>
      <c r="Z237" s="315" t="s">
        <v>286</v>
      </c>
      <c r="AA237" s="315" t="s">
        <v>286</v>
      </c>
      <c r="AB237" s="315" t="s">
        <v>286</v>
      </c>
      <c r="AC237" s="315" t="s">
        <v>286</v>
      </c>
      <c r="AD237" s="315" t="s">
        <v>286</v>
      </c>
      <c r="AE237" s="315" t="s">
        <v>286</v>
      </c>
      <c r="AF237" s="315" t="s">
        <v>286</v>
      </c>
      <c r="AG237" s="315" t="s">
        <v>286</v>
      </c>
      <c r="AH237" s="315" t="s">
        <v>286</v>
      </c>
      <c r="AI237" s="315" t="s">
        <v>286</v>
      </c>
      <c r="AJ237" s="315" t="s">
        <v>286</v>
      </c>
      <c r="AK237" s="315" t="s">
        <v>286</v>
      </c>
      <c r="AL237" s="315" t="s">
        <v>286</v>
      </c>
      <c r="AM237" s="315" t="s">
        <v>286</v>
      </c>
      <c r="AN237" s="315" t="s">
        <v>286</v>
      </c>
      <c r="AO237" s="315" t="s">
        <v>286</v>
      </c>
    </row>
    <row r="238" spans="1:41" s="299" customFormat="1" x14ac:dyDescent="0.3">
      <c r="A238" s="304" t="s">
        <v>662</v>
      </c>
      <c r="B238" s="285" t="s">
        <v>640</v>
      </c>
      <c r="C238" s="303" t="s">
        <v>748</v>
      </c>
      <c r="D238" s="315" t="s">
        <v>286</v>
      </c>
      <c r="E238" s="315" t="s">
        <v>286</v>
      </c>
      <c r="F238" s="315" t="s">
        <v>286</v>
      </c>
      <c r="G238" s="315" t="s">
        <v>286</v>
      </c>
      <c r="H238" s="315" t="s">
        <v>286</v>
      </c>
      <c r="I238" s="315" t="s">
        <v>286</v>
      </c>
      <c r="J238" s="315" t="s">
        <v>286</v>
      </c>
      <c r="K238" s="315" t="s">
        <v>286</v>
      </c>
      <c r="L238" s="315" t="s">
        <v>286</v>
      </c>
      <c r="M238" s="315" t="s">
        <v>286</v>
      </c>
      <c r="N238" s="315" t="s">
        <v>286</v>
      </c>
      <c r="O238" s="315" t="s">
        <v>286</v>
      </c>
      <c r="P238" s="315" t="s">
        <v>286</v>
      </c>
      <c r="Q238" s="315" t="s">
        <v>286</v>
      </c>
      <c r="R238" s="315" t="s">
        <v>286</v>
      </c>
      <c r="S238" s="315" t="s">
        <v>286</v>
      </c>
      <c r="T238" s="315" t="s">
        <v>286</v>
      </c>
      <c r="U238" s="315" t="s">
        <v>286</v>
      </c>
      <c r="V238" s="315" t="s">
        <v>286</v>
      </c>
      <c r="W238" s="315" t="s">
        <v>286</v>
      </c>
      <c r="X238" s="315" t="s">
        <v>286</v>
      </c>
      <c r="Y238" s="315" t="s">
        <v>286</v>
      </c>
      <c r="Z238" s="315" t="s">
        <v>286</v>
      </c>
      <c r="AA238" s="315" t="s">
        <v>286</v>
      </c>
      <c r="AB238" s="315" t="s">
        <v>286</v>
      </c>
      <c r="AC238" s="315" t="s">
        <v>286</v>
      </c>
      <c r="AD238" s="315" t="s">
        <v>286</v>
      </c>
      <c r="AE238" s="315" t="s">
        <v>286</v>
      </c>
      <c r="AF238" s="315" t="s">
        <v>286</v>
      </c>
      <c r="AG238" s="315" t="s">
        <v>286</v>
      </c>
      <c r="AH238" s="315" t="s">
        <v>286</v>
      </c>
      <c r="AI238" s="315" t="s">
        <v>286</v>
      </c>
      <c r="AJ238" s="315" t="s">
        <v>286</v>
      </c>
      <c r="AK238" s="315" t="s">
        <v>286</v>
      </c>
      <c r="AL238" s="315" t="s">
        <v>286</v>
      </c>
      <c r="AM238" s="315" t="s">
        <v>286</v>
      </c>
      <c r="AN238" s="315" t="s">
        <v>286</v>
      </c>
      <c r="AO238" s="315" t="s">
        <v>286</v>
      </c>
    </row>
    <row r="239" spans="1:41" s="299" customFormat="1" x14ac:dyDescent="0.3">
      <c r="A239" s="304" t="s">
        <v>663</v>
      </c>
      <c r="B239" s="285" t="s">
        <v>641</v>
      </c>
      <c r="C239" s="303" t="s">
        <v>748</v>
      </c>
      <c r="D239" s="315" t="s">
        <v>286</v>
      </c>
      <c r="E239" s="315" t="s">
        <v>286</v>
      </c>
      <c r="F239" s="315" t="s">
        <v>286</v>
      </c>
      <c r="G239" s="315" t="s">
        <v>286</v>
      </c>
      <c r="H239" s="315" t="s">
        <v>286</v>
      </c>
      <c r="I239" s="315" t="s">
        <v>286</v>
      </c>
      <c r="J239" s="315" t="s">
        <v>286</v>
      </c>
      <c r="K239" s="315" t="s">
        <v>286</v>
      </c>
      <c r="L239" s="315" t="s">
        <v>286</v>
      </c>
      <c r="M239" s="315" t="s">
        <v>286</v>
      </c>
      <c r="N239" s="315" t="s">
        <v>286</v>
      </c>
      <c r="O239" s="315" t="s">
        <v>286</v>
      </c>
      <c r="P239" s="315" t="s">
        <v>286</v>
      </c>
      <c r="Q239" s="315" t="s">
        <v>286</v>
      </c>
      <c r="R239" s="315" t="s">
        <v>286</v>
      </c>
      <c r="S239" s="315" t="s">
        <v>286</v>
      </c>
      <c r="T239" s="315" t="s">
        <v>286</v>
      </c>
      <c r="U239" s="315" t="s">
        <v>286</v>
      </c>
      <c r="V239" s="315" t="s">
        <v>286</v>
      </c>
      <c r="W239" s="315" t="s">
        <v>286</v>
      </c>
      <c r="X239" s="315" t="s">
        <v>286</v>
      </c>
      <c r="Y239" s="315" t="s">
        <v>286</v>
      </c>
      <c r="Z239" s="315" t="s">
        <v>286</v>
      </c>
      <c r="AA239" s="315" t="s">
        <v>286</v>
      </c>
      <c r="AB239" s="315" t="s">
        <v>286</v>
      </c>
      <c r="AC239" s="315" t="s">
        <v>286</v>
      </c>
      <c r="AD239" s="315" t="s">
        <v>286</v>
      </c>
      <c r="AE239" s="315" t="s">
        <v>286</v>
      </c>
      <c r="AF239" s="315" t="s">
        <v>286</v>
      </c>
      <c r="AG239" s="315" t="s">
        <v>286</v>
      </c>
      <c r="AH239" s="315" t="s">
        <v>286</v>
      </c>
      <c r="AI239" s="315" t="s">
        <v>286</v>
      </c>
      <c r="AJ239" s="315" t="s">
        <v>286</v>
      </c>
      <c r="AK239" s="315" t="s">
        <v>286</v>
      </c>
      <c r="AL239" s="315" t="s">
        <v>286</v>
      </c>
      <c r="AM239" s="315" t="s">
        <v>286</v>
      </c>
      <c r="AN239" s="315" t="s">
        <v>286</v>
      </c>
      <c r="AO239" s="315" t="s">
        <v>286</v>
      </c>
    </row>
    <row r="240" spans="1:41" s="299" customFormat="1" x14ac:dyDescent="0.3">
      <c r="A240" s="304" t="s">
        <v>664</v>
      </c>
      <c r="B240" s="285" t="s">
        <v>1066</v>
      </c>
      <c r="C240" s="303" t="s">
        <v>748</v>
      </c>
      <c r="D240" s="315">
        <f t="shared" ref="D240:Q240" si="76">D228-D229-D230</f>
        <v>0</v>
      </c>
      <c r="E240" s="315">
        <f t="shared" si="76"/>
        <v>0</v>
      </c>
      <c r="F240" s="315">
        <f t="shared" si="76"/>
        <v>0</v>
      </c>
      <c r="G240" s="315">
        <f t="shared" si="76"/>
        <v>348.60455534000005</v>
      </c>
      <c r="H240" s="315">
        <f t="shared" si="76"/>
        <v>0</v>
      </c>
      <c r="I240" s="315">
        <f t="shared" si="76"/>
        <v>0</v>
      </c>
      <c r="J240" s="315">
        <f t="shared" si="76"/>
        <v>0</v>
      </c>
      <c r="K240" s="315">
        <f t="shared" si="76"/>
        <v>0</v>
      </c>
      <c r="L240" s="315">
        <f t="shared" si="76"/>
        <v>0</v>
      </c>
      <c r="M240" s="315">
        <f t="shared" si="76"/>
        <v>0</v>
      </c>
      <c r="N240" s="315">
        <f t="shared" si="76"/>
        <v>0</v>
      </c>
      <c r="O240" s="315">
        <f t="shared" si="76"/>
        <v>0</v>
      </c>
      <c r="P240" s="315">
        <f t="shared" si="76"/>
        <v>0</v>
      </c>
      <c r="Q240" s="315">
        <f t="shared" si="76"/>
        <v>0</v>
      </c>
      <c r="R240" s="315">
        <f t="shared" ref="R240:AM240" si="77">R228-R229-R230</f>
        <v>0</v>
      </c>
      <c r="S240" s="315">
        <f t="shared" si="77"/>
        <v>0</v>
      </c>
      <c r="T240" s="315">
        <f t="shared" si="77"/>
        <v>0</v>
      </c>
      <c r="U240" s="315">
        <f t="shared" si="77"/>
        <v>0</v>
      </c>
      <c r="V240" s="315">
        <f t="shared" si="77"/>
        <v>0</v>
      </c>
      <c r="W240" s="315">
        <f t="shared" si="77"/>
        <v>0</v>
      </c>
      <c r="X240" s="315">
        <f t="shared" si="77"/>
        <v>0</v>
      </c>
      <c r="Y240" s="315">
        <f t="shared" si="77"/>
        <v>0</v>
      </c>
      <c r="Z240" s="315">
        <f t="shared" si="77"/>
        <v>0</v>
      </c>
      <c r="AA240" s="315">
        <f t="shared" si="77"/>
        <v>0</v>
      </c>
      <c r="AB240" s="315">
        <f t="shared" si="77"/>
        <v>0</v>
      </c>
      <c r="AC240" s="315">
        <f t="shared" si="77"/>
        <v>0</v>
      </c>
      <c r="AD240" s="315">
        <f t="shared" si="77"/>
        <v>0</v>
      </c>
      <c r="AE240" s="315">
        <f t="shared" si="77"/>
        <v>0</v>
      </c>
      <c r="AF240" s="315">
        <f t="shared" si="77"/>
        <v>0</v>
      </c>
      <c r="AG240" s="315">
        <f t="shared" si="77"/>
        <v>0</v>
      </c>
      <c r="AH240" s="315">
        <f t="shared" si="77"/>
        <v>0</v>
      </c>
      <c r="AI240" s="315">
        <f t="shared" si="77"/>
        <v>0</v>
      </c>
      <c r="AJ240" s="315">
        <f t="shared" si="77"/>
        <v>0</v>
      </c>
      <c r="AK240" s="315">
        <f t="shared" si="77"/>
        <v>0</v>
      </c>
      <c r="AL240" s="315">
        <f t="shared" si="77"/>
        <v>0</v>
      </c>
      <c r="AM240" s="315">
        <f t="shared" si="77"/>
        <v>0</v>
      </c>
      <c r="AN240" s="326">
        <f t="shared" si="74"/>
        <v>0</v>
      </c>
      <c r="AO240" s="326">
        <f t="shared" si="75"/>
        <v>0</v>
      </c>
    </row>
    <row r="241" spans="1:41" s="299" customFormat="1" x14ac:dyDescent="0.3">
      <c r="A241" s="304" t="s">
        <v>557</v>
      </c>
      <c r="B241" s="297" t="s">
        <v>1029</v>
      </c>
      <c r="C241" s="303" t="s">
        <v>748</v>
      </c>
      <c r="D241" s="315">
        <f>'[1]12.БДДС (ДПН)'!$G$259/1000</f>
        <v>50</v>
      </c>
      <c r="E241" s="315">
        <f>'[1]12.БДДС (ДПН)'!$H$259/1000</f>
        <v>64.358975960000009</v>
      </c>
      <c r="F241" s="326">
        <f>[2]Свод!S232</f>
        <v>43.902999999999999</v>
      </c>
      <c r="G241" s="315">
        <f>'[1]12.БДДС (ДПН)'!$I$259/1000</f>
        <v>387.40386512999999</v>
      </c>
      <c r="H241" s="326">
        <f>[2]Свод!U232</f>
        <v>11</v>
      </c>
      <c r="I241" s="315">
        <f>'[1]12.БДДС (ДПН)'!$R$259/1000</f>
        <v>11</v>
      </c>
      <c r="J241" s="326">
        <f>[2]Свод!W232</f>
        <v>300</v>
      </c>
      <c r="K241" s="315">
        <f>'[1]12.БДДС (ДПН)'!$BF$259/1000</f>
        <v>300</v>
      </c>
      <c r="L241" s="326">
        <f>[2]Свод!Y232</f>
        <v>0</v>
      </c>
      <c r="M241" s="315">
        <f>'[1]12.БДДС (ДПН)'!$BL$259/1000</f>
        <v>341.05986536398802</v>
      </c>
      <c r="N241" s="326">
        <f>[2]Свод!AA232</f>
        <v>0</v>
      </c>
      <c r="O241" s="315">
        <f>'[1]12.БДДС (ДПН)'!$BR$259/1000</f>
        <v>92.369938215259793</v>
      </c>
      <c r="P241" s="326">
        <f>[2]Свод!AC232</f>
        <v>0</v>
      </c>
      <c r="Q241" s="315">
        <f>'[1]12.БДДС (ДПН)'!$BX$259/1000</f>
        <v>92.369938215259793</v>
      </c>
      <c r="R241" s="326">
        <f>[2]Свод!AE232</f>
        <v>0</v>
      </c>
      <c r="S241" s="326">
        <f>[2]Свод!AF232</f>
        <v>92.369938215259793</v>
      </c>
      <c r="T241" s="326">
        <f>[2]Свод!AG232</f>
        <v>0</v>
      </c>
      <c r="U241" s="326">
        <f>[2]Свод!AH232</f>
        <v>92.369938215259793</v>
      </c>
      <c r="V241" s="326">
        <f>[2]Свод!AI232</f>
        <v>0</v>
      </c>
      <c r="W241" s="326">
        <f>[2]Свод!AJ232</f>
        <v>92.369938215259793</v>
      </c>
      <c r="X241" s="326">
        <f>[2]Свод!AK232</f>
        <v>0</v>
      </c>
      <c r="Y241" s="326">
        <f>[2]Свод!AL232</f>
        <v>92.369938215259793</v>
      </c>
      <c r="Z241" s="326">
        <f>[2]Свод!AM232</f>
        <v>0</v>
      </c>
      <c r="AA241" s="326">
        <f>[2]Свод!AN232</f>
        <v>92.369938215259793</v>
      </c>
      <c r="AB241" s="326">
        <f>[2]Свод!AO232</f>
        <v>0</v>
      </c>
      <c r="AC241" s="326">
        <f>[2]Свод!AP232</f>
        <v>92.369938215259793</v>
      </c>
      <c r="AD241" s="326">
        <f>[2]Свод!AQ232</f>
        <v>0</v>
      </c>
      <c r="AE241" s="326">
        <f>[2]Свод!AR232</f>
        <v>92.369938215259793</v>
      </c>
      <c r="AF241" s="326">
        <f>[2]Свод!AS232</f>
        <v>0</v>
      </c>
      <c r="AG241" s="326">
        <f>[2]Свод!AT232</f>
        <v>92.369938215259793</v>
      </c>
      <c r="AH241" s="326">
        <f>[2]Свод!AU232</f>
        <v>0</v>
      </c>
      <c r="AI241" s="326">
        <f>[2]Свод!AV232</f>
        <v>92.369938215259793</v>
      </c>
      <c r="AJ241" s="326">
        <f>[2]Свод!AW232</f>
        <v>0</v>
      </c>
      <c r="AK241" s="326">
        <f>[2]Свод!AX232</f>
        <v>92.369938215259793</v>
      </c>
      <c r="AL241" s="326">
        <f>[2]Свод!AY232</f>
        <v>0</v>
      </c>
      <c r="AM241" s="326">
        <f>[2]Свод!AZ232</f>
        <v>88.822528052892253</v>
      </c>
      <c r="AN241" s="326">
        <f t="shared" si="74"/>
        <v>311</v>
      </c>
      <c r="AO241" s="326">
        <f t="shared" si="75"/>
        <v>1849.3216519999974</v>
      </c>
    </row>
    <row r="242" spans="1:41" s="299" customFormat="1" x14ac:dyDescent="0.3">
      <c r="A242" s="304" t="s">
        <v>558</v>
      </c>
      <c r="B242" s="285" t="s">
        <v>1160</v>
      </c>
      <c r="C242" s="303" t="s">
        <v>748</v>
      </c>
      <c r="D242" s="315">
        <f>'[1]12.БДДС (ДПН)'!$G$262/1000</f>
        <v>0</v>
      </c>
      <c r="E242" s="315">
        <f>'[1]12.БДДС (ДПН)'!$H$262/1000</f>
        <v>0</v>
      </c>
      <c r="F242" s="326">
        <f>[2]Свод!S233</f>
        <v>0</v>
      </c>
      <c r="G242" s="315">
        <f>'[1]12.БДДС (ДПН)'!$I$262/1000</f>
        <v>0</v>
      </c>
      <c r="H242" s="326">
        <f>[2]Свод!U233</f>
        <v>0</v>
      </c>
      <c r="I242" s="315">
        <f>'[1]12.БДДС (ДПН)'!$R$262/1000</f>
        <v>0</v>
      </c>
      <c r="J242" s="326">
        <f>[2]Свод!W233</f>
        <v>0</v>
      </c>
      <c r="K242" s="315">
        <f>'[1]12.БДДС (ДПН)'!$BF$262/1000</f>
        <v>0</v>
      </c>
      <c r="L242" s="326">
        <f>[2]Свод!Y233</f>
        <v>0</v>
      </c>
      <c r="M242" s="315">
        <f>'[1]12.БДДС (ДПН)'!$BL$262/1000</f>
        <v>341.05986536398802</v>
      </c>
      <c r="N242" s="326">
        <f>[2]Свод!AA233</f>
        <v>0</v>
      </c>
      <c r="O242" s="315">
        <f>'[1]12.БДДС (ДПН)'!$BR$262/1000</f>
        <v>92.369938215259793</v>
      </c>
      <c r="P242" s="326">
        <f>[2]Свод!AC233</f>
        <v>0</v>
      </c>
      <c r="Q242" s="315">
        <f>'[1]12.БДДС (ДПН)'!$BX$262/1000</f>
        <v>92.369938215259793</v>
      </c>
      <c r="R242" s="326">
        <f>[2]Свод!AE233</f>
        <v>0</v>
      </c>
      <c r="S242" s="326">
        <f>[2]Свод!AF233</f>
        <v>0</v>
      </c>
      <c r="T242" s="326">
        <f>[2]Свод!AG233</f>
        <v>0</v>
      </c>
      <c r="U242" s="326">
        <f>[2]Свод!AH233</f>
        <v>0</v>
      </c>
      <c r="V242" s="326">
        <f>[2]Свод!AI233</f>
        <v>0</v>
      </c>
      <c r="W242" s="326">
        <f>[2]Свод!AJ233</f>
        <v>0</v>
      </c>
      <c r="X242" s="326">
        <f>[2]Свод!AK233</f>
        <v>0</v>
      </c>
      <c r="Y242" s="326">
        <f>[2]Свод!AL233</f>
        <v>0</v>
      </c>
      <c r="Z242" s="326">
        <f>[2]Свод!AM233</f>
        <v>0</v>
      </c>
      <c r="AA242" s="326">
        <f>[2]Свод!AN233</f>
        <v>0</v>
      </c>
      <c r="AB242" s="326">
        <f>[2]Свод!AO233</f>
        <v>0</v>
      </c>
      <c r="AC242" s="326">
        <f>[2]Свод!AP233</f>
        <v>0</v>
      </c>
      <c r="AD242" s="326">
        <f>[2]Свод!AQ233</f>
        <v>0</v>
      </c>
      <c r="AE242" s="326">
        <f>[2]Свод!AR233</f>
        <v>0</v>
      </c>
      <c r="AF242" s="326">
        <f>[2]Свод!AS233</f>
        <v>0</v>
      </c>
      <c r="AG242" s="326">
        <f>[2]Свод!AT233</f>
        <v>0</v>
      </c>
      <c r="AH242" s="326">
        <f>[2]Свод!AU233</f>
        <v>0</v>
      </c>
      <c r="AI242" s="326">
        <f>[2]Свод!AV233</f>
        <v>0</v>
      </c>
      <c r="AJ242" s="326">
        <f>[2]Свод!AW233</f>
        <v>0</v>
      </c>
      <c r="AK242" s="326">
        <f>[2]Свод!AX233</f>
        <v>0</v>
      </c>
      <c r="AL242" s="326">
        <f>[2]Свод!AY233</f>
        <v>0</v>
      </c>
      <c r="AM242" s="326">
        <f>[2]Свод!AZ233</f>
        <v>0</v>
      </c>
      <c r="AN242" s="326">
        <f t="shared" si="74"/>
        <v>0</v>
      </c>
      <c r="AO242" s="326">
        <f t="shared" si="75"/>
        <v>525.79974179450767</v>
      </c>
    </row>
    <row r="243" spans="1:41" s="299" customFormat="1" x14ac:dyDescent="0.3">
      <c r="A243" s="304" t="s">
        <v>1072</v>
      </c>
      <c r="B243" s="141" t="s">
        <v>1065</v>
      </c>
      <c r="C243" s="303" t="s">
        <v>748</v>
      </c>
      <c r="D243" s="315" t="s">
        <v>286</v>
      </c>
      <c r="E243" s="315" t="s">
        <v>286</v>
      </c>
      <c r="F243" s="315" t="s">
        <v>286</v>
      </c>
      <c r="G243" s="315" t="s">
        <v>286</v>
      </c>
      <c r="H243" s="315" t="s">
        <v>286</v>
      </c>
      <c r="I243" s="315" t="s">
        <v>286</v>
      </c>
      <c r="J243" s="315" t="s">
        <v>286</v>
      </c>
      <c r="K243" s="315" t="s">
        <v>286</v>
      </c>
      <c r="L243" s="315" t="s">
        <v>286</v>
      </c>
      <c r="M243" s="315" t="s">
        <v>286</v>
      </c>
      <c r="N243" s="315" t="s">
        <v>286</v>
      </c>
      <c r="O243" s="315" t="s">
        <v>286</v>
      </c>
      <c r="P243" s="315" t="s">
        <v>286</v>
      </c>
      <c r="Q243" s="315" t="s">
        <v>286</v>
      </c>
      <c r="R243" s="315" t="s">
        <v>286</v>
      </c>
      <c r="S243" s="315" t="s">
        <v>286</v>
      </c>
      <c r="T243" s="315" t="s">
        <v>286</v>
      </c>
      <c r="U243" s="315" t="s">
        <v>286</v>
      </c>
      <c r="V243" s="315" t="s">
        <v>286</v>
      </c>
      <c r="W243" s="315" t="s">
        <v>286</v>
      </c>
      <c r="X243" s="315" t="s">
        <v>286</v>
      </c>
      <c r="Y243" s="315" t="s">
        <v>286</v>
      </c>
      <c r="Z243" s="315" t="s">
        <v>286</v>
      </c>
      <c r="AA243" s="315" t="s">
        <v>286</v>
      </c>
      <c r="AB243" s="315" t="s">
        <v>286</v>
      </c>
      <c r="AC243" s="315" t="s">
        <v>286</v>
      </c>
      <c r="AD243" s="315" t="s">
        <v>286</v>
      </c>
      <c r="AE243" s="315" t="s">
        <v>286</v>
      </c>
      <c r="AF243" s="315" t="s">
        <v>286</v>
      </c>
      <c r="AG243" s="315" t="s">
        <v>286</v>
      </c>
      <c r="AH243" s="315" t="s">
        <v>286</v>
      </c>
      <c r="AI243" s="315" t="s">
        <v>286</v>
      </c>
      <c r="AJ243" s="315" t="s">
        <v>286</v>
      </c>
      <c r="AK243" s="315" t="s">
        <v>286</v>
      </c>
      <c r="AL243" s="315" t="s">
        <v>286</v>
      </c>
      <c r="AM243" s="315" t="s">
        <v>286</v>
      </c>
      <c r="AN243" s="315" t="s">
        <v>286</v>
      </c>
      <c r="AO243" s="315" t="s">
        <v>286</v>
      </c>
    </row>
    <row r="244" spans="1:41" s="299" customFormat="1" x14ac:dyDescent="0.3">
      <c r="A244" s="304" t="s">
        <v>1073</v>
      </c>
      <c r="B244" s="141" t="s">
        <v>1071</v>
      </c>
      <c r="C244" s="303" t="s">
        <v>748</v>
      </c>
      <c r="D244" s="315">
        <f>D242</f>
        <v>0</v>
      </c>
      <c r="E244" s="315">
        <f>E242</f>
        <v>0</v>
      </c>
      <c r="F244" s="326">
        <f>[2]Свод!S235</f>
        <v>0</v>
      </c>
      <c r="G244" s="315">
        <f>G242</f>
        <v>0</v>
      </c>
      <c r="H244" s="326">
        <f>[2]Свод!U235</f>
        <v>0</v>
      </c>
      <c r="I244" s="315">
        <f>I242</f>
        <v>0</v>
      </c>
      <c r="J244" s="326">
        <f>[2]Свод!W235</f>
        <v>0</v>
      </c>
      <c r="K244" s="315">
        <f>K242</f>
        <v>0</v>
      </c>
      <c r="L244" s="326">
        <f>[2]Свод!Y235</f>
        <v>0</v>
      </c>
      <c r="M244" s="315">
        <f>M242</f>
        <v>341.05986536398802</v>
      </c>
      <c r="N244" s="326">
        <f>[2]Свод!AA235</f>
        <v>0</v>
      </c>
      <c r="O244" s="315">
        <f>O242</f>
        <v>92.369938215259793</v>
      </c>
      <c r="P244" s="326">
        <f>[2]Свод!AC235</f>
        <v>0</v>
      </c>
      <c r="Q244" s="315">
        <f>Q242</f>
        <v>92.369938215259793</v>
      </c>
      <c r="R244" s="326">
        <f>[2]Свод!AE235</f>
        <v>0</v>
      </c>
      <c r="S244" s="326">
        <f>[2]Свод!AF235</f>
        <v>0</v>
      </c>
      <c r="T244" s="326">
        <f>[2]Свод!AG235</f>
        <v>0</v>
      </c>
      <c r="U244" s="326">
        <f>[2]Свод!AH235</f>
        <v>0</v>
      </c>
      <c r="V244" s="326">
        <f>[2]Свод!AI235</f>
        <v>0</v>
      </c>
      <c r="W244" s="326">
        <f>[2]Свод!AJ235</f>
        <v>0</v>
      </c>
      <c r="X244" s="326">
        <f>[2]Свод!AK235</f>
        <v>0</v>
      </c>
      <c r="Y244" s="326">
        <f>[2]Свод!AL235</f>
        <v>0</v>
      </c>
      <c r="Z244" s="326">
        <f>[2]Свод!AM235</f>
        <v>0</v>
      </c>
      <c r="AA244" s="326">
        <f>[2]Свод!AN235</f>
        <v>0</v>
      </c>
      <c r="AB244" s="326">
        <f>[2]Свод!AO235</f>
        <v>0</v>
      </c>
      <c r="AC244" s="326">
        <f>[2]Свод!AP235</f>
        <v>0</v>
      </c>
      <c r="AD244" s="326">
        <f>[2]Свод!AQ235</f>
        <v>0</v>
      </c>
      <c r="AE244" s="326">
        <f>[2]Свод!AR235</f>
        <v>0</v>
      </c>
      <c r="AF244" s="326">
        <f>[2]Свод!AS235</f>
        <v>0</v>
      </c>
      <c r="AG244" s="326">
        <f>[2]Свод!AT235</f>
        <v>0</v>
      </c>
      <c r="AH244" s="326">
        <f>[2]Свод!AU235</f>
        <v>0</v>
      </c>
      <c r="AI244" s="326">
        <f>[2]Свод!AV235</f>
        <v>0</v>
      </c>
      <c r="AJ244" s="326">
        <f>[2]Свод!AW235</f>
        <v>0</v>
      </c>
      <c r="AK244" s="326">
        <f>[2]Свод!AX235</f>
        <v>0</v>
      </c>
      <c r="AL244" s="326">
        <f>[2]Свод!AY235</f>
        <v>0</v>
      </c>
      <c r="AM244" s="326">
        <f>[2]Свод!AZ235</f>
        <v>0</v>
      </c>
      <c r="AN244" s="326">
        <f t="shared" si="74"/>
        <v>0</v>
      </c>
      <c r="AO244" s="326">
        <f t="shared" si="75"/>
        <v>525.79974179450767</v>
      </c>
    </row>
    <row r="245" spans="1:41" s="299" customFormat="1" x14ac:dyDescent="0.3">
      <c r="A245" s="304" t="s">
        <v>1074</v>
      </c>
      <c r="B245" s="141" t="s">
        <v>61</v>
      </c>
      <c r="C245" s="303" t="s">
        <v>748</v>
      </c>
      <c r="D245" s="315" t="s">
        <v>286</v>
      </c>
      <c r="E245" s="315" t="s">
        <v>286</v>
      </c>
      <c r="F245" s="315" t="s">
        <v>286</v>
      </c>
      <c r="G245" s="315" t="s">
        <v>286</v>
      </c>
      <c r="H245" s="315" t="s">
        <v>286</v>
      </c>
      <c r="I245" s="315" t="s">
        <v>286</v>
      </c>
      <c r="J245" s="315" t="s">
        <v>286</v>
      </c>
      <c r="K245" s="315" t="s">
        <v>286</v>
      </c>
      <c r="L245" s="315" t="s">
        <v>286</v>
      </c>
      <c r="M245" s="315" t="s">
        <v>286</v>
      </c>
      <c r="N245" s="315" t="s">
        <v>286</v>
      </c>
      <c r="O245" s="315" t="s">
        <v>286</v>
      </c>
      <c r="P245" s="315" t="s">
        <v>286</v>
      </c>
      <c r="Q245" s="315" t="s">
        <v>286</v>
      </c>
      <c r="R245" s="315" t="s">
        <v>286</v>
      </c>
      <c r="S245" s="315" t="s">
        <v>286</v>
      </c>
      <c r="T245" s="315" t="s">
        <v>286</v>
      </c>
      <c r="U245" s="315" t="s">
        <v>286</v>
      </c>
      <c r="V245" s="315" t="s">
        <v>286</v>
      </c>
      <c r="W245" s="315" t="s">
        <v>286</v>
      </c>
      <c r="X245" s="315" t="s">
        <v>286</v>
      </c>
      <c r="Y245" s="315" t="s">
        <v>286</v>
      </c>
      <c r="Z245" s="315" t="s">
        <v>286</v>
      </c>
      <c r="AA245" s="315" t="s">
        <v>286</v>
      </c>
      <c r="AB245" s="315" t="s">
        <v>286</v>
      </c>
      <c r="AC245" s="315" t="s">
        <v>286</v>
      </c>
      <c r="AD245" s="315" t="s">
        <v>286</v>
      </c>
      <c r="AE245" s="315" t="s">
        <v>286</v>
      </c>
      <c r="AF245" s="315" t="s">
        <v>286</v>
      </c>
      <c r="AG245" s="315" t="s">
        <v>286</v>
      </c>
      <c r="AH245" s="315" t="s">
        <v>286</v>
      </c>
      <c r="AI245" s="315" t="s">
        <v>286</v>
      </c>
      <c r="AJ245" s="315" t="s">
        <v>286</v>
      </c>
      <c r="AK245" s="315" t="s">
        <v>286</v>
      </c>
      <c r="AL245" s="315" t="s">
        <v>286</v>
      </c>
      <c r="AM245" s="315" t="s">
        <v>286</v>
      </c>
      <c r="AN245" s="315" t="s">
        <v>286</v>
      </c>
      <c r="AO245" s="315" t="s">
        <v>286</v>
      </c>
    </row>
    <row r="246" spans="1:41" s="301" customFormat="1" x14ac:dyDescent="0.3">
      <c r="A246" s="304" t="s">
        <v>559</v>
      </c>
      <c r="B246" s="285" t="s">
        <v>14</v>
      </c>
      <c r="C246" s="303" t="s">
        <v>748</v>
      </c>
      <c r="D246" s="315">
        <f>'[1]12.БДДС (ДПН)'!$G$260/1000</f>
        <v>0</v>
      </c>
      <c r="E246" s="315">
        <f>'[1]12.БДДС (ДПН)'!$H$260/1000</f>
        <v>55.358975960000002</v>
      </c>
      <c r="F246" s="326">
        <f>[2]Свод!S237</f>
        <v>13.903</v>
      </c>
      <c r="G246" s="315">
        <f>'[1]12.БДДС (ДПН)'!$I$260/1000</f>
        <v>13.90386513</v>
      </c>
      <c r="H246" s="326">
        <f>[2]Свод!U237</f>
        <v>0</v>
      </c>
      <c r="I246" s="315">
        <f>'[1]12.БДДС (ДПН)'!$R$260/1000</f>
        <v>0</v>
      </c>
      <c r="J246" s="326">
        <f>[2]Свод!W237</f>
        <v>0</v>
      </c>
      <c r="K246" s="315">
        <f>'[1]12.БДДС (ДПН)'!$BF$260/1000</f>
        <v>0</v>
      </c>
      <c r="L246" s="326">
        <f>[2]Свод!Y237</f>
        <v>0</v>
      </c>
      <c r="M246" s="315">
        <f>'[1]12.БДДС (ДПН)'!$BL$260/1000</f>
        <v>0</v>
      </c>
      <c r="N246" s="326">
        <f>[2]Свод!AA237</f>
        <v>0</v>
      </c>
      <c r="O246" s="315">
        <f>'[1]12.БДДС (ДПН)'!$BR$260/1000</f>
        <v>0</v>
      </c>
      <c r="P246" s="326">
        <f>[2]Свод!AC237</f>
        <v>0</v>
      </c>
      <c r="Q246" s="315">
        <f>'[1]12.БДДС (ДПН)'!$BX$260/1000</f>
        <v>0</v>
      </c>
      <c r="R246" s="326">
        <f>[2]Свод!AE237</f>
        <v>0</v>
      </c>
      <c r="S246" s="326">
        <f>[2]Свод!AF237</f>
        <v>2.0612467969120676</v>
      </c>
      <c r="T246" s="326">
        <f>[2]Свод!AG237</f>
        <v>0</v>
      </c>
      <c r="U246" s="326">
        <f>[2]Свод!AH237</f>
        <v>11.457092209195839</v>
      </c>
      <c r="V246" s="326">
        <f>[2]Свод!AI237</f>
        <v>0</v>
      </c>
      <c r="W246" s="326">
        <f>[2]Свод!AJ237</f>
        <v>13.404306100327087</v>
      </c>
      <c r="X246" s="326">
        <f>[2]Свод!AK237</f>
        <v>0</v>
      </c>
      <c r="Y246" s="326">
        <f>[2]Свод!AL237</f>
        <v>15.524779531464661</v>
      </c>
      <c r="Z246" s="326">
        <f>[2]Свод!AM237</f>
        <v>0</v>
      </c>
      <c r="AA246" s="326">
        <f>[2]Свод!AN237</f>
        <v>17.92238445930386</v>
      </c>
      <c r="AB246" s="326">
        <f>[2]Свод!AO237</f>
        <v>0</v>
      </c>
      <c r="AC246" s="326">
        <f>[2]Свод!AP237</f>
        <v>19.878423668025658</v>
      </c>
      <c r="AD246" s="326">
        <f>[2]Свод!AQ237</f>
        <v>0</v>
      </c>
      <c r="AE246" s="326">
        <f>[2]Свод!AR237</f>
        <v>19.103264014112412</v>
      </c>
      <c r="AF246" s="326">
        <f>[2]Свод!AS237</f>
        <v>0</v>
      </c>
      <c r="AG246" s="326">
        <f>[2]Свод!AT237</f>
        <v>44.108642403169036</v>
      </c>
      <c r="AH246" s="326">
        <f>[2]Свод!AU237</f>
        <v>0</v>
      </c>
      <c r="AI246" s="326">
        <f>[2]Свод!AV237</f>
        <v>41.911488655880795</v>
      </c>
      <c r="AJ246" s="326">
        <f>[2]Свод!AW237</f>
        <v>0</v>
      </c>
      <c r="AK246" s="326">
        <f>[2]Свод!AX237</f>
        <v>78.591318189666168</v>
      </c>
      <c r="AL246" s="326">
        <f>[2]Свод!AY237</f>
        <v>0</v>
      </c>
      <c r="AM246" s="326">
        <f>[2]Свод!AZ237</f>
        <v>101.79894844718648</v>
      </c>
      <c r="AN246" s="326">
        <f t="shared" si="74"/>
        <v>0</v>
      </c>
      <c r="AO246" s="326">
        <f t="shared" si="75"/>
        <v>365.76189447524405</v>
      </c>
    </row>
    <row r="247" spans="1:41" s="299" customFormat="1" x14ac:dyDescent="0.3">
      <c r="A247" s="304" t="s">
        <v>1107</v>
      </c>
      <c r="B247" s="285" t="s">
        <v>1067</v>
      </c>
      <c r="C247" s="303" t="s">
        <v>748</v>
      </c>
      <c r="D247" s="315">
        <f>'[1]12.БДДС (ДПН)'!$G$272/1000</f>
        <v>50</v>
      </c>
      <c r="E247" s="315">
        <f>'[1]12.БДДС (ДПН)'!$H$272/1000</f>
        <v>9</v>
      </c>
      <c r="F247" s="326">
        <f>[2]Свод!S238</f>
        <v>30</v>
      </c>
      <c r="G247" s="315">
        <f>'[1]12.БДДС (ДПН)'!$I$272/1000</f>
        <v>30</v>
      </c>
      <c r="H247" s="326">
        <f>[2]Свод!U238</f>
        <v>11</v>
      </c>
      <c r="I247" s="315">
        <f>'[1]12.БДДС (ДПН)'!$R$272/1000</f>
        <v>11</v>
      </c>
      <c r="J247" s="326">
        <f>[2]Свод!W238</f>
        <v>300</v>
      </c>
      <c r="K247" s="315">
        <f>'[1]12.БДДС (ДПН)'!$BF$272/1000</f>
        <v>300</v>
      </c>
      <c r="L247" s="326">
        <f>[2]Свод!Y238</f>
        <v>0</v>
      </c>
      <c r="M247" s="315">
        <f>'[1]12.БДДС (ДПН)'!$BL$272/1000</f>
        <v>0</v>
      </c>
      <c r="N247" s="326">
        <f>[2]Свод!AA238</f>
        <v>0</v>
      </c>
      <c r="O247" s="315">
        <f>'[1]12.БДДС (ДПН)'!$BR$272/1000</f>
        <v>0</v>
      </c>
      <c r="P247" s="326">
        <f>[2]Свод!AC238</f>
        <v>0</v>
      </c>
      <c r="Q247" s="315">
        <f>'[1]12.БДДС (ДПН)'!$BX$272/1000</f>
        <v>0</v>
      </c>
      <c r="R247" s="326">
        <f>[2]Свод!AE238</f>
        <v>0</v>
      </c>
      <c r="S247" s="326">
        <f>[2]Свод!AF238</f>
        <v>0</v>
      </c>
      <c r="T247" s="326">
        <f>[2]Свод!AG238</f>
        <v>0</v>
      </c>
      <c r="U247" s="326">
        <f>[2]Свод!AH238</f>
        <v>0</v>
      </c>
      <c r="V247" s="326">
        <f>[2]Свод!AI238</f>
        <v>0</v>
      </c>
      <c r="W247" s="326">
        <f>[2]Свод!AJ238</f>
        <v>0</v>
      </c>
      <c r="X247" s="326">
        <f>[2]Свод!AK238</f>
        <v>0</v>
      </c>
      <c r="Y247" s="326">
        <f>[2]Свод!AL238</f>
        <v>0</v>
      </c>
      <c r="Z247" s="326">
        <f>[2]Свод!AM238</f>
        <v>0</v>
      </c>
      <c r="AA247" s="326">
        <f>[2]Свод!AN238</f>
        <v>0</v>
      </c>
      <c r="AB247" s="326">
        <f>[2]Свод!AO238</f>
        <v>0</v>
      </c>
      <c r="AC247" s="326">
        <f>[2]Свод!AP238</f>
        <v>0</v>
      </c>
      <c r="AD247" s="326">
        <f>[2]Свод!AQ238</f>
        <v>0</v>
      </c>
      <c r="AE247" s="326">
        <f>[2]Свод!AR238</f>
        <v>0</v>
      </c>
      <c r="AF247" s="326">
        <f>[2]Свод!AS238</f>
        <v>0</v>
      </c>
      <c r="AG247" s="326">
        <f>[2]Свод!AT238</f>
        <v>0</v>
      </c>
      <c r="AH247" s="326">
        <f>[2]Свод!AU238</f>
        <v>0</v>
      </c>
      <c r="AI247" s="326">
        <f>[2]Свод!AV238</f>
        <v>0</v>
      </c>
      <c r="AJ247" s="326">
        <f>[2]Свод!AW238</f>
        <v>0</v>
      </c>
      <c r="AK247" s="326">
        <f>[2]Свод!AX238</f>
        <v>0</v>
      </c>
      <c r="AL247" s="326">
        <f>[2]Свод!AY238</f>
        <v>0</v>
      </c>
      <c r="AM247" s="326">
        <f>[2]Свод!AZ238</f>
        <v>0</v>
      </c>
      <c r="AN247" s="326">
        <f t="shared" si="74"/>
        <v>311</v>
      </c>
      <c r="AO247" s="326">
        <f t="shared" si="75"/>
        <v>311</v>
      </c>
    </row>
    <row r="248" spans="1:41" s="299" customFormat="1" x14ac:dyDescent="0.3">
      <c r="A248" s="304" t="s">
        <v>560</v>
      </c>
      <c r="B248" s="297" t="s">
        <v>1158</v>
      </c>
      <c r="C248" s="303" t="s">
        <v>748</v>
      </c>
      <c r="D248" s="315">
        <f t="shared" ref="D248:Q248" si="78">D173-D191</f>
        <v>253.73225227705279</v>
      </c>
      <c r="E248" s="315">
        <f t="shared" si="78"/>
        <v>233.01470674999996</v>
      </c>
      <c r="F248" s="315">
        <f t="shared" si="78"/>
        <v>124.25202085299998</v>
      </c>
      <c r="G248" s="315">
        <f t="shared" si="78"/>
        <v>139.95656637999946</v>
      </c>
      <c r="H248" s="315">
        <f t="shared" si="78"/>
        <v>94.750081868249254</v>
      </c>
      <c r="I248" s="315">
        <f t="shared" si="78"/>
        <v>95.933290740817256</v>
      </c>
      <c r="J248" s="315">
        <f t="shared" si="78"/>
        <v>76.625283950244011</v>
      </c>
      <c r="K248" s="315">
        <f t="shared" si="78"/>
        <v>-16.493982520717509</v>
      </c>
      <c r="L248" s="315">
        <f t="shared" si="78"/>
        <v>223.63764164306826</v>
      </c>
      <c r="M248" s="315">
        <f t="shared" si="78"/>
        <v>429.84420875416458</v>
      </c>
      <c r="N248" s="315">
        <f t="shared" si="78"/>
        <v>191.82493669930909</v>
      </c>
      <c r="O248" s="315">
        <f t="shared" si="78"/>
        <v>219.36101541906464</v>
      </c>
      <c r="P248" s="315">
        <f t="shared" si="78"/>
        <v>153.93973805035489</v>
      </c>
      <c r="Q248" s="315">
        <f t="shared" si="78"/>
        <v>228.7285936436258</v>
      </c>
      <c r="R248" s="315">
        <f t="shared" ref="R248:AM248" si="79">R173-R191</f>
        <v>154.33438737059078</v>
      </c>
      <c r="S248" s="315">
        <f t="shared" si="79"/>
        <v>226.87129843650519</v>
      </c>
      <c r="T248" s="315">
        <f t="shared" si="79"/>
        <v>184.67006790508276</v>
      </c>
      <c r="U248" s="315">
        <f t="shared" si="79"/>
        <v>224.48237565267459</v>
      </c>
      <c r="V248" s="315">
        <f t="shared" si="79"/>
        <v>186.12756341693353</v>
      </c>
      <c r="W248" s="315">
        <f t="shared" si="79"/>
        <v>187.60757132052345</v>
      </c>
      <c r="X248" s="315">
        <f t="shared" si="79"/>
        <v>202.09667864654034</v>
      </c>
      <c r="Y248" s="315">
        <f t="shared" si="79"/>
        <v>148.73379878442256</v>
      </c>
      <c r="Z248" s="315">
        <f t="shared" si="79"/>
        <v>191.43808091449955</v>
      </c>
      <c r="AA248" s="315">
        <f t="shared" si="79"/>
        <v>107.77445612644647</v>
      </c>
      <c r="AB248" s="315">
        <f t="shared" si="79"/>
        <v>99.501989415292883</v>
      </c>
      <c r="AC248" s="315">
        <f t="shared" si="79"/>
        <v>64.639382377824404</v>
      </c>
      <c r="AD248" s="315">
        <f t="shared" si="79"/>
        <v>84.179385919532479</v>
      </c>
      <c r="AE248" s="315">
        <f t="shared" si="79"/>
        <v>79.70767639541009</v>
      </c>
      <c r="AF248" s="315">
        <f t="shared" si="79"/>
        <v>173.1519983120188</v>
      </c>
      <c r="AG248" s="315">
        <f t="shared" si="79"/>
        <v>32.540425776358916</v>
      </c>
      <c r="AH248" s="315">
        <f t="shared" si="79"/>
        <v>175.76368910923429</v>
      </c>
      <c r="AI248" s="315">
        <f t="shared" si="79"/>
        <v>70.219447917873367</v>
      </c>
      <c r="AJ248" s="315">
        <f t="shared" si="79"/>
        <v>177.63412656762694</v>
      </c>
      <c r="AK248" s="315">
        <f t="shared" si="79"/>
        <v>76.081043834009961</v>
      </c>
      <c r="AL248" s="315">
        <f t="shared" si="79"/>
        <v>179.54636077107011</v>
      </c>
      <c r="AM248" s="315">
        <f t="shared" si="79"/>
        <v>81.586069981639639</v>
      </c>
      <c r="AN248" s="326">
        <f t="shared" si="74"/>
        <v>2549.222010559648</v>
      </c>
      <c r="AO248" s="326">
        <f t="shared" si="75"/>
        <v>2257.6166726406436</v>
      </c>
    </row>
    <row r="249" spans="1:41" s="299" customFormat="1" ht="31.2" x14ac:dyDescent="0.3">
      <c r="A249" s="304" t="s">
        <v>561</v>
      </c>
      <c r="B249" s="297" t="s">
        <v>1149</v>
      </c>
      <c r="C249" s="303" t="s">
        <v>748</v>
      </c>
      <c r="D249" s="315">
        <f t="shared" ref="D249:Q249" si="80">D209-D216</f>
        <v>-161.10311151999989</v>
      </c>
      <c r="E249" s="315">
        <f t="shared" si="80"/>
        <v>-143.72758854</v>
      </c>
      <c r="F249" s="315">
        <f t="shared" si="80"/>
        <v>-172.19542204431971</v>
      </c>
      <c r="G249" s="315">
        <f t="shared" si="80"/>
        <v>-122.52278192200001</v>
      </c>
      <c r="H249" s="315">
        <f t="shared" si="80"/>
        <v>-99.147833819999974</v>
      </c>
      <c r="I249" s="315">
        <f t="shared" si="80"/>
        <v>-134.12542153200002</v>
      </c>
      <c r="J249" s="315">
        <f t="shared" si="80"/>
        <v>305.88692311570264</v>
      </c>
      <c r="K249" s="315">
        <f t="shared" si="80"/>
        <v>-1174.553088043333</v>
      </c>
      <c r="L249" s="315">
        <f t="shared" si="80"/>
        <v>-195.09253432245217</v>
      </c>
      <c r="M249" s="315">
        <f t="shared" si="80"/>
        <v>-119.04136588148819</v>
      </c>
      <c r="N249" s="315">
        <f t="shared" si="80"/>
        <v>-188.7850113865419</v>
      </c>
      <c r="O249" s="315">
        <f t="shared" si="80"/>
        <v>-114.4391317455779</v>
      </c>
      <c r="P249" s="315">
        <f t="shared" si="80"/>
        <v>-192.93219788547432</v>
      </c>
      <c r="Q249" s="315">
        <f t="shared" si="80"/>
        <v>-118.5863182445103</v>
      </c>
      <c r="R249" s="315">
        <f t="shared" ref="R249:AM249" si="81">R209-R216</f>
        <v>-205.84227249096392</v>
      </c>
      <c r="S249" s="315">
        <f t="shared" si="81"/>
        <v>-131.49639285000001</v>
      </c>
      <c r="T249" s="315">
        <f t="shared" si="81"/>
        <v>-198.11694444096401</v>
      </c>
      <c r="U249" s="315">
        <f t="shared" si="81"/>
        <v>-123.7710648</v>
      </c>
      <c r="V249" s="315">
        <f t="shared" si="81"/>
        <v>-168.79977891096397</v>
      </c>
      <c r="W249" s="315">
        <f t="shared" si="81"/>
        <v>-94.453899269999994</v>
      </c>
      <c r="X249" s="315">
        <f t="shared" si="81"/>
        <v>-174.78487983096394</v>
      </c>
      <c r="Y249" s="315">
        <f t="shared" si="81"/>
        <v>-100.43900019</v>
      </c>
      <c r="Z249" s="315">
        <f t="shared" si="81"/>
        <v>-135.03821079096397</v>
      </c>
      <c r="AA249" s="315">
        <f t="shared" si="81"/>
        <v>-60.692331150000008</v>
      </c>
      <c r="AB249" s="315">
        <f t="shared" si="81"/>
        <v>-78.252632440964007</v>
      </c>
      <c r="AC249" s="315">
        <f t="shared" si="81"/>
        <v>-3.9067528</v>
      </c>
      <c r="AD249" s="315">
        <f t="shared" si="81"/>
        <v>-74.345879640964</v>
      </c>
      <c r="AE249" s="315">
        <f t="shared" si="81"/>
        <v>0</v>
      </c>
      <c r="AF249" s="315">
        <f t="shared" si="81"/>
        <v>-74.345879640964</v>
      </c>
      <c r="AG249" s="315">
        <f t="shared" si="81"/>
        <v>0</v>
      </c>
      <c r="AH249" s="315">
        <f t="shared" si="81"/>
        <v>-74.345879640964</v>
      </c>
      <c r="AI249" s="315">
        <f t="shared" si="81"/>
        <v>0</v>
      </c>
      <c r="AJ249" s="315">
        <f t="shared" si="81"/>
        <v>-74.345879640964</v>
      </c>
      <c r="AK249" s="315">
        <f t="shared" si="81"/>
        <v>0</v>
      </c>
      <c r="AL249" s="315">
        <f t="shared" si="81"/>
        <v>-74.345879640964</v>
      </c>
      <c r="AM249" s="315">
        <f t="shared" si="81"/>
        <v>0</v>
      </c>
      <c r="AN249" s="326">
        <f t="shared" si="74"/>
        <v>-1702.6347714093699</v>
      </c>
      <c r="AO249" s="326">
        <f t="shared" si="75"/>
        <v>-2175.5047665069092</v>
      </c>
    </row>
    <row r="250" spans="1:41" s="299" customFormat="1" x14ac:dyDescent="0.3">
      <c r="A250" s="304" t="s">
        <v>666</v>
      </c>
      <c r="B250" s="285" t="s">
        <v>1068</v>
      </c>
      <c r="C250" s="303" t="s">
        <v>748</v>
      </c>
      <c r="D250" s="315">
        <f t="shared" ref="D250:Q250" si="82">D211+D215-D217</f>
        <v>-161.10311151999989</v>
      </c>
      <c r="E250" s="315">
        <f t="shared" si="82"/>
        <v>-143.72758854</v>
      </c>
      <c r="F250" s="315">
        <f t="shared" si="82"/>
        <v>-172.19542204431971</v>
      </c>
      <c r="G250" s="315">
        <f t="shared" si="82"/>
        <v>-124.292607922</v>
      </c>
      <c r="H250" s="315">
        <f t="shared" si="82"/>
        <v>-99.147833819999974</v>
      </c>
      <c r="I250" s="315">
        <f t="shared" si="82"/>
        <v>-134.12542153200002</v>
      </c>
      <c r="J250" s="315">
        <f t="shared" si="82"/>
        <v>-191.97722688429735</v>
      </c>
      <c r="K250" s="315">
        <f t="shared" si="82"/>
        <v>-1672.4172380433329</v>
      </c>
      <c r="L250" s="315">
        <f t="shared" si="82"/>
        <v>-195.09253432245217</v>
      </c>
      <c r="M250" s="315">
        <f t="shared" si="82"/>
        <v>-119.04136588148819</v>
      </c>
      <c r="N250" s="315">
        <f t="shared" si="82"/>
        <v>-188.7850113865419</v>
      </c>
      <c r="O250" s="315">
        <f t="shared" si="82"/>
        <v>-114.4391317455779</v>
      </c>
      <c r="P250" s="315">
        <f t="shared" si="82"/>
        <v>-192.93219788547432</v>
      </c>
      <c r="Q250" s="315">
        <f t="shared" si="82"/>
        <v>-118.5863182445103</v>
      </c>
      <c r="R250" s="315">
        <f t="shared" ref="R250:AM250" si="83">R211+R215-R217</f>
        <v>-205.84227249096392</v>
      </c>
      <c r="S250" s="315">
        <f t="shared" si="83"/>
        <v>-131.49639285000001</v>
      </c>
      <c r="T250" s="315">
        <f t="shared" si="83"/>
        <v>-198.11694444096401</v>
      </c>
      <c r="U250" s="315">
        <f t="shared" si="83"/>
        <v>-123.7710648</v>
      </c>
      <c r="V250" s="315">
        <f t="shared" si="83"/>
        <v>-168.79977891096397</v>
      </c>
      <c r="W250" s="315">
        <f t="shared" si="83"/>
        <v>-94.453899269999994</v>
      </c>
      <c r="X250" s="315">
        <f t="shared" si="83"/>
        <v>-174.78487983096394</v>
      </c>
      <c r="Y250" s="315">
        <f t="shared" si="83"/>
        <v>-100.43900019</v>
      </c>
      <c r="Z250" s="315">
        <f t="shared" si="83"/>
        <v>-135.03821079096397</v>
      </c>
      <c r="AA250" s="315">
        <f t="shared" si="83"/>
        <v>-60.692331150000008</v>
      </c>
      <c r="AB250" s="315">
        <f t="shared" si="83"/>
        <v>-78.252632440964007</v>
      </c>
      <c r="AC250" s="315">
        <f t="shared" si="83"/>
        <v>-3.9067528</v>
      </c>
      <c r="AD250" s="315">
        <f t="shared" si="83"/>
        <v>-74.345879640964</v>
      </c>
      <c r="AE250" s="315">
        <f t="shared" si="83"/>
        <v>0</v>
      </c>
      <c r="AF250" s="315">
        <f t="shared" si="83"/>
        <v>-74.345879640964</v>
      </c>
      <c r="AG250" s="315">
        <f t="shared" si="83"/>
        <v>0</v>
      </c>
      <c r="AH250" s="315">
        <f t="shared" si="83"/>
        <v>-74.345879640964</v>
      </c>
      <c r="AI250" s="315">
        <f t="shared" si="83"/>
        <v>0</v>
      </c>
      <c r="AJ250" s="315">
        <f t="shared" si="83"/>
        <v>-74.345879640964</v>
      </c>
      <c r="AK250" s="315">
        <f t="shared" si="83"/>
        <v>0</v>
      </c>
      <c r="AL250" s="315">
        <f t="shared" si="83"/>
        <v>-74.345879640964</v>
      </c>
      <c r="AM250" s="315">
        <f t="shared" si="83"/>
        <v>0</v>
      </c>
      <c r="AN250" s="326">
        <f t="shared" si="74"/>
        <v>-2200.4989214093698</v>
      </c>
      <c r="AO250" s="326">
        <f t="shared" si="75"/>
        <v>-2673.36891650691</v>
      </c>
    </row>
    <row r="251" spans="1:41" s="299" customFormat="1" x14ac:dyDescent="0.3">
      <c r="A251" s="304" t="s">
        <v>667</v>
      </c>
      <c r="B251" s="285" t="s">
        <v>49</v>
      </c>
      <c r="C251" s="303" t="s">
        <v>748</v>
      </c>
      <c r="D251" s="315">
        <f t="shared" ref="D251:Q251" si="84">D249-D250</f>
        <v>0</v>
      </c>
      <c r="E251" s="315">
        <f t="shared" si="84"/>
        <v>0</v>
      </c>
      <c r="F251" s="315">
        <f t="shared" si="84"/>
        <v>0</v>
      </c>
      <c r="G251" s="315">
        <f t="shared" si="84"/>
        <v>1.7698259999999948</v>
      </c>
      <c r="H251" s="315">
        <f t="shared" si="84"/>
        <v>0</v>
      </c>
      <c r="I251" s="315">
        <f t="shared" si="84"/>
        <v>0</v>
      </c>
      <c r="J251" s="315">
        <f t="shared" si="84"/>
        <v>497.86415</v>
      </c>
      <c r="K251" s="315">
        <f t="shared" si="84"/>
        <v>497.86414999999988</v>
      </c>
      <c r="L251" s="315">
        <f t="shared" si="84"/>
        <v>0</v>
      </c>
      <c r="M251" s="315">
        <f t="shared" si="84"/>
        <v>0</v>
      </c>
      <c r="N251" s="315">
        <f t="shared" si="84"/>
        <v>0</v>
      </c>
      <c r="O251" s="315">
        <f t="shared" si="84"/>
        <v>0</v>
      </c>
      <c r="P251" s="315">
        <f t="shared" si="84"/>
        <v>0</v>
      </c>
      <c r="Q251" s="315">
        <f t="shared" si="84"/>
        <v>0</v>
      </c>
      <c r="R251" s="315">
        <f t="shared" ref="R251:AM251" si="85">R249-R250</f>
        <v>0</v>
      </c>
      <c r="S251" s="315">
        <f t="shared" si="85"/>
        <v>0</v>
      </c>
      <c r="T251" s="315">
        <f t="shared" si="85"/>
        <v>0</v>
      </c>
      <c r="U251" s="315">
        <f t="shared" si="85"/>
        <v>0</v>
      </c>
      <c r="V251" s="315">
        <f t="shared" si="85"/>
        <v>0</v>
      </c>
      <c r="W251" s="315">
        <f t="shared" si="85"/>
        <v>0</v>
      </c>
      <c r="X251" s="315">
        <f t="shared" si="85"/>
        <v>0</v>
      </c>
      <c r="Y251" s="315">
        <f t="shared" si="85"/>
        <v>0</v>
      </c>
      <c r="Z251" s="315">
        <f t="shared" si="85"/>
        <v>0</v>
      </c>
      <c r="AA251" s="315">
        <f t="shared" si="85"/>
        <v>0</v>
      </c>
      <c r="AB251" s="315">
        <f t="shared" si="85"/>
        <v>0</v>
      </c>
      <c r="AC251" s="315">
        <f t="shared" si="85"/>
        <v>0</v>
      </c>
      <c r="AD251" s="315">
        <f t="shared" si="85"/>
        <v>0</v>
      </c>
      <c r="AE251" s="315">
        <f t="shared" si="85"/>
        <v>0</v>
      </c>
      <c r="AF251" s="315">
        <f t="shared" si="85"/>
        <v>0</v>
      </c>
      <c r="AG251" s="315">
        <f t="shared" si="85"/>
        <v>0</v>
      </c>
      <c r="AH251" s="315">
        <f t="shared" si="85"/>
        <v>0</v>
      </c>
      <c r="AI251" s="315">
        <f t="shared" si="85"/>
        <v>0</v>
      </c>
      <c r="AJ251" s="315">
        <f t="shared" si="85"/>
        <v>0</v>
      </c>
      <c r="AK251" s="315">
        <f t="shared" si="85"/>
        <v>0</v>
      </c>
      <c r="AL251" s="315">
        <f t="shared" si="85"/>
        <v>0</v>
      </c>
      <c r="AM251" s="315">
        <f t="shared" si="85"/>
        <v>0</v>
      </c>
      <c r="AN251" s="326">
        <f t="shared" si="74"/>
        <v>497.86415</v>
      </c>
      <c r="AO251" s="326">
        <f t="shared" si="75"/>
        <v>497.86414999999988</v>
      </c>
    </row>
    <row r="252" spans="1:41" s="299" customFormat="1" ht="31.2" x14ac:dyDescent="0.3">
      <c r="A252" s="304" t="s">
        <v>562</v>
      </c>
      <c r="B252" s="297" t="s">
        <v>1150</v>
      </c>
      <c r="C252" s="303" t="s">
        <v>748</v>
      </c>
      <c r="D252" s="315">
        <f t="shared" ref="D252:Q252" si="86">D228-D241</f>
        <v>-46.826989670000003</v>
      </c>
      <c r="E252" s="315">
        <f t="shared" si="86"/>
        <v>-49.495953420000006</v>
      </c>
      <c r="F252" s="315">
        <f t="shared" si="86"/>
        <v>-36.975000000000001</v>
      </c>
      <c r="G252" s="315">
        <f t="shared" si="86"/>
        <v>-36.262537649999956</v>
      </c>
      <c r="H252" s="315">
        <f t="shared" si="86"/>
        <v>-5.4486499999999998</v>
      </c>
      <c r="I252" s="315">
        <f t="shared" si="86"/>
        <v>-3.0651876886512053</v>
      </c>
      <c r="J252" s="315">
        <f t="shared" si="86"/>
        <v>-294.44864999999999</v>
      </c>
      <c r="K252" s="315">
        <f t="shared" si="86"/>
        <v>1243.8730019999998</v>
      </c>
      <c r="L252" s="315">
        <f t="shared" si="86"/>
        <v>7.9397215116279076</v>
      </c>
      <c r="M252" s="315">
        <f t="shared" si="86"/>
        <v>-333.12014385236012</v>
      </c>
      <c r="N252" s="315">
        <f t="shared" si="86"/>
        <v>5.6068635000000002</v>
      </c>
      <c r="O252" s="315">
        <f t="shared" si="86"/>
        <v>-82.187699940805686</v>
      </c>
      <c r="P252" s="315">
        <f t="shared" si="86"/>
        <v>5.6068635000000002</v>
      </c>
      <c r="Q252" s="315">
        <f t="shared" si="86"/>
        <v>-81.217962962286251</v>
      </c>
      <c r="R252" s="315">
        <f t="shared" ref="R252:AM252" si="87">R228-R241</f>
        <v>5.6629321350000001</v>
      </c>
      <c r="S252" s="315">
        <f t="shared" si="87"/>
        <v>-81.106443209756506</v>
      </c>
      <c r="T252" s="315">
        <f t="shared" si="87"/>
        <v>5.7195614563500001</v>
      </c>
      <c r="U252" s="315">
        <f t="shared" si="87"/>
        <v>-80.993808259701481</v>
      </c>
      <c r="V252" s="315">
        <f t="shared" si="87"/>
        <v>5.7767570709134999</v>
      </c>
      <c r="W252" s="315">
        <f t="shared" si="87"/>
        <v>-80.88004696014589</v>
      </c>
      <c r="X252" s="315">
        <f t="shared" si="87"/>
        <v>5.8345246416226351</v>
      </c>
      <c r="Y252" s="315">
        <f t="shared" si="87"/>
        <v>-80.765148047594749</v>
      </c>
      <c r="Z252" s="315">
        <f t="shared" si="87"/>
        <v>5.8928698880388612</v>
      </c>
      <c r="AA252" s="315">
        <f t="shared" si="87"/>
        <v>-80.649100145918098</v>
      </c>
      <c r="AB252" s="315">
        <f t="shared" si="87"/>
        <v>5.9517985869192502</v>
      </c>
      <c r="AC252" s="315">
        <f t="shared" si="87"/>
        <v>-80.531891765224685</v>
      </c>
      <c r="AD252" s="315">
        <f t="shared" si="87"/>
        <v>6.0113165727884432</v>
      </c>
      <c r="AE252" s="315">
        <f t="shared" si="87"/>
        <v>-80.413511300724338</v>
      </c>
      <c r="AF252" s="315">
        <f t="shared" si="87"/>
        <v>6.0714297385163274</v>
      </c>
      <c r="AG252" s="315">
        <f t="shared" si="87"/>
        <v>-80.29394703157898</v>
      </c>
      <c r="AH252" s="315">
        <f t="shared" si="87"/>
        <v>6.1321440359014909</v>
      </c>
      <c r="AI252" s="315">
        <f t="shared" si="87"/>
        <v>-80.173187119742167</v>
      </c>
      <c r="AJ252" s="315">
        <f t="shared" si="87"/>
        <v>6.1934654762605055</v>
      </c>
      <c r="AK252" s="315">
        <f t="shared" si="87"/>
        <v>-80.051219608786994</v>
      </c>
      <c r="AL252" s="315">
        <f t="shared" si="87"/>
        <v>6.2554001310231104</v>
      </c>
      <c r="AM252" s="315">
        <f t="shared" si="87"/>
        <v>-76.380622260354727</v>
      </c>
      <c r="AN252" s="326">
        <f t="shared" si="74"/>
        <v>-215.24165175503799</v>
      </c>
      <c r="AO252" s="326">
        <f t="shared" si="75"/>
        <v>-137.95691815363207</v>
      </c>
    </row>
    <row r="253" spans="1:41" s="299" customFormat="1" x14ac:dyDescent="0.3">
      <c r="A253" s="304" t="s">
        <v>826</v>
      </c>
      <c r="B253" s="285" t="s">
        <v>862</v>
      </c>
      <c r="C253" s="303" t="s">
        <v>748</v>
      </c>
      <c r="D253" s="315">
        <f t="shared" ref="D253:Q253" si="88">D230-D242</f>
        <v>0</v>
      </c>
      <c r="E253" s="315">
        <f t="shared" si="88"/>
        <v>0</v>
      </c>
      <c r="F253" s="315">
        <f t="shared" si="88"/>
        <v>0</v>
      </c>
      <c r="G253" s="315">
        <f t="shared" si="88"/>
        <v>0</v>
      </c>
      <c r="H253" s="315">
        <f t="shared" si="88"/>
        <v>0</v>
      </c>
      <c r="I253" s="315">
        <f t="shared" si="88"/>
        <v>0</v>
      </c>
      <c r="J253" s="315">
        <f t="shared" si="88"/>
        <v>0</v>
      </c>
      <c r="K253" s="315">
        <f t="shared" si="88"/>
        <v>1538.3216519999999</v>
      </c>
      <c r="L253" s="315">
        <f t="shared" si="88"/>
        <v>0</v>
      </c>
      <c r="M253" s="315">
        <f t="shared" si="88"/>
        <v>-341.05986536398802</v>
      </c>
      <c r="N253" s="315">
        <f t="shared" si="88"/>
        <v>0</v>
      </c>
      <c r="O253" s="315">
        <f t="shared" si="88"/>
        <v>-92.369938215259793</v>
      </c>
      <c r="P253" s="315">
        <f t="shared" si="88"/>
        <v>0</v>
      </c>
      <c r="Q253" s="315">
        <f t="shared" si="88"/>
        <v>-92.369938215259793</v>
      </c>
      <c r="R253" s="315">
        <f t="shared" ref="R253:AM253" si="89">R230-R242</f>
        <v>0</v>
      </c>
      <c r="S253" s="315">
        <f t="shared" si="89"/>
        <v>0</v>
      </c>
      <c r="T253" s="315">
        <f t="shared" si="89"/>
        <v>0</v>
      </c>
      <c r="U253" s="315">
        <f t="shared" si="89"/>
        <v>0</v>
      </c>
      <c r="V253" s="315">
        <f t="shared" si="89"/>
        <v>0</v>
      </c>
      <c r="W253" s="315">
        <f t="shared" si="89"/>
        <v>0</v>
      </c>
      <c r="X253" s="315">
        <f t="shared" si="89"/>
        <v>0</v>
      </c>
      <c r="Y253" s="315">
        <f t="shared" si="89"/>
        <v>0</v>
      </c>
      <c r="Z253" s="315">
        <f t="shared" si="89"/>
        <v>0</v>
      </c>
      <c r="AA253" s="315">
        <f t="shared" si="89"/>
        <v>0</v>
      </c>
      <c r="AB253" s="315">
        <f t="shared" si="89"/>
        <v>0</v>
      </c>
      <c r="AC253" s="315">
        <f t="shared" si="89"/>
        <v>0</v>
      </c>
      <c r="AD253" s="315">
        <f t="shared" si="89"/>
        <v>0</v>
      </c>
      <c r="AE253" s="315">
        <f t="shared" si="89"/>
        <v>0</v>
      </c>
      <c r="AF253" s="315">
        <f t="shared" si="89"/>
        <v>0</v>
      </c>
      <c r="AG253" s="315">
        <f t="shared" si="89"/>
        <v>0</v>
      </c>
      <c r="AH253" s="315">
        <f t="shared" si="89"/>
        <v>0</v>
      </c>
      <c r="AI253" s="315">
        <f t="shared" si="89"/>
        <v>0</v>
      </c>
      <c r="AJ253" s="315">
        <f t="shared" si="89"/>
        <v>0</v>
      </c>
      <c r="AK253" s="315">
        <f t="shared" si="89"/>
        <v>0</v>
      </c>
      <c r="AL253" s="315">
        <f t="shared" si="89"/>
        <v>0</v>
      </c>
      <c r="AM253" s="315">
        <f t="shared" si="89"/>
        <v>0</v>
      </c>
      <c r="AN253" s="326">
        <f t="shared" si="74"/>
        <v>0</v>
      </c>
      <c r="AO253" s="326">
        <f t="shared" si="75"/>
        <v>1012.5219102054924</v>
      </c>
    </row>
    <row r="254" spans="1:41" s="299" customFormat="1" x14ac:dyDescent="0.3">
      <c r="A254" s="304" t="s">
        <v>827</v>
      </c>
      <c r="B254" s="285" t="s">
        <v>825</v>
      </c>
      <c r="C254" s="303" t="s">
        <v>748</v>
      </c>
      <c r="D254" s="315">
        <f t="shared" ref="D254:Q254" si="90">D252-D253</f>
        <v>-46.826989670000003</v>
      </c>
      <c r="E254" s="315">
        <f t="shared" si="90"/>
        <v>-49.495953420000006</v>
      </c>
      <c r="F254" s="315">
        <f t="shared" si="90"/>
        <v>-36.975000000000001</v>
      </c>
      <c r="G254" s="315">
        <f t="shared" si="90"/>
        <v>-36.262537649999956</v>
      </c>
      <c r="H254" s="315">
        <f t="shared" si="90"/>
        <v>-5.4486499999999998</v>
      </c>
      <c r="I254" s="315">
        <f t="shared" si="90"/>
        <v>-3.0651876886512053</v>
      </c>
      <c r="J254" s="315">
        <f t="shared" si="90"/>
        <v>-294.44864999999999</v>
      </c>
      <c r="K254" s="315">
        <f t="shared" si="90"/>
        <v>-294.44865000000004</v>
      </c>
      <c r="L254" s="315">
        <f t="shared" si="90"/>
        <v>7.9397215116279076</v>
      </c>
      <c r="M254" s="315">
        <f t="shared" si="90"/>
        <v>7.9397215116279085</v>
      </c>
      <c r="N254" s="315">
        <f t="shared" si="90"/>
        <v>5.6068635000000002</v>
      </c>
      <c r="O254" s="315">
        <f t="shared" si="90"/>
        <v>10.182238274454107</v>
      </c>
      <c r="P254" s="315">
        <f t="shared" si="90"/>
        <v>5.6068635000000002</v>
      </c>
      <c r="Q254" s="315">
        <f t="shared" si="90"/>
        <v>11.151975252973543</v>
      </c>
      <c r="R254" s="315">
        <f t="shared" ref="R254:AM254" si="91">R252-R253</f>
        <v>5.6629321350000001</v>
      </c>
      <c r="S254" s="315">
        <f t="shared" si="91"/>
        <v>-81.106443209756506</v>
      </c>
      <c r="T254" s="315">
        <f t="shared" si="91"/>
        <v>5.7195614563500001</v>
      </c>
      <c r="U254" s="315">
        <f t="shared" si="91"/>
        <v>-80.993808259701481</v>
      </c>
      <c r="V254" s="315">
        <f t="shared" si="91"/>
        <v>5.7767570709134999</v>
      </c>
      <c r="W254" s="315">
        <f t="shared" si="91"/>
        <v>-80.88004696014589</v>
      </c>
      <c r="X254" s="315">
        <f t="shared" si="91"/>
        <v>5.8345246416226351</v>
      </c>
      <c r="Y254" s="315">
        <f t="shared" si="91"/>
        <v>-80.765148047594749</v>
      </c>
      <c r="Z254" s="315">
        <f t="shared" si="91"/>
        <v>5.8928698880388612</v>
      </c>
      <c r="AA254" s="315">
        <f t="shared" si="91"/>
        <v>-80.649100145918098</v>
      </c>
      <c r="AB254" s="315">
        <f t="shared" si="91"/>
        <v>5.9517985869192502</v>
      </c>
      <c r="AC254" s="315">
        <f t="shared" si="91"/>
        <v>-80.531891765224685</v>
      </c>
      <c r="AD254" s="315">
        <f t="shared" si="91"/>
        <v>6.0113165727884432</v>
      </c>
      <c r="AE254" s="315">
        <f t="shared" si="91"/>
        <v>-80.413511300724338</v>
      </c>
      <c r="AF254" s="315">
        <f t="shared" si="91"/>
        <v>6.0714297385163274</v>
      </c>
      <c r="AG254" s="315">
        <f t="shared" si="91"/>
        <v>-80.29394703157898</v>
      </c>
      <c r="AH254" s="315">
        <f t="shared" si="91"/>
        <v>6.1321440359014909</v>
      </c>
      <c r="AI254" s="315">
        <f t="shared" si="91"/>
        <v>-80.173187119742167</v>
      </c>
      <c r="AJ254" s="315">
        <f t="shared" si="91"/>
        <v>6.1934654762605055</v>
      </c>
      <c r="AK254" s="315">
        <f t="shared" si="91"/>
        <v>-80.051219608786994</v>
      </c>
      <c r="AL254" s="315">
        <f t="shared" si="91"/>
        <v>6.2554001310231104</v>
      </c>
      <c r="AM254" s="315">
        <f t="shared" si="91"/>
        <v>-76.380622260354727</v>
      </c>
      <c r="AN254" s="326">
        <f t="shared" si="74"/>
        <v>-215.24165175503799</v>
      </c>
      <c r="AO254" s="326">
        <f t="shared" si="75"/>
        <v>-1150.4788283591242</v>
      </c>
    </row>
    <row r="255" spans="1:41" s="299" customFormat="1" x14ac:dyDescent="0.3">
      <c r="A255" s="304" t="s">
        <v>563</v>
      </c>
      <c r="B255" s="297" t="s">
        <v>67</v>
      </c>
      <c r="C255" s="303" t="s">
        <v>748</v>
      </c>
      <c r="D255" s="315">
        <f>('[1]12.БДДС (ДПН)'!$G$283-'[1]12.БДДС (ДПН)'!$G$295)/1000</f>
        <v>0</v>
      </c>
      <c r="E255" s="315">
        <f>('[1]12.БДДС (ДПН)'!$H$283-'[1]12.БДДС (ДПН)'!$H$295)/1000</f>
        <v>0</v>
      </c>
      <c r="F255" s="315">
        <f>('[1]12.БДДС (ДПН)'!$H$283-'[1]12.БДДС (ДПН)'!$H$295)/1000</f>
        <v>0</v>
      </c>
      <c r="G255" s="315">
        <f>('[1]12.БДДС (ДПН)'!$I$283-'[1]12.БДДС (ДПН)'!$I$295)/1000</f>
        <v>0</v>
      </c>
      <c r="H255" s="315">
        <f>('[1]12.БДДС (ДПН)'!$H$283-'[1]12.БДДС (ДПН)'!$H$295)/1000</f>
        <v>0</v>
      </c>
      <c r="I255" s="315">
        <f>('[1]12.БДДС (ДПН)'!$R$283-'[1]12.БДДС (ДПН)'!$R$295)/1000</f>
        <v>0</v>
      </c>
      <c r="J255" s="315">
        <f>('[1]12.БДДС (ДПН)'!$H$283-'[1]12.БДДС (ДПН)'!$H$295)/1000</f>
        <v>0</v>
      </c>
      <c r="K255" s="315">
        <f>('[1]12.БДДС (ДПН)'!$BF$283-'[1]12.БДДС (ДПН)'!$BF$295)/1000</f>
        <v>0</v>
      </c>
      <c r="L255" s="315">
        <f>('[1]12.БДДС (ДПН)'!$H$283-'[1]12.БДДС (ДПН)'!$H$295)/1000</f>
        <v>0</v>
      </c>
      <c r="M255" s="315">
        <f>('[1]12.БДДС (ДПН)'!$BL$283-'[1]12.БДДС (ДПН)'!$BL$295)/1000</f>
        <v>0</v>
      </c>
      <c r="N255" s="315">
        <f>('[1]12.БДДС (ДПН)'!$H$283-'[1]12.БДДС (ДПН)'!$H$295)/1000</f>
        <v>0</v>
      </c>
      <c r="O255" s="315">
        <f>('[1]12.БДДС (ДПН)'!$BR$283-'[1]12.БДДС (ДПН)'!$BR$295)/1000</f>
        <v>0</v>
      </c>
      <c r="P255" s="315">
        <f>('[1]12.БДДС (ДПН)'!$H$283-'[1]12.БДДС (ДПН)'!$H$295)/1000</f>
        <v>0</v>
      </c>
      <c r="Q255" s="315">
        <f>('[1]12.БДДС (ДПН)'!$BX$283-'[1]12.БДДС (ДПН)'!$BX$295)/1000</f>
        <v>0</v>
      </c>
      <c r="R255" s="315">
        <f>('[1]12.БДДС (ДПН)'!$H$283-'[1]12.БДДС (ДПН)'!$H$295)/1000</f>
        <v>0</v>
      </c>
      <c r="S255" s="315">
        <f>('[1]12.БДДС (ДПН)'!$H$283-'[1]12.БДДС (ДПН)'!$H$295)/1000</f>
        <v>0</v>
      </c>
      <c r="T255" s="315">
        <f>('[1]12.БДДС (ДПН)'!$H$283-'[1]12.БДДС (ДПН)'!$H$295)/1000</f>
        <v>0</v>
      </c>
      <c r="U255" s="315">
        <f>('[1]12.БДДС (ДПН)'!$H$283-'[1]12.БДДС (ДПН)'!$H$295)/1000</f>
        <v>0</v>
      </c>
      <c r="V255" s="315">
        <f>('[1]12.БДДС (ДПН)'!$H$283-'[1]12.БДДС (ДПН)'!$H$295)/1000</f>
        <v>0</v>
      </c>
      <c r="W255" s="315">
        <f>('[1]12.БДДС (ДПН)'!$H$283-'[1]12.БДДС (ДПН)'!$H$295)/1000</f>
        <v>0</v>
      </c>
      <c r="X255" s="315">
        <f>('[1]12.БДДС (ДПН)'!$H$283-'[1]12.БДДС (ДПН)'!$H$295)/1000</f>
        <v>0</v>
      </c>
      <c r="Y255" s="315">
        <f>('[1]12.БДДС (ДПН)'!$H$283-'[1]12.БДДС (ДПН)'!$H$295)/1000</f>
        <v>0</v>
      </c>
      <c r="Z255" s="315">
        <f>('[1]12.БДДС (ДПН)'!$H$283-'[1]12.БДДС (ДПН)'!$H$295)/1000</f>
        <v>0</v>
      </c>
      <c r="AA255" s="315">
        <f>('[1]12.БДДС (ДПН)'!$H$283-'[1]12.БДДС (ДПН)'!$H$295)/1000</f>
        <v>0</v>
      </c>
      <c r="AB255" s="315">
        <f>('[1]12.БДДС (ДПН)'!$H$283-'[1]12.БДДС (ДПН)'!$H$295)/1000</f>
        <v>0</v>
      </c>
      <c r="AC255" s="315">
        <f>('[1]12.БДДС (ДПН)'!$H$283-'[1]12.БДДС (ДПН)'!$H$295)/1000</f>
        <v>0</v>
      </c>
      <c r="AD255" s="315">
        <f>('[1]12.БДДС (ДПН)'!$H$283-'[1]12.БДДС (ДПН)'!$H$295)/1000</f>
        <v>0</v>
      </c>
      <c r="AE255" s="315">
        <f>('[1]12.БДДС (ДПН)'!$H$283-'[1]12.БДДС (ДПН)'!$H$295)/1000</f>
        <v>0</v>
      </c>
      <c r="AF255" s="315">
        <f>('[1]12.БДДС (ДПН)'!$H$283-'[1]12.БДДС (ДПН)'!$H$295)/1000</f>
        <v>0</v>
      </c>
      <c r="AG255" s="315">
        <f>('[1]12.БДДС (ДПН)'!$H$283-'[1]12.БДДС (ДПН)'!$H$295)/1000</f>
        <v>0</v>
      </c>
      <c r="AH255" s="315">
        <f>('[1]12.БДДС (ДПН)'!$H$283-'[1]12.БДДС (ДПН)'!$H$295)/1000</f>
        <v>0</v>
      </c>
      <c r="AI255" s="315">
        <f>('[1]12.БДДС (ДПН)'!$H$283-'[1]12.БДДС (ДПН)'!$H$295)/1000</f>
        <v>0</v>
      </c>
      <c r="AJ255" s="315">
        <f>('[1]12.БДДС (ДПН)'!$H$283-'[1]12.БДДС (ДПН)'!$H$295)/1000</f>
        <v>0</v>
      </c>
      <c r="AK255" s="315">
        <f>('[1]12.БДДС (ДПН)'!$H$283-'[1]12.БДДС (ДПН)'!$H$295)/1000</f>
        <v>0</v>
      </c>
      <c r="AL255" s="315">
        <f>('[1]12.БДДС (ДПН)'!$H$283-'[1]12.БДДС (ДПН)'!$H$295)/1000</f>
        <v>0</v>
      </c>
      <c r="AM255" s="315">
        <f>('[1]12.БДДС (ДПН)'!$H$283-'[1]12.БДДС (ДПН)'!$H$295)/1000</f>
        <v>0</v>
      </c>
      <c r="AN255" s="326">
        <f t="shared" si="74"/>
        <v>0</v>
      </c>
      <c r="AO255" s="326">
        <f t="shared" si="75"/>
        <v>0</v>
      </c>
    </row>
    <row r="256" spans="1:41" s="299" customFormat="1" x14ac:dyDescent="0.3">
      <c r="A256" s="304" t="s">
        <v>564</v>
      </c>
      <c r="B256" s="297" t="s">
        <v>1151</v>
      </c>
      <c r="C256" s="303" t="s">
        <v>748</v>
      </c>
      <c r="D256" s="315">
        <f t="shared" ref="D256:Q256" si="92">D248+D249+D252+D255</f>
        <v>45.802151087052906</v>
      </c>
      <c r="E256" s="315">
        <f t="shared" si="92"/>
        <v>39.791164789999954</v>
      </c>
      <c r="F256" s="315">
        <f t="shared" si="92"/>
        <v>-84.918401191319731</v>
      </c>
      <c r="G256" s="315">
        <f t="shared" si="92"/>
        <v>-18.828753192000505</v>
      </c>
      <c r="H256" s="315">
        <f t="shared" si="92"/>
        <v>-9.8464019517507211</v>
      </c>
      <c r="I256" s="315">
        <f t="shared" si="92"/>
        <v>-41.25731847983397</v>
      </c>
      <c r="J256" s="315">
        <f t="shared" si="92"/>
        <v>88.063557065946668</v>
      </c>
      <c r="K256" s="315">
        <f t="shared" si="92"/>
        <v>52.825931435949315</v>
      </c>
      <c r="L256" s="315">
        <f t="shared" si="92"/>
        <v>36.484828832244006</v>
      </c>
      <c r="M256" s="315">
        <f t="shared" si="92"/>
        <v>-22.31730097968375</v>
      </c>
      <c r="N256" s="315">
        <f t="shared" si="92"/>
        <v>8.6467888127671948</v>
      </c>
      <c r="O256" s="315">
        <f t="shared" si="92"/>
        <v>22.734183732681061</v>
      </c>
      <c r="P256" s="315">
        <f t="shared" si="92"/>
        <v>-33.38559633511943</v>
      </c>
      <c r="Q256" s="315">
        <f t="shared" si="92"/>
        <v>28.924312436829254</v>
      </c>
      <c r="R256" s="315">
        <f t="shared" ref="R256:AM256" si="93">R248+R249+R252+R255</f>
        <v>-45.844952985373148</v>
      </c>
      <c r="S256" s="315">
        <f t="shared" si="93"/>
        <v>14.268462376748673</v>
      </c>
      <c r="T256" s="315">
        <f t="shared" si="93"/>
        <v>-7.7273150795312446</v>
      </c>
      <c r="U256" s="315">
        <f t="shared" si="93"/>
        <v>19.717502592973105</v>
      </c>
      <c r="V256" s="315">
        <f t="shared" si="93"/>
        <v>23.104541576883062</v>
      </c>
      <c r="W256" s="315">
        <f t="shared" si="93"/>
        <v>12.273625090377564</v>
      </c>
      <c r="X256" s="315">
        <f t="shared" si="93"/>
        <v>33.146323457199031</v>
      </c>
      <c r="Y256" s="315">
        <f t="shared" si="93"/>
        <v>-32.47034945317219</v>
      </c>
      <c r="Z256" s="315">
        <f t="shared" si="93"/>
        <v>62.292740011574438</v>
      </c>
      <c r="AA256" s="315">
        <f t="shared" si="93"/>
        <v>-33.56697516947164</v>
      </c>
      <c r="AB256" s="315">
        <f t="shared" si="93"/>
        <v>27.201155561248125</v>
      </c>
      <c r="AC256" s="315">
        <f t="shared" si="93"/>
        <v>-19.799262187400281</v>
      </c>
      <c r="AD256" s="315">
        <f t="shared" si="93"/>
        <v>15.844822851356922</v>
      </c>
      <c r="AE256" s="315">
        <f t="shared" si="93"/>
        <v>-0.70583490531424786</v>
      </c>
      <c r="AF256" s="315">
        <f t="shared" si="93"/>
        <v>104.87754840957113</v>
      </c>
      <c r="AG256" s="315">
        <f t="shared" si="93"/>
        <v>-47.753521255220065</v>
      </c>
      <c r="AH256" s="315">
        <f t="shared" si="93"/>
        <v>107.54995350417178</v>
      </c>
      <c r="AI256" s="315">
        <f t="shared" si="93"/>
        <v>-9.9537392018687996</v>
      </c>
      <c r="AJ256" s="315">
        <f t="shared" si="93"/>
        <v>109.48171240292343</v>
      </c>
      <c r="AK256" s="315">
        <f t="shared" si="93"/>
        <v>-3.970175774777033</v>
      </c>
      <c r="AL256" s="315">
        <f t="shared" si="93"/>
        <v>111.45588126112922</v>
      </c>
      <c r="AM256" s="315">
        <f t="shared" si="93"/>
        <v>5.2054477212849122</v>
      </c>
      <c r="AN256" s="326">
        <f t="shared" si="74"/>
        <v>631.3455873952405</v>
      </c>
      <c r="AO256" s="326">
        <f t="shared" si="75"/>
        <v>-55.845012019898093</v>
      </c>
    </row>
    <row r="257" spans="1:41" s="299" customFormat="1" x14ac:dyDescent="0.3">
      <c r="A257" s="304" t="s">
        <v>565</v>
      </c>
      <c r="B257" s="297" t="s">
        <v>6</v>
      </c>
      <c r="C257" s="303" t="s">
        <v>748</v>
      </c>
      <c r="D257" s="315">
        <f>'[1]12.БДДС (ДПН)'!$G$17/1000</f>
        <v>3.1786647848870624</v>
      </c>
      <c r="E257" s="315">
        <f>'[1]12.БДДС (ДПН)'!$H$17/1000</f>
        <v>48.980814357000099</v>
      </c>
      <c r="F257" s="326">
        <f>[2]Свод!S248</f>
        <v>98.723254215148785</v>
      </c>
      <c r="G257" s="315">
        <f>'[1]12.БДДС (ДПН)'!$I$17/1000</f>
        <v>88.77197914700001</v>
      </c>
      <c r="H257" s="326">
        <f>[2]Свод!U248</f>
        <v>13.804853023828962</v>
      </c>
      <c r="I257" s="315">
        <f>'[1]12.БДДС (ДПН)'!$R$17/1000</f>
        <v>69.943225954999562</v>
      </c>
      <c r="J257" s="326">
        <f>[2]Свод!W248</f>
        <v>3.9584510720781338</v>
      </c>
      <c r="K257" s="315">
        <f>'[1]12.БДДС (ДПН)'!$BF$17/1000</f>
        <v>28.685907475165688</v>
      </c>
      <c r="L257" s="326">
        <f>[2]Свод!Y248</f>
        <v>92.022008138024773</v>
      </c>
      <c r="M257" s="315">
        <f>'[1]12.БДДС (ДПН)'!$BL$17/1000</f>
        <v>81.511838911115092</v>
      </c>
      <c r="N257" s="326">
        <f>[2]Свод!AA248</f>
        <v>128.50683697026884</v>
      </c>
      <c r="O257" s="315">
        <f>'[1]12.БДДС (ДПН)'!$BR$17/1000</f>
        <v>59.194537931431391</v>
      </c>
      <c r="P257" s="326">
        <f>[2]Свод!AC248</f>
        <v>137.15362578303595</v>
      </c>
      <c r="Q257" s="315">
        <f>'[1]12.БДДС (ДПН)'!$BX$17/1000</f>
        <v>81.928721664112601</v>
      </c>
      <c r="R257" s="326">
        <f>[2]Свод!AE248</f>
        <v>103.76802944791655</v>
      </c>
      <c r="S257" s="326">
        <f>[2]Свод!AF248</f>
        <v>110.85303410094177</v>
      </c>
      <c r="T257" s="326">
        <f>[2]Свод!AG248</f>
        <v>57.923076462543285</v>
      </c>
      <c r="U257" s="326">
        <f>[2]Свод!AH248</f>
        <v>125.1214964776905</v>
      </c>
      <c r="V257" s="326">
        <f>[2]Свод!AI248</f>
        <v>50.195761383012105</v>
      </c>
      <c r="W257" s="326">
        <f>[2]Свод!AJ248</f>
        <v>144.83899907066359</v>
      </c>
      <c r="X257" s="326">
        <f>[2]Свод!AK248</f>
        <v>73.300302959895106</v>
      </c>
      <c r="Y257" s="326">
        <f>[2]Свод!AL248</f>
        <v>157.11262416104103</v>
      </c>
      <c r="Z257" s="326">
        <f>[2]Свод!AM248</f>
        <v>106.44662641709417</v>
      </c>
      <c r="AA257" s="326">
        <f>[2]Свод!AN248</f>
        <v>124.64227470786895</v>
      </c>
      <c r="AB257" s="326">
        <f>[2]Свод!AO248</f>
        <v>168.73936642866863</v>
      </c>
      <c r="AC257" s="326">
        <f>[2]Свод!AP248</f>
        <v>91.075299538397445</v>
      </c>
      <c r="AD257" s="326">
        <f>[2]Свод!AQ248</f>
        <v>195.94052198991685</v>
      </c>
      <c r="AE257" s="326">
        <f>[2]Свод!AR248</f>
        <v>71.276037350997029</v>
      </c>
      <c r="AF257" s="326">
        <f>[2]Свод!AS248</f>
        <v>211.78534484127368</v>
      </c>
      <c r="AG257" s="326">
        <f>[2]Свод!AT248</f>
        <v>70.57020244568281</v>
      </c>
      <c r="AH257" s="326">
        <f>[2]Свод!AU248</f>
        <v>316.66289325084477</v>
      </c>
      <c r="AI257" s="326">
        <f>[2]Свод!AV248</f>
        <v>22.816681190462688</v>
      </c>
      <c r="AJ257" s="326">
        <f>[2]Свод!AW248</f>
        <v>424.21284675501653</v>
      </c>
      <c r="AK257" s="326">
        <f>[2]Свод!AX248</f>
        <v>12.862941988593732</v>
      </c>
      <c r="AL257" s="326">
        <f>[2]Свод!AY248</f>
        <v>533.69455915793992</v>
      </c>
      <c r="AM257" s="326">
        <f>[2]Свод!AZ248</f>
        <v>8.892766213816742</v>
      </c>
      <c r="AN257" s="326">
        <f t="shared" si="74"/>
        <v>2618.1151040813584</v>
      </c>
      <c r="AO257" s="326">
        <f t="shared" si="75"/>
        <v>1261.3265891829808</v>
      </c>
    </row>
    <row r="258" spans="1:41" s="299" customFormat="1" x14ac:dyDescent="0.3">
      <c r="A258" s="304" t="s">
        <v>566</v>
      </c>
      <c r="B258" s="297" t="s">
        <v>7</v>
      </c>
      <c r="C258" s="303" t="s">
        <v>748</v>
      </c>
      <c r="D258" s="315">
        <f>'[1]12.БДДС (ДПН)'!$G$306/1000</f>
        <v>48.980815871939903</v>
      </c>
      <c r="E258" s="315">
        <f>'[1]12.БДДС (ДПН)'!$H$306/1000</f>
        <v>88.77197914700001</v>
      </c>
      <c r="F258" s="326">
        <f>[2]Свод!S249</f>
        <v>13.804853023828962</v>
      </c>
      <c r="G258" s="315">
        <f>'[1]12.БДДС (ДПН)'!$I$306/1000</f>
        <v>69.943225954999562</v>
      </c>
      <c r="H258" s="326">
        <f>[2]Свод!U249</f>
        <v>3.9584510720781338</v>
      </c>
      <c r="I258" s="315">
        <f>'[1]12.БДДС (ДПН)'!$R$306/1000</f>
        <v>28.685907475165674</v>
      </c>
      <c r="J258" s="326">
        <f>[2]Свод!W249</f>
        <v>92.022008138024773</v>
      </c>
      <c r="K258" s="315">
        <f>'[1]12.БДДС (ДПН)'!$BF$306/1000</f>
        <v>81.511838911115092</v>
      </c>
      <c r="L258" s="326">
        <f>[2]Свод!Y249</f>
        <v>128.50683697026884</v>
      </c>
      <c r="M258" s="315">
        <f>'[1]12.БДДС (ДПН)'!$BL$306/1000</f>
        <v>59.194537931431391</v>
      </c>
      <c r="N258" s="326">
        <f>[2]Свод!AA249</f>
        <v>137.15362578303595</v>
      </c>
      <c r="O258" s="315">
        <f>'[1]12.БДДС (ДПН)'!$BR$306/1000</f>
        <v>81.928721664112601</v>
      </c>
      <c r="P258" s="326">
        <f>[2]Свод!AC249</f>
        <v>103.76802944791655</v>
      </c>
      <c r="Q258" s="315">
        <f>'[1]12.БДДС (ДПН)'!$BX$306/1000</f>
        <v>110.85303410094177</v>
      </c>
      <c r="R258" s="326">
        <f>[2]Свод!AE249</f>
        <v>57.923076462543285</v>
      </c>
      <c r="S258" s="326">
        <f>[2]Свод!AF249</f>
        <v>125.1214964776905</v>
      </c>
      <c r="T258" s="326">
        <f>[2]Свод!AG249</f>
        <v>50.195761383012105</v>
      </c>
      <c r="U258" s="326">
        <f>[2]Свод!AH249</f>
        <v>144.83899907066359</v>
      </c>
      <c r="V258" s="326">
        <f>[2]Свод!AI249</f>
        <v>73.300302959895106</v>
      </c>
      <c r="W258" s="326">
        <f>[2]Свод!AJ249</f>
        <v>157.11262416104103</v>
      </c>
      <c r="X258" s="326">
        <f>[2]Свод!AK249</f>
        <v>106.44662641709417</v>
      </c>
      <c r="Y258" s="326">
        <f>[2]Свод!AL249</f>
        <v>124.64227470786895</v>
      </c>
      <c r="Z258" s="326">
        <f>[2]Свод!AM249</f>
        <v>168.73936642866863</v>
      </c>
      <c r="AA258" s="326">
        <f>[2]Свод!AN249</f>
        <v>91.075299538397445</v>
      </c>
      <c r="AB258" s="326">
        <f>[2]Свод!AO249</f>
        <v>195.94052198991685</v>
      </c>
      <c r="AC258" s="326">
        <f>[2]Свод!AP249</f>
        <v>71.276037350997029</v>
      </c>
      <c r="AD258" s="326">
        <f>[2]Свод!AQ249</f>
        <v>211.78534484127368</v>
      </c>
      <c r="AE258" s="326">
        <f>[2]Свод!AR249</f>
        <v>70.57020244568281</v>
      </c>
      <c r="AF258" s="326">
        <f>[2]Свод!AS249</f>
        <v>316.66289325084477</v>
      </c>
      <c r="AG258" s="326">
        <f>[2]Свод!AT249</f>
        <v>22.816681190462688</v>
      </c>
      <c r="AH258" s="326">
        <f>[2]Свод!AU249</f>
        <v>424.21284675501653</v>
      </c>
      <c r="AI258" s="326">
        <f>[2]Свод!AV249</f>
        <v>12.862941988593732</v>
      </c>
      <c r="AJ258" s="326">
        <f>[2]Свод!AW249</f>
        <v>533.69455915793992</v>
      </c>
      <c r="AK258" s="326">
        <f>[2]Свод!AX249</f>
        <v>8.892766213816742</v>
      </c>
      <c r="AL258" s="326">
        <f>[2]Свод!AY249</f>
        <v>645.15044041906913</v>
      </c>
      <c r="AM258" s="326">
        <f>[2]Свод!AZ249</f>
        <v>14.098213935101597</v>
      </c>
      <c r="AN258" s="326">
        <f t="shared" si="74"/>
        <v>3249.4606914765982</v>
      </c>
      <c r="AO258" s="326">
        <f t="shared" si="75"/>
        <v>1205.4815771630824</v>
      </c>
    </row>
    <row r="259" spans="1:41" s="307" customFormat="1" x14ac:dyDescent="0.3">
      <c r="A259" s="304" t="s">
        <v>568</v>
      </c>
      <c r="B259" s="297" t="s">
        <v>863</v>
      </c>
      <c r="C259" s="303" t="s">
        <v>286</v>
      </c>
      <c r="D259" s="326" t="s">
        <v>590</v>
      </c>
      <c r="E259" s="326" t="s">
        <v>590</v>
      </c>
      <c r="F259" s="326" t="s">
        <v>590</v>
      </c>
      <c r="G259" s="326" t="s">
        <v>590</v>
      </c>
      <c r="H259" s="326" t="s">
        <v>590</v>
      </c>
      <c r="I259" s="326" t="s">
        <v>590</v>
      </c>
      <c r="J259" s="326" t="s">
        <v>590</v>
      </c>
      <c r="K259" s="326" t="s">
        <v>590</v>
      </c>
      <c r="L259" s="326" t="s">
        <v>590</v>
      </c>
      <c r="M259" s="326" t="s">
        <v>590</v>
      </c>
      <c r="N259" s="326" t="s">
        <v>590</v>
      </c>
      <c r="O259" s="326" t="s">
        <v>590</v>
      </c>
      <c r="P259" s="326" t="s">
        <v>590</v>
      </c>
      <c r="Q259" s="326" t="s">
        <v>590</v>
      </c>
      <c r="R259" s="326" t="s">
        <v>590</v>
      </c>
      <c r="S259" s="326" t="s">
        <v>590</v>
      </c>
      <c r="T259" s="326" t="s">
        <v>590</v>
      </c>
      <c r="U259" s="326" t="s">
        <v>590</v>
      </c>
      <c r="V259" s="326" t="s">
        <v>590</v>
      </c>
      <c r="W259" s="326" t="s">
        <v>590</v>
      </c>
      <c r="X259" s="326" t="s">
        <v>590</v>
      </c>
      <c r="Y259" s="326" t="s">
        <v>590</v>
      </c>
      <c r="Z259" s="326" t="s">
        <v>590</v>
      </c>
      <c r="AA259" s="326" t="s">
        <v>590</v>
      </c>
      <c r="AB259" s="326" t="s">
        <v>590</v>
      </c>
      <c r="AC259" s="326" t="s">
        <v>590</v>
      </c>
      <c r="AD259" s="326" t="s">
        <v>590</v>
      </c>
      <c r="AE259" s="326" t="s">
        <v>590</v>
      </c>
      <c r="AF259" s="326" t="s">
        <v>590</v>
      </c>
      <c r="AG259" s="326" t="s">
        <v>590</v>
      </c>
      <c r="AH259" s="326" t="s">
        <v>590</v>
      </c>
      <c r="AI259" s="326" t="s">
        <v>590</v>
      </c>
      <c r="AJ259" s="326" t="s">
        <v>590</v>
      </c>
      <c r="AK259" s="326" t="s">
        <v>590</v>
      </c>
      <c r="AL259" s="326" t="s">
        <v>590</v>
      </c>
      <c r="AM259" s="326" t="s">
        <v>590</v>
      </c>
      <c r="AN259" s="326" t="s">
        <v>590</v>
      </c>
      <c r="AO259" s="326" t="s">
        <v>590</v>
      </c>
    </row>
    <row r="260" spans="1:41" s="299" customFormat="1" x14ac:dyDescent="0.3">
      <c r="A260" s="304" t="s">
        <v>569</v>
      </c>
      <c r="B260" s="285" t="s">
        <v>1030</v>
      </c>
      <c r="C260" s="303" t="s">
        <v>748</v>
      </c>
      <c r="D260" s="315">
        <f>'[1]13.Прогнозный баланс'!$G$54/1000</f>
        <v>270.89400000000001</v>
      </c>
      <c r="E260" s="315">
        <f>'[1]13.Прогнозный баланс'!$H$54/1000</f>
        <v>232.53000000060891</v>
      </c>
      <c r="F260" s="326">
        <f>[2]Свод!S251</f>
        <v>219.55051508531071</v>
      </c>
      <c r="G260" s="315">
        <f>'[1]13.Прогнозный баланс'!$I$54/1000</f>
        <v>228.27260072662133</v>
      </c>
      <c r="H260" s="326">
        <f>[2]Свод!U251</f>
        <v>258.48455646309048</v>
      </c>
      <c r="I260" s="315">
        <f>'[1]13.Прогнозный баланс'!$J$54/1000</f>
        <v>278.12715582732608</v>
      </c>
      <c r="J260" s="326">
        <f>[2]Свод!W251</f>
        <v>268.82393872161418</v>
      </c>
      <c r="K260" s="315">
        <f>'[1]13.Прогнозный баланс'!$Q$54/1000</f>
        <v>233.18763661030886</v>
      </c>
      <c r="L260" s="326">
        <f>[2]Свод!Y251</f>
        <v>279.57689627047858</v>
      </c>
      <c r="M260" s="315">
        <f>'[1]13.Прогнозный баланс'!$R$54/1000</f>
        <v>251.60087746319471</v>
      </c>
      <c r="N260" s="326">
        <f>[2]Свод!AA251</f>
        <v>302.39037100614985</v>
      </c>
      <c r="O260" s="315">
        <f>'[1]13.Прогнозный баланс'!$S$54/1000</f>
        <v>270.59727334723567</v>
      </c>
      <c r="P260" s="326">
        <f>[2]Свод!AC251</f>
        <v>302.39037100614985</v>
      </c>
      <c r="Q260" s="315">
        <f>'[1]13.Прогнозный баланс'!$T$54/1000</f>
        <v>290.2016679376095</v>
      </c>
      <c r="R260" s="326">
        <f>[2]Свод!AE251</f>
        <v>302.39037100614985</v>
      </c>
      <c r="S260" s="326">
        <f>[2]Свод!AF251</f>
        <v>301.63764367414575</v>
      </c>
      <c r="T260" s="326">
        <f>[2]Свод!AG251</f>
        <v>302.39037100614985</v>
      </c>
      <c r="U260" s="326">
        <f>[2]Свод!AH251</f>
        <v>310.57089839051827</v>
      </c>
      <c r="V260" s="326">
        <f>[2]Свод!AI251</f>
        <v>302.39037100614985</v>
      </c>
      <c r="W260" s="326">
        <f>[2]Свод!AJ251</f>
        <v>319.77099200244345</v>
      </c>
      <c r="X260" s="326">
        <f>[2]Свод!AK251</f>
        <v>302.39037100614985</v>
      </c>
      <c r="Y260" s="326">
        <f>[2]Свод!AL251</f>
        <v>329.24591808932854</v>
      </c>
      <c r="Z260" s="326">
        <f>[2]Свод!AM251</f>
        <v>302.39037100614985</v>
      </c>
      <c r="AA260" s="326">
        <f>[2]Свод!AN251</f>
        <v>339.00390992208821</v>
      </c>
      <c r="AB260" s="326">
        <f>[2]Свод!AO251</f>
        <v>302.39037100614985</v>
      </c>
      <c r="AC260" s="326">
        <f>[2]Свод!AP251</f>
        <v>349.05344765273156</v>
      </c>
      <c r="AD260" s="326">
        <f>[2]Свод!AQ251</f>
        <v>302.39037100614985</v>
      </c>
      <c r="AE260" s="326">
        <f>[2]Свод!AR251</f>
        <v>359.40326571962396</v>
      </c>
      <c r="AF260" s="326">
        <f>[2]Свод!AS251</f>
        <v>302.39037100614985</v>
      </c>
      <c r="AG260" s="326">
        <f>[2]Свод!AT251</f>
        <v>370.0623604748962</v>
      </c>
      <c r="AH260" s="326">
        <f>[2]Свод!AU251</f>
        <v>302.39037100614985</v>
      </c>
      <c r="AI260" s="326">
        <f>[2]Свод!AV251</f>
        <v>381.03999804066348</v>
      </c>
      <c r="AJ260" s="326">
        <f>[2]Свод!AW251</f>
        <v>302.39037100614985</v>
      </c>
      <c r="AK260" s="326">
        <f>[2]Свод!AX251</f>
        <v>392.34572240091893</v>
      </c>
      <c r="AL260" s="326">
        <f>[2]Свод!AY251</f>
        <v>302.39037100614985</v>
      </c>
      <c r="AM260" s="326">
        <f>[2]Свод!AZ251</f>
        <v>403.98936373617249</v>
      </c>
      <c r="AN260" s="326">
        <f t="shared" ref="AN260:AN317" si="94">H260+J260+L260+N260+P260+R260+T260+V260+X260+Z260+AB260+AD260+AF260+AH260+AJ260+AL260</f>
        <v>4737.9602145351319</v>
      </c>
      <c r="AO260" s="326">
        <f t="shared" ref="AO260:AO317" si="95">I260+K260+M260+O260+Q260+S260+U260+W260+Y260+AA260+AC260+AE260+AG260+AI260+AK260+AM260</f>
        <v>5179.8381312892052</v>
      </c>
    </row>
    <row r="261" spans="1:41" s="299" customFormat="1" x14ac:dyDescent="0.3">
      <c r="A261" s="304" t="s">
        <v>668</v>
      </c>
      <c r="B261" s="141" t="s">
        <v>1031</v>
      </c>
      <c r="C261" s="303" t="s">
        <v>748</v>
      </c>
      <c r="D261" s="315">
        <f>'[1]13.Прогнозный баланс'!$G$57/1000</f>
        <v>57.713999999999999</v>
      </c>
      <c r="E261" s="315">
        <f>'[1]13.Прогнозный баланс'!$H$57/1000</f>
        <v>0</v>
      </c>
      <c r="F261" s="326">
        <f>[2]Свод!S252</f>
        <v>0</v>
      </c>
      <c r="G261" s="315">
        <f>'[1]13.Прогнозный баланс'!$I$57/1000</f>
        <v>13.717254323504104</v>
      </c>
      <c r="H261" s="326">
        <f>[2]Свод!U252</f>
        <v>0</v>
      </c>
      <c r="I261" s="315">
        <f>'[1]13.Прогнозный баланс'!$J$57/1000</f>
        <v>15.451228803384103</v>
      </c>
      <c r="J261" s="326">
        <f>[2]Свод!W252</f>
        <v>0</v>
      </c>
      <c r="K261" s="315">
        <f>'[1]13.Прогнозный баланс'!$Q$57/1000</f>
        <v>15.833697810214245</v>
      </c>
      <c r="L261" s="326">
        <f>[2]Свод!Y252</f>
        <v>0</v>
      </c>
      <c r="M261" s="315">
        <f>'[1]13.Прогнозный баланс'!$R$57/1000</f>
        <v>21.061806415901053</v>
      </c>
      <c r="N261" s="326">
        <f>[2]Свод!AA252</f>
        <v>0</v>
      </c>
      <c r="O261" s="315">
        <f>'[1]13.Прогнозный баланс'!$S$57/1000</f>
        <v>26.345664762854575</v>
      </c>
      <c r="P261" s="326">
        <f>[2]Свод!AC252</f>
        <v>0</v>
      </c>
      <c r="Q261" s="315">
        <f>'[1]13.Прогнозный баланс'!$T$57/1000</f>
        <v>31.68902031465835</v>
      </c>
      <c r="R261" s="326">
        <f>[2]Свод!AE252</f>
        <v>0</v>
      </c>
      <c r="S261" s="326">
        <f>[2]Свод!AF252</f>
        <v>0</v>
      </c>
      <c r="T261" s="326">
        <f>[2]Свод!AG252</f>
        <v>0</v>
      </c>
      <c r="U261" s="326">
        <f>[2]Свод!AH252</f>
        <v>0</v>
      </c>
      <c r="V261" s="326">
        <f>[2]Свод!AI252</f>
        <v>0</v>
      </c>
      <c r="W261" s="326">
        <f>[2]Свод!AJ252</f>
        <v>0</v>
      </c>
      <c r="X261" s="326">
        <f>[2]Свод!AK252</f>
        <v>0</v>
      </c>
      <c r="Y261" s="326">
        <f>[2]Свод!AL252</f>
        <v>0</v>
      </c>
      <c r="Z261" s="326">
        <f>[2]Свод!AM252</f>
        <v>0</v>
      </c>
      <c r="AA261" s="326">
        <f>[2]Свод!AN252</f>
        <v>0</v>
      </c>
      <c r="AB261" s="326">
        <f>[2]Свод!AO252</f>
        <v>0</v>
      </c>
      <c r="AC261" s="326">
        <f>[2]Свод!AP252</f>
        <v>0</v>
      </c>
      <c r="AD261" s="326">
        <f>[2]Свод!AQ252</f>
        <v>0</v>
      </c>
      <c r="AE261" s="326">
        <f>[2]Свод!AR252</f>
        <v>0</v>
      </c>
      <c r="AF261" s="326">
        <f>[2]Свод!AS252</f>
        <v>0</v>
      </c>
      <c r="AG261" s="326">
        <f>[2]Свод!AT252</f>
        <v>0</v>
      </c>
      <c r="AH261" s="326">
        <f>[2]Свод!AU252</f>
        <v>0</v>
      </c>
      <c r="AI261" s="326">
        <f>[2]Свод!AV252</f>
        <v>0</v>
      </c>
      <c r="AJ261" s="326">
        <f>[2]Свод!AW252</f>
        <v>0</v>
      </c>
      <c r="AK261" s="326">
        <f>[2]Свод!AX252</f>
        <v>0</v>
      </c>
      <c r="AL261" s="326">
        <f>[2]Свод!AY252</f>
        <v>0</v>
      </c>
      <c r="AM261" s="326">
        <f>[2]Свод!AZ252</f>
        <v>0</v>
      </c>
      <c r="AN261" s="326">
        <f t="shared" si="94"/>
        <v>0</v>
      </c>
      <c r="AO261" s="326">
        <f t="shared" si="95"/>
        <v>110.38141810701232</v>
      </c>
    </row>
    <row r="262" spans="1:41" s="299" customFormat="1" x14ac:dyDescent="0.3">
      <c r="A262" s="304" t="s">
        <v>669</v>
      </c>
      <c r="B262" s="286" t="s">
        <v>62</v>
      </c>
      <c r="C262" s="303" t="s">
        <v>748</v>
      </c>
      <c r="D262" s="315">
        <v>0</v>
      </c>
      <c r="E262" s="315">
        <v>0</v>
      </c>
      <c r="F262" s="326">
        <f>[2]Свод!S253</f>
        <v>0</v>
      </c>
      <c r="G262" s="315">
        <v>0</v>
      </c>
      <c r="H262" s="326">
        <f>[2]Свод!U253</f>
        <v>0</v>
      </c>
      <c r="I262" s="315">
        <v>0</v>
      </c>
      <c r="J262" s="326">
        <f>[2]Свод!W253</f>
        <v>0</v>
      </c>
      <c r="K262" s="315">
        <v>0</v>
      </c>
      <c r="L262" s="326">
        <f>[2]Свод!Y253</f>
        <v>0</v>
      </c>
      <c r="M262" s="315">
        <v>0</v>
      </c>
      <c r="N262" s="326">
        <f>[2]Свод!AA253</f>
        <v>0</v>
      </c>
      <c r="O262" s="315">
        <v>0</v>
      </c>
      <c r="P262" s="326">
        <f>[2]Свод!AC253</f>
        <v>0</v>
      </c>
      <c r="Q262" s="315">
        <v>0</v>
      </c>
      <c r="R262" s="326">
        <f>[2]Свод!AE253</f>
        <v>0</v>
      </c>
      <c r="S262" s="326">
        <f>[2]Свод!AF253</f>
        <v>0</v>
      </c>
      <c r="T262" s="326">
        <f>[2]Свод!AG253</f>
        <v>0</v>
      </c>
      <c r="U262" s="326">
        <f>[2]Свод!AH253</f>
        <v>0</v>
      </c>
      <c r="V262" s="326">
        <f>[2]Свод!AI253</f>
        <v>0</v>
      </c>
      <c r="W262" s="326">
        <f>[2]Свод!AJ253</f>
        <v>0</v>
      </c>
      <c r="X262" s="326">
        <f>[2]Свод!AK253</f>
        <v>0</v>
      </c>
      <c r="Y262" s="326">
        <f>[2]Свод!AL253</f>
        <v>0</v>
      </c>
      <c r="Z262" s="326">
        <f>[2]Свод!AM253</f>
        <v>0</v>
      </c>
      <c r="AA262" s="326">
        <f>[2]Свод!AN253</f>
        <v>0</v>
      </c>
      <c r="AB262" s="326">
        <f>[2]Свод!AO253</f>
        <v>0</v>
      </c>
      <c r="AC262" s="326">
        <f>[2]Свод!AP253</f>
        <v>0</v>
      </c>
      <c r="AD262" s="326">
        <f>[2]Свод!AQ253</f>
        <v>0</v>
      </c>
      <c r="AE262" s="326">
        <f>[2]Свод!AR253</f>
        <v>0</v>
      </c>
      <c r="AF262" s="326">
        <f>[2]Свод!AS253</f>
        <v>0</v>
      </c>
      <c r="AG262" s="326">
        <f>[2]Свод!AT253</f>
        <v>0</v>
      </c>
      <c r="AH262" s="326">
        <f>[2]Свод!AU253</f>
        <v>0</v>
      </c>
      <c r="AI262" s="326">
        <f>[2]Свод!AV253</f>
        <v>0</v>
      </c>
      <c r="AJ262" s="326">
        <f>[2]Свод!AW253</f>
        <v>0</v>
      </c>
      <c r="AK262" s="326">
        <f>[2]Свод!AX253</f>
        <v>0</v>
      </c>
      <c r="AL262" s="326">
        <f>[2]Свод!AY253</f>
        <v>0</v>
      </c>
      <c r="AM262" s="326">
        <f>[2]Свод!AZ253</f>
        <v>0</v>
      </c>
      <c r="AN262" s="326">
        <f t="shared" si="94"/>
        <v>0</v>
      </c>
      <c r="AO262" s="326">
        <f t="shared" si="95"/>
        <v>0</v>
      </c>
    </row>
    <row r="263" spans="1:41" s="299" customFormat="1" ht="31.2" x14ac:dyDescent="0.3">
      <c r="A263" s="304" t="s">
        <v>890</v>
      </c>
      <c r="B263" s="286" t="s">
        <v>897</v>
      </c>
      <c r="C263" s="303" t="s">
        <v>748</v>
      </c>
      <c r="D263" s="315" t="s">
        <v>286</v>
      </c>
      <c r="E263" s="315" t="s">
        <v>286</v>
      </c>
      <c r="F263" s="315" t="s">
        <v>286</v>
      </c>
      <c r="G263" s="315" t="s">
        <v>286</v>
      </c>
      <c r="H263" s="315" t="s">
        <v>286</v>
      </c>
      <c r="I263" s="315" t="s">
        <v>286</v>
      </c>
      <c r="J263" s="315" t="s">
        <v>286</v>
      </c>
      <c r="K263" s="315" t="s">
        <v>286</v>
      </c>
      <c r="L263" s="315" t="s">
        <v>286</v>
      </c>
      <c r="M263" s="315" t="s">
        <v>286</v>
      </c>
      <c r="N263" s="315" t="s">
        <v>286</v>
      </c>
      <c r="O263" s="315" t="s">
        <v>286</v>
      </c>
      <c r="P263" s="315" t="s">
        <v>286</v>
      </c>
      <c r="Q263" s="315" t="s">
        <v>286</v>
      </c>
      <c r="R263" s="315" t="s">
        <v>286</v>
      </c>
      <c r="S263" s="315" t="s">
        <v>286</v>
      </c>
      <c r="T263" s="315" t="s">
        <v>286</v>
      </c>
      <c r="U263" s="315" t="s">
        <v>286</v>
      </c>
      <c r="V263" s="315" t="s">
        <v>286</v>
      </c>
      <c r="W263" s="315" t="s">
        <v>286</v>
      </c>
      <c r="X263" s="315" t="s">
        <v>286</v>
      </c>
      <c r="Y263" s="315" t="s">
        <v>286</v>
      </c>
      <c r="Z263" s="315" t="s">
        <v>286</v>
      </c>
      <c r="AA263" s="315" t="s">
        <v>286</v>
      </c>
      <c r="AB263" s="315" t="s">
        <v>286</v>
      </c>
      <c r="AC263" s="315" t="s">
        <v>286</v>
      </c>
      <c r="AD263" s="315" t="s">
        <v>286</v>
      </c>
      <c r="AE263" s="315" t="s">
        <v>286</v>
      </c>
      <c r="AF263" s="315" t="s">
        <v>286</v>
      </c>
      <c r="AG263" s="315" t="s">
        <v>286</v>
      </c>
      <c r="AH263" s="315" t="s">
        <v>286</v>
      </c>
      <c r="AI263" s="315" t="s">
        <v>286</v>
      </c>
      <c r="AJ263" s="315" t="s">
        <v>286</v>
      </c>
      <c r="AK263" s="315" t="s">
        <v>286</v>
      </c>
      <c r="AL263" s="315" t="s">
        <v>286</v>
      </c>
      <c r="AM263" s="315" t="s">
        <v>286</v>
      </c>
      <c r="AN263" s="315" t="s">
        <v>286</v>
      </c>
      <c r="AO263" s="315" t="s">
        <v>286</v>
      </c>
    </row>
    <row r="264" spans="1:41" s="299" customFormat="1" x14ac:dyDescent="0.3">
      <c r="A264" s="304" t="s">
        <v>891</v>
      </c>
      <c r="B264" s="287" t="s">
        <v>62</v>
      </c>
      <c r="C264" s="303" t="s">
        <v>748</v>
      </c>
      <c r="D264" s="315" t="s">
        <v>286</v>
      </c>
      <c r="E264" s="315" t="s">
        <v>286</v>
      </c>
      <c r="F264" s="315" t="s">
        <v>286</v>
      </c>
      <c r="G264" s="315" t="s">
        <v>286</v>
      </c>
      <c r="H264" s="315" t="s">
        <v>286</v>
      </c>
      <c r="I264" s="315" t="s">
        <v>286</v>
      </c>
      <c r="J264" s="315" t="s">
        <v>286</v>
      </c>
      <c r="K264" s="315" t="s">
        <v>286</v>
      </c>
      <c r="L264" s="315" t="s">
        <v>286</v>
      </c>
      <c r="M264" s="315" t="s">
        <v>286</v>
      </c>
      <c r="N264" s="315" t="s">
        <v>286</v>
      </c>
      <c r="O264" s="315" t="s">
        <v>286</v>
      </c>
      <c r="P264" s="315" t="s">
        <v>286</v>
      </c>
      <c r="Q264" s="315" t="s">
        <v>286</v>
      </c>
      <c r="R264" s="315" t="s">
        <v>286</v>
      </c>
      <c r="S264" s="315" t="s">
        <v>286</v>
      </c>
      <c r="T264" s="315" t="s">
        <v>286</v>
      </c>
      <c r="U264" s="315" t="s">
        <v>286</v>
      </c>
      <c r="V264" s="315" t="s">
        <v>286</v>
      </c>
      <c r="W264" s="315" t="s">
        <v>286</v>
      </c>
      <c r="X264" s="315" t="s">
        <v>286</v>
      </c>
      <c r="Y264" s="315" t="s">
        <v>286</v>
      </c>
      <c r="Z264" s="315" t="s">
        <v>286</v>
      </c>
      <c r="AA264" s="315" t="s">
        <v>286</v>
      </c>
      <c r="AB264" s="315" t="s">
        <v>286</v>
      </c>
      <c r="AC264" s="315" t="s">
        <v>286</v>
      </c>
      <c r="AD264" s="315" t="s">
        <v>286</v>
      </c>
      <c r="AE264" s="315" t="s">
        <v>286</v>
      </c>
      <c r="AF264" s="315" t="s">
        <v>286</v>
      </c>
      <c r="AG264" s="315" t="s">
        <v>286</v>
      </c>
      <c r="AH264" s="315" t="s">
        <v>286</v>
      </c>
      <c r="AI264" s="315" t="s">
        <v>286</v>
      </c>
      <c r="AJ264" s="315" t="s">
        <v>286</v>
      </c>
      <c r="AK264" s="315" t="s">
        <v>286</v>
      </c>
      <c r="AL264" s="315" t="s">
        <v>286</v>
      </c>
      <c r="AM264" s="315" t="s">
        <v>286</v>
      </c>
      <c r="AN264" s="315" t="s">
        <v>286</v>
      </c>
      <c r="AO264" s="315" t="s">
        <v>286</v>
      </c>
    </row>
    <row r="265" spans="1:41" s="299" customFormat="1" ht="31.2" x14ac:dyDescent="0.3">
      <c r="A265" s="304" t="s">
        <v>892</v>
      </c>
      <c r="B265" s="286" t="s">
        <v>898</v>
      </c>
      <c r="C265" s="303" t="s">
        <v>748</v>
      </c>
      <c r="D265" s="315" t="s">
        <v>286</v>
      </c>
      <c r="E265" s="315" t="s">
        <v>286</v>
      </c>
      <c r="F265" s="315" t="s">
        <v>286</v>
      </c>
      <c r="G265" s="315" t="s">
        <v>286</v>
      </c>
      <c r="H265" s="315" t="s">
        <v>286</v>
      </c>
      <c r="I265" s="315" t="s">
        <v>286</v>
      </c>
      <c r="J265" s="315" t="s">
        <v>286</v>
      </c>
      <c r="K265" s="315" t="s">
        <v>286</v>
      </c>
      <c r="L265" s="315" t="s">
        <v>286</v>
      </c>
      <c r="M265" s="315" t="s">
        <v>286</v>
      </c>
      <c r="N265" s="315" t="s">
        <v>286</v>
      </c>
      <c r="O265" s="315" t="s">
        <v>286</v>
      </c>
      <c r="P265" s="315" t="s">
        <v>286</v>
      </c>
      <c r="Q265" s="315" t="s">
        <v>286</v>
      </c>
      <c r="R265" s="315" t="s">
        <v>286</v>
      </c>
      <c r="S265" s="315" t="s">
        <v>286</v>
      </c>
      <c r="T265" s="315" t="s">
        <v>286</v>
      </c>
      <c r="U265" s="315" t="s">
        <v>286</v>
      </c>
      <c r="V265" s="315" t="s">
        <v>286</v>
      </c>
      <c r="W265" s="315" t="s">
        <v>286</v>
      </c>
      <c r="X265" s="315" t="s">
        <v>286</v>
      </c>
      <c r="Y265" s="315" t="s">
        <v>286</v>
      </c>
      <c r="Z265" s="315" t="s">
        <v>286</v>
      </c>
      <c r="AA265" s="315" t="s">
        <v>286</v>
      </c>
      <c r="AB265" s="315" t="s">
        <v>286</v>
      </c>
      <c r="AC265" s="315" t="s">
        <v>286</v>
      </c>
      <c r="AD265" s="315" t="s">
        <v>286</v>
      </c>
      <c r="AE265" s="315" t="s">
        <v>286</v>
      </c>
      <c r="AF265" s="315" t="s">
        <v>286</v>
      </c>
      <c r="AG265" s="315" t="s">
        <v>286</v>
      </c>
      <c r="AH265" s="315" t="s">
        <v>286</v>
      </c>
      <c r="AI265" s="315" t="s">
        <v>286</v>
      </c>
      <c r="AJ265" s="315" t="s">
        <v>286</v>
      </c>
      <c r="AK265" s="315" t="s">
        <v>286</v>
      </c>
      <c r="AL265" s="315" t="s">
        <v>286</v>
      </c>
      <c r="AM265" s="315" t="s">
        <v>286</v>
      </c>
      <c r="AN265" s="315" t="s">
        <v>286</v>
      </c>
      <c r="AO265" s="315" t="s">
        <v>286</v>
      </c>
    </row>
    <row r="266" spans="1:41" s="299" customFormat="1" x14ac:dyDescent="0.3">
      <c r="A266" s="304" t="s">
        <v>893</v>
      </c>
      <c r="B266" s="287" t="s">
        <v>62</v>
      </c>
      <c r="C266" s="303" t="s">
        <v>748</v>
      </c>
      <c r="D266" s="315" t="s">
        <v>286</v>
      </c>
      <c r="E266" s="315" t="s">
        <v>286</v>
      </c>
      <c r="F266" s="315" t="s">
        <v>286</v>
      </c>
      <c r="G266" s="315" t="s">
        <v>286</v>
      </c>
      <c r="H266" s="315" t="s">
        <v>286</v>
      </c>
      <c r="I266" s="315" t="s">
        <v>286</v>
      </c>
      <c r="J266" s="315" t="s">
        <v>286</v>
      </c>
      <c r="K266" s="315" t="s">
        <v>286</v>
      </c>
      <c r="L266" s="315" t="s">
        <v>286</v>
      </c>
      <c r="M266" s="315" t="s">
        <v>286</v>
      </c>
      <c r="N266" s="315" t="s">
        <v>286</v>
      </c>
      <c r="O266" s="315" t="s">
        <v>286</v>
      </c>
      <c r="P266" s="315" t="s">
        <v>286</v>
      </c>
      <c r="Q266" s="315" t="s">
        <v>286</v>
      </c>
      <c r="R266" s="315" t="s">
        <v>286</v>
      </c>
      <c r="S266" s="315" t="s">
        <v>286</v>
      </c>
      <c r="T266" s="315" t="s">
        <v>286</v>
      </c>
      <c r="U266" s="315" t="s">
        <v>286</v>
      </c>
      <c r="V266" s="315" t="s">
        <v>286</v>
      </c>
      <c r="W266" s="315" t="s">
        <v>286</v>
      </c>
      <c r="X266" s="315" t="s">
        <v>286</v>
      </c>
      <c r="Y266" s="315" t="s">
        <v>286</v>
      </c>
      <c r="Z266" s="315" t="s">
        <v>286</v>
      </c>
      <c r="AA266" s="315" t="s">
        <v>286</v>
      </c>
      <c r="AB266" s="315" t="s">
        <v>286</v>
      </c>
      <c r="AC266" s="315" t="s">
        <v>286</v>
      </c>
      <c r="AD266" s="315" t="s">
        <v>286</v>
      </c>
      <c r="AE266" s="315" t="s">
        <v>286</v>
      </c>
      <c r="AF266" s="315" t="s">
        <v>286</v>
      </c>
      <c r="AG266" s="315" t="s">
        <v>286</v>
      </c>
      <c r="AH266" s="315" t="s">
        <v>286</v>
      </c>
      <c r="AI266" s="315" t="s">
        <v>286</v>
      </c>
      <c r="AJ266" s="315" t="s">
        <v>286</v>
      </c>
      <c r="AK266" s="315" t="s">
        <v>286</v>
      </c>
      <c r="AL266" s="315" t="s">
        <v>286</v>
      </c>
      <c r="AM266" s="315" t="s">
        <v>286</v>
      </c>
      <c r="AN266" s="315" t="s">
        <v>286</v>
      </c>
      <c r="AO266" s="315" t="s">
        <v>286</v>
      </c>
    </row>
    <row r="267" spans="1:41" s="299" customFormat="1" ht="31.2" x14ac:dyDescent="0.3">
      <c r="A267" s="304" t="s">
        <v>991</v>
      </c>
      <c r="B267" s="286" t="s">
        <v>883</v>
      </c>
      <c r="C267" s="303" t="s">
        <v>748</v>
      </c>
      <c r="D267" s="315">
        <f>D261</f>
        <v>57.713999999999999</v>
      </c>
      <c r="E267" s="315">
        <f>E261</f>
        <v>0</v>
      </c>
      <c r="F267" s="326">
        <f>[2]Свод!S258</f>
        <v>13.812227008416011</v>
      </c>
      <c r="G267" s="315">
        <f>G261</f>
        <v>13.717254323504104</v>
      </c>
      <c r="H267" s="326">
        <f>[2]Свод!U258</f>
        <v>15.545869809376011</v>
      </c>
      <c r="I267" s="315">
        <f>I261</f>
        <v>15.451228803384103</v>
      </c>
      <c r="J267" s="326">
        <f>[2]Свод!W258</f>
        <v>16.167704601751058</v>
      </c>
      <c r="K267" s="315">
        <f>K261</f>
        <v>15.833697810214245</v>
      </c>
      <c r="L267" s="326">
        <f>[2]Свод!Y258</f>
        <v>16.814412785821069</v>
      </c>
      <c r="M267" s="315">
        <f>M261</f>
        <v>21.061806415901053</v>
      </c>
      <c r="N267" s="326">
        <f>[2]Свод!AA258</f>
        <v>18.18646886914404</v>
      </c>
      <c r="O267" s="315">
        <f>O261</f>
        <v>26.345664762854575</v>
      </c>
      <c r="P267" s="326">
        <f>[2]Свод!AC258</f>
        <v>18.18646886914404</v>
      </c>
      <c r="Q267" s="315">
        <f>Q261</f>
        <v>31.68902031465835</v>
      </c>
      <c r="R267" s="326">
        <f>[2]Свод!AE258</f>
        <v>18.18646886914404</v>
      </c>
      <c r="S267" s="326">
        <f>[2]Свод!AF258</f>
        <v>11.056349682453861</v>
      </c>
      <c r="T267" s="326">
        <f>[2]Свод!AG258</f>
        <v>18.18646886914404</v>
      </c>
      <c r="U267" s="326">
        <f>[2]Свод!AH258</f>
        <v>11.056349682453861</v>
      </c>
      <c r="V267" s="326">
        <f>[2]Свод!AI258</f>
        <v>18.18646886914404</v>
      </c>
      <c r="W267" s="326">
        <f>[2]Свод!AJ258</f>
        <v>11.056349682453861</v>
      </c>
      <c r="X267" s="326">
        <f>[2]Свод!AK258</f>
        <v>18.18646886914404</v>
      </c>
      <c r="Y267" s="326">
        <f>[2]Свод!AL258</f>
        <v>11.056349682453861</v>
      </c>
      <c r="Z267" s="326">
        <f>[2]Свод!AM258</f>
        <v>18.18646886914404</v>
      </c>
      <c r="AA267" s="326">
        <f>[2]Свод!AN258</f>
        <v>11.056349682453861</v>
      </c>
      <c r="AB267" s="326">
        <f>[2]Свод!AO258</f>
        <v>18.18646886914404</v>
      </c>
      <c r="AC267" s="326">
        <f>[2]Свод!AP258</f>
        <v>11.056349682453861</v>
      </c>
      <c r="AD267" s="326">
        <f>[2]Свод!AQ258</f>
        <v>18.18646886914404</v>
      </c>
      <c r="AE267" s="326">
        <f>[2]Свод!AR258</f>
        <v>11.056349682453861</v>
      </c>
      <c r="AF267" s="326">
        <f>[2]Свод!AS258</f>
        <v>18.18646886914404</v>
      </c>
      <c r="AG267" s="326">
        <f>[2]Свод!AT258</f>
        <v>11.056349682453861</v>
      </c>
      <c r="AH267" s="326">
        <f>[2]Свод!AU258</f>
        <v>18.18646886914404</v>
      </c>
      <c r="AI267" s="326">
        <f>[2]Свод!AV258</f>
        <v>11.056349682453861</v>
      </c>
      <c r="AJ267" s="326">
        <f>[2]Свод!AW258</f>
        <v>18.18646886914404</v>
      </c>
      <c r="AK267" s="326">
        <f>[2]Свод!AX258</f>
        <v>11.056349682453861</v>
      </c>
      <c r="AL267" s="326">
        <f>[2]Свод!AY258</f>
        <v>18.18646886914404</v>
      </c>
      <c r="AM267" s="326">
        <f>[2]Свод!AZ258</f>
        <v>11.056349682453861</v>
      </c>
      <c r="AN267" s="326">
        <f t="shared" si="94"/>
        <v>284.95208249582072</v>
      </c>
      <c r="AO267" s="326">
        <f t="shared" si="95"/>
        <v>232.00126461400475</v>
      </c>
    </row>
    <row r="268" spans="1:41" s="299" customFormat="1" x14ac:dyDescent="0.3">
      <c r="A268" s="304" t="s">
        <v>992</v>
      </c>
      <c r="B268" s="287" t="s">
        <v>62</v>
      </c>
      <c r="C268" s="303" t="s">
        <v>748</v>
      </c>
      <c r="D268" s="315">
        <v>0</v>
      </c>
      <c r="E268" s="315">
        <v>0</v>
      </c>
      <c r="F268" s="326">
        <f>[2]Свод!S259</f>
        <v>0</v>
      </c>
      <c r="G268" s="315">
        <v>0</v>
      </c>
      <c r="H268" s="326">
        <f>[2]Свод!U259</f>
        <v>0</v>
      </c>
      <c r="I268" s="315">
        <v>0</v>
      </c>
      <c r="J268" s="326">
        <f>[2]Свод!W259</f>
        <v>0</v>
      </c>
      <c r="K268" s="315">
        <v>0</v>
      </c>
      <c r="L268" s="326">
        <f>[2]Свод!Y259</f>
        <v>0</v>
      </c>
      <c r="M268" s="315">
        <v>0</v>
      </c>
      <c r="N268" s="326">
        <f>[2]Свод!AA259</f>
        <v>0</v>
      </c>
      <c r="O268" s="315">
        <v>0</v>
      </c>
      <c r="P268" s="326">
        <f>[2]Свод!AC259</f>
        <v>0</v>
      </c>
      <c r="Q268" s="315">
        <v>0</v>
      </c>
      <c r="R268" s="326">
        <f>[2]Свод!AE259</f>
        <v>0</v>
      </c>
      <c r="S268" s="326">
        <f>[2]Свод!AF259</f>
        <v>0</v>
      </c>
      <c r="T268" s="326">
        <f>[2]Свод!AG259</f>
        <v>0</v>
      </c>
      <c r="U268" s="326">
        <f>[2]Свод!AH259</f>
        <v>0</v>
      </c>
      <c r="V268" s="326">
        <f>[2]Свод!AI259</f>
        <v>0</v>
      </c>
      <c r="W268" s="326">
        <f>[2]Свод!AJ259</f>
        <v>0</v>
      </c>
      <c r="X268" s="326">
        <f>[2]Свод!AK259</f>
        <v>0</v>
      </c>
      <c r="Y268" s="326">
        <f>[2]Свод!AL259</f>
        <v>0</v>
      </c>
      <c r="Z268" s="326">
        <f>[2]Свод!AM259</f>
        <v>0</v>
      </c>
      <c r="AA268" s="326">
        <f>[2]Свод!AN259</f>
        <v>0</v>
      </c>
      <c r="AB268" s="326">
        <f>[2]Свод!AO259</f>
        <v>0</v>
      </c>
      <c r="AC268" s="326">
        <f>[2]Свод!AP259</f>
        <v>0</v>
      </c>
      <c r="AD268" s="326">
        <f>[2]Свод!AQ259</f>
        <v>0</v>
      </c>
      <c r="AE268" s="326">
        <f>[2]Свод!AR259</f>
        <v>0</v>
      </c>
      <c r="AF268" s="326">
        <f>[2]Свод!AS259</f>
        <v>0</v>
      </c>
      <c r="AG268" s="326">
        <f>[2]Свод!AT259</f>
        <v>0</v>
      </c>
      <c r="AH268" s="326">
        <f>[2]Свод!AU259</f>
        <v>0</v>
      </c>
      <c r="AI268" s="326">
        <f>[2]Свод!AV259</f>
        <v>0</v>
      </c>
      <c r="AJ268" s="326">
        <f>[2]Свод!AW259</f>
        <v>0</v>
      </c>
      <c r="AK268" s="326">
        <f>[2]Свод!AX259</f>
        <v>0</v>
      </c>
      <c r="AL268" s="326">
        <f>[2]Свод!AY259</f>
        <v>0</v>
      </c>
      <c r="AM268" s="326">
        <f>[2]Свод!AZ259</f>
        <v>0</v>
      </c>
      <c r="AN268" s="326">
        <f t="shared" si="94"/>
        <v>0</v>
      </c>
      <c r="AO268" s="326">
        <f t="shared" si="95"/>
        <v>0</v>
      </c>
    </row>
    <row r="269" spans="1:41" s="299" customFormat="1" x14ac:dyDescent="0.3">
      <c r="A269" s="304" t="s">
        <v>670</v>
      </c>
      <c r="B269" s="141" t="s">
        <v>1055</v>
      </c>
      <c r="C269" s="303" t="s">
        <v>748</v>
      </c>
      <c r="D269" s="315">
        <f>'[1]13.Прогнозный баланс'!$G$56/1000</f>
        <v>208.82400000000001</v>
      </c>
      <c r="E269" s="315">
        <f>'[1]13.Прогнозный баланс'!$H$56/1000</f>
        <v>221.40700000000001</v>
      </c>
      <c r="F269" s="326">
        <f>[2]Свод!S260</f>
        <v>0</v>
      </c>
      <c r="G269" s="315">
        <f>'[1]13.Прогнозный баланс'!$I$56/1000</f>
        <v>206.72674640311723</v>
      </c>
      <c r="H269" s="326">
        <f>[2]Свод!U260</f>
        <v>0</v>
      </c>
      <c r="I269" s="315">
        <f>'[1]13.Прогнозный баланс'!$J$56/1000</f>
        <v>250.51644901721906</v>
      </c>
      <c r="J269" s="326">
        <f>[2]Свод!W260</f>
        <v>0</v>
      </c>
      <c r="K269" s="315">
        <f>'[1]13.Прогнозный баланс'!$Q$56/1000</f>
        <v>204.9232732616756</v>
      </c>
      <c r="L269" s="326">
        <f>[2]Свод!Y260</f>
        <v>0</v>
      </c>
      <c r="M269" s="315">
        <f>'[1]13.Прогнозный баланс'!$R$56/1000</f>
        <v>217.82637047591084</v>
      </c>
      <c r="N269" s="326">
        <f>[2]Свод!AA260</f>
        <v>0</v>
      </c>
      <c r="O269" s="315">
        <f>'[1]13.Прогнозный баланс'!$S$56/1000</f>
        <v>231.24559157871548</v>
      </c>
      <c r="P269" s="326">
        <f>[2]Свод!AC260</f>
        <v>0</v>
      </c>
      <c r="Q269" s="315">
        <f>'[1]13.Прогнозный баланс'!$T$56/1000</f>
        <v>245.20158152563195</v>
      </c>
      <c r="R269" s="326">
        <f>[2]Свод!AE260</f>
        <v>0</v>
      </c>
      <c r="S269" s="326">
        <f>[2]Свод!AF260</f>
        <v>0</v>
      </c>
      <c r="T269" s="326">
        <f>[2]Свод!AG260</f>
        <v>0</v>
      </c>
      <c r="U269" s="326">
        <f>[2]Свод!AH260</f>
        <v>0</v>
      </c>
      <c r="V269" s="326">
        <f>[2]Свод!AI260</f>
        <v>0</v>
      </c>
      <c r="W269" s="326">
        <f>[2]Свод!AJ260</f>
        <v>0</v>
      </c>
      <c r="X269" s="326">
        <f>[2]Свод!AK260</f>
        <v>0</v>
      </c>
      <c r="Y269" s="326">
        <f>[2]Свод!AL260</f>
        <v>0</v>
      </c>
      <c r="Z269" s="326">
        <f>[2]Свод!AM260</f>
        <v>0</v>
      </c>
      <c r="AA269" s="326">
        <f>[2]Свод!AN260</f>
        <v>0</v>
      </c>
      <c r="AB269" s="326">
        <f>[2]Свод!AO260</f>
        <v>0</v>
      </c>
      <c r="AC269" s="326">
        <f>[2]Свод!AP260</f>
        <v>0</v>
      </c>
      <c r="AD269" s="326">
        <f>[2]Свод!AQ260</f>
        <v>0</v>
      </c>
      <c r="AE269" s="326">
        <f>[2]Свод!AR260</f>
        <v>0</v>
      </c>
      <c r="AF269" s="326">
        <f>[2]Свод!AS260</f>
        <v>0</v>
      </c>
      <c r="AG269" s="326">
        <f>[2]Свод!AT260</f>
        <v>0</v>
      </c>
      <c r="AH269" s="326">
        <f>[2]Свод!AU260</f>
        <v>0</v>
      </c>
      <c r="AI269" s="326">
        <f>[2]Свод!AV260</f>
        <v>0</v>
      </c>
      <c r="AJ269" s="326">
        <f>[2]Свод!AW260</f>
        <v>0</v>
      </c>
      <c r="AK269" s="326">
        <f>[2]Свод!AX260</f>
        <v>0</v>
      </c>
      <c r="AL269" s="326">
        <f>[2]Свод!AY260</f>
        <v>0</v>
      </c>
      <c r="AM269" s="326">
        <f>[2]Свод!AZ260</f>
        <v>0</v>
      </c>
      <c r="AN269" s="326">
        <f t="shared" si="94"/>
        <v>0</v>
      </c>
      <c r="AO269" s="326">
        <f t="shared" si="95"/>
        <v>1149.7132658591529</v>
      </c>
    </row>
    <row r="270" spans="1:41" s="299" customFormat="1" x14ac:dyDescent="0.3">
      <c r="A270" s="304" t="s">
        <v>671</v>
      </c>
      <c r="B270" s="286" t="s">
        <v>62</v>
      </c>
      <c r="C270" s="303" t="s">
        <v>748</v>
      </c>
      <c r="D270" s="315" t="s">
        <v>286</v>
      </c>
      <c r="E270" s="315" t="s">
        <v>286</v>
      </c>
      <c r="F270" s="315" t="s">
        <v>286</v>
      </c>
      <c r="G270" s="315" t="s">
        <v>286</v>
      </c>
      <c r="H270" s="315" t="s">
        <v>286</v>
      </c>
      <c r="I270" s="315" t="s">
        <v>286</v>
      </c>
      <c r="J270" s="315" t="s">
        <v>286</v>
      </c>
      <c r="K270" s="315" t="s">
        <v>286</v>
      </c>
      <c r="L270" s="315" t="s">
        <v>286</v>
      </c>
      <c r="M270" s="315" t="s">
        <v>286</v>
      </c>
      <c r="N270" s="315" t="s">
        <v>286</v>
      </c>
      <c r="O270" s="315" t="s">
        <v>286</v>
      </c>
      <c r="P270" s="315" t="s">
        <v>286</v>
      </c>
      <c r="Q270" s="315" t="s">
        <v>286</v>
      </c>
      <c r="R270" s="315" t="s">
        <v>286</v>
      </c>
      <c r="S270" s="315" t="s">
        <v>286</v>
      </c>
      <c r="T270" s="315" t="s">
        <v>286</v>
      </c>
      <c r="U270" s="315" t="s">
        <v>286</v>
      </c>
      <c r="V270" s="315" t="s">
        <v>286</v>
      </c>
      <c r="W270" s="315" t="s">
        <v>286</v>
      </c>
      <c r="X270" s="315" t="s">
        <v>286</v>
      </c>
      <c r="Y270" s="315" t="s">
        <v>286</v>
      </c>
      <c r="Z270" s="315" t="s">
        <v>286</v>
      </c>
      <c r="AA270" s="315" t="s">
        <v>286</v>
      </c>
      <c r="AB270" s="315" t="s">
        <v>286</v>
      </c>
      <c r="AC270" s="315" t="s">
        <v>286</v>
      </c>
      <c r="AD270" s="315" t="s">
        <v>286</v>
      </c>
      <c r="AE270" s="315" t="s">
        <v>286</v>
      </c>
      <c r="AF270" s="315" t="s">
        <v>286</v>
      </c>
      <c r="AG270" s="315" t="s">
        <v>286</v>
      </c>
      <c r="AH270" s="315" t="s">
        <v>286</v>
      </c>
      <c r="AI270" s="315" t="s">
        <v>286</v>
      </c>
      <c r="AJ270" s="315" t="s">
        <v>286</v>
      </c>
      <c r="AK270" s="315" t="s">
        <v>286</v>
      </c>
      <c r="AL270" s="315" t="s">
        <v>286</v>
      </c>
      <c r="AM270" s="315" t="s">
        <v>286</v>
      </c>
      <c r="AN270" s="315" t="s">
        <v>286</v>
      </c>
      <c r="AO270" s="315" t="s">
        <v>286</v>
      </c>
    </row>
    <row r="271" spans="1:41" s="299" customFormat="1" x14ac:dyDescent="0.3">
      <c r="A271" s="304" t="s">
        <v>777</v>
      </c>
      <c r="B271" s="284" t="s">
        <v>745</v>
      </c>
      <c r="C271" s="303" t="s">
        <v>748</v>
      </c>
      <c r="D271" s="315" t="s">
        <v>286</v>
      </c>
      <c r="E271" s="315" t="s">
        <v>286</v>
      </c>
      <c r="F271" s="315" t="s">
        <v>286</v>
      </c>
      <c r="G271" s="315" t="s">
        <v>286</v>
      </c>
      <c r="H271" s="315" t="s">
        <v>286</v>
      </c>
      <c r="I271" s="315" t="s">
        <v>286</v>
      </c>
      <c r="J271" s="315" t="s">
        <v>286</v>
      </c>
      <c r="K271" s="315" t="s">
        <v>286</v>
      </c>
      <c r="L271" s="315" t="s">
        <v>286</v>
      </c>
      <c r="M271" s="315" t="s">
        <v>286</v>
      </c>
      <c r="N271" s="315" t="s">
        <v>286</v>
      </c>
      <c r="O271" s="315" t="s">
        <v>286</v>
      </c>
      <c r="P271" s="315" t="s">
        <v>286</v>
      </c>
      <c r="Q271" s="315" t="s">
        <v>286</v>
      </c>
      <c r="R271" s="315" t="s">
        <v>286</v>
      </c>
      <c r="S271" s="315" t="s">
        <v>286</v>
      </c>
      <c r="T271" s="315" t="s">
        <v>286</v>
      </c>
      <c r="U271" s="315" t="s">
        <v>286</v>
      </c>
      <c r="V271" s="315" t="s">
        <v>286</v>
      </c>
      <c r="W271" s="315" t="s">
        <v>286</v>
      </c>
      <c r="X271" s="315" t="s">
        <v>286</v>
      </c>
      <c r="Y271" s="315" t="s">
        <v>286</v>
      </c>
      <c r="Z271" s="315" t="s">
        <v>286</v>
      </c>
      <c r="AA271" s="315" t="s">
        <v>286</v>
      </c>
      <c r="AB271" s="315" t="s">
        <v>286</v>
      </c>
      <c r="AC271" s="315" t="s">
        <v>286</v>
      </c>
      <c r="AD271" s="315" t="s">
        <v>286</v>
      </c>
      <c r="AE271" s="315" t="s">
        <v>286</v>
      </c>
      <c r="AF271" s="315" t="s">
        <v>286</v>
      </c>
      <c r="AG271" s="315" t="s">
        <v>286</v>
      </c>
      <c r="AH271" s="315" t="s">
        <v>286</v>
      </c>
      <c r="AI271" s="315" t="s">
        <v>286</v>
      </c>
      <c r="AJ271" s="315" t="s">
        <v>286</v>
      </c>
      <c r="AK271" s="315" t="s">
        <v>286</v>
      </c>
      <c r="AL271" s="315" t="s">
        <v>286</v>
      </c>
      <c r="AM271" s="315" t="s">
        <v>286</v>
      </c>
      <c r="AN271" s="315" t="s">
        <v>286</v>
      </c>
      <c r="AO271" s="315" t="s">
        <v>286</v>
      </c>
    </row>
    <row r="272" spans="1:41" s="299" customFormat="1" x14ac:dyDescent="0.3">
      <c r="A272" s="304" t="s">
        <v>778</v>
      </c>
      <c r="B272" s="286" t="s">
        <v>62</v>
      </c>
      <c r="C272" s="303" t="s">
        <v>748</v>
      </c>
      <c r="D272" s="315" t="s">
        <v>286</v>
      </c>
      <c r="E272" s="315" t="s">
        <v>286</v>
      </c>
      <c r="F272" s="315" t="s">
        <v>286</v>
      </c>
      <c r="G272" s="315" t="s">
        <v>286</v>
      </c>
      <c r="H272" s="315" t="s">
        <v>286</v>
      </c>
      <c r="I272" s="315" t="s">
        <v>286</v>
      </c>
      <c r="J272" s="315" t="s">
        <v>286</v>
      </c>
      <c r="K272" s="315" t="s">
        <v>286</v>
      </c>
      <c r="L272" s="315" t="s">
        <v>286</v>
      </c>
      <c r="M272" s="315" t="s">
        <v>286</v>
      </c>
      <c r="N272" s="315" t="s">
        <v>286</v>
      </c>
      <c r="O272" s="315" t="s">
        <v>286</v>
      </c>
      <c r="P272" s="315" t="s">
        <v>286</v>
      </c>
      <c r="Q272" s="315" t="s">
        <v>286</v>
      </c>
      <c r="R272" s="315" t="s">
        <v>286</v>
      </c>
      <c r="S272" s="315" t="s">
        <v>286</v>
      </c>
      <c r="T272" s="315" t="s">
        <v>286</v>
      </c>
      <c r="U272" s="315" t="s">
        <v>286</v>
      </c>
      <c r="V272" s="315" t="s">
        <v>286</v>
      </c>
      <c r="W272" s="315" t="s">
        <v>286</v>
      </c>
      <c r="X272" s="315" t="s">
        <v>286</v>
      </c>
      <c r="Y272" s="315" t="s">
        <v>286</v>
      </c>
      <c r="Z272" s="315" t="s">
        <v>286</v>
      </c>
      <c r="AA272" s="315" t="s">
        <v>286</v>
      </c>
      <c r="AB272" s="315" t="s">
        <v>286</v>
      </c>
      <c r="AC272" s="315" t="s">
        <v>286</v>
      </c>
      <c r="AD272" s="315" t="s">
        <v>286</v>
      </c>
      <c r="AE272" s="315" t="s">
        <v>286</v>
      </c>
      <c r="AF272" s="315" t="s">
        <v>286</v>
      </c>
      <c r="AG272" s="315" t="s">
        <v>286</v>
      </c>
      <c r="AH272" s="315" t="s">
        <v>286</v>
      </c>
      <c r="AI272" s="315" t="s">
        <v>286</v>
      </c>
      <c r="AJ272" s="315" t="s">
        <v>286</v>
      </c>
      <c r="AK272" s="315" t="s">
        <v>286</v>
      </c>
      <c r="AL272" s="315" t="s">
        <v>286</v>
      </c>
      <c r="AM272" s="315" t="s">
        <v>286</v>
      </c>
      <c r="AN272" s="315" t="s">
        <v>286</v>
      </c>
      <c r="AO272" s="315" t="s">
        <v>286</v>
      </c>
    </row>
    <row r="273" spans="1:41" s="299" customFormat="1" x14ac:dyDescent="0.3">
      <c r="A273" s="304" t="s">
        <v>779</v>
      </c>
      <c r="B273" s="284" t="s">
        <v>1049</v>
      </c>
      <c r="C273" s="303" t="s">
        <v>748</v>
      </c>
      <c r="D273" s="315" t="s">
        <v>286</v>
      </c>
      <c r="E273" s="315" t="s">
        <v>286</v>
      </c>
      <c r="F273" s="315" t="s">
        <v>286</v>
      </c>
      <c r="G273" s="315" t="s">
        <v>286</v>
      </c>
      <c r="H273" s="315" t="s">
        <v>286</v>
      </c>
      <c r="I273" s="315" t="s">
        <v>286</v>
      </c>
      <c r="J273" s="315" t="s">
        <v>286</v>
      </c>
      <c r="K273" s="315" t="s">
        <v>286</v>
      </c>
      <c r="L273" s="315" t="s">
        <v>286</v>
      </c>
      <c r="M273" s="315" t="s">
        <v>286</v>
      </c>
      <c r="N273" s="315" t="s">
        <v>286</v>
      </c>
      <c r="O273" s="315" t="s">
        <v>286</v>
      </c>
      <c r="P273" s="315" t="s">
        <v>286</v>
      </c>
      <c r="Q273" s="315" t="s">
        <v>286</v>
      </c>
      <c r="R273" s="315" t="s">
        <v>286</v>
      </c>
      <c r="S273" s="315" t="s">
        <v>286</v>
      </c>
      <c r="T273" s="315" t="s">
        <v>286</v>
      </c>
      <c r="U273" s="315" t="s">
        <v>286</v>
      </c>
      <c r="V273" s="315" t="s">
        <v>286</v>
      </c>
      <c r="W273" s="315" t="s">
        <v>286</v>
      </c>
      <c r="X273" s="315" t="s">
        <v>286</v>
      </c>
      <c r="Y273" s="315" t="s">
        <v>286</v>
      </c>
      <c r="Z273" s="315" t="s">
        <v>286</v>
      </c>
      <c r="AA273" s="315" t="s">
        <v>286</v>
      </c>
      <c r="AB273" s="315" t="s">
        <v>286</v>
      </c>
      <c r="AC273" s="315" t="s">
        <v>286</v>
      </c>
      <c r="AD273" s="315" t="s">
        <v>286</v>
      </c>
      <c r="AE273" s="315" t="s">
        <v>286</v>
      </c>
      <c r="AF273" s="315" t="s">
        <v>286</v>
      </c>
      <c r="AG273" s="315" t="s">
        <v>286</v>
      </c>
      <c r="AH273" s="315" t="s">
        <v>286</v>
      </c>
      <c r="AI273" s="315" t="s">
        <v>286</v>
      </c>
      <c r="AJ273" s="315" t="s">
        <v>286</v>
      </c>
      <c r="AK273" s="315" t="s">
        <v>286</v>
      </c>
      <c r="AL273" s="315" t="s">
        <v>286</v>
      </c>
      <c r="AM273" s="315" t="s">
        <v>286</v>
      </c>
      <c r="AN273" s="315" t="s">
        <v>286</v>
      </c>
      <c r="AO273" s="315" t="s">
        <v>286</v>
      </c>
    </row>
    <row r="274" spans="1:41" s="299" customFormat="1" x14ac:dyDescent="0.3">
      <c r="A274" s="304" t="s">
        <v>780</v>
      </c>
      <c r="B274" s="286" t="s">
        <v>62</v>
      </c>
      <c r="C274" s="303" t="s">
        <v>748</v>
      </c>
      <c r="D274" s="315" t="s">
        <v>286</v>
      </c>
      <c r="E274" s="315" t="s">
        <v>286</v>
      </c>
      <c r="F274" s="315" t="s">
        <v>286</v>
      </c>
      <c r="G274" s="315" t="s">
        <v>286</v>
      </c>
      <c r="H274" s="315" t="s">
        <v>286</v>
      </c>
      <c r="I274" s="315" t="s">
        <v>286</v>
      </c>
      <c r="J274" s="315" t="s">
        <v>286</v>
      </c>
      <c r="K274" s="315" t="s">
        <v>286</v>
      </c>
      <c r="L274" s="315" t="s">
        <v>286</v>
      </c>
      <c r="M274" s="315" t="s">
        <v>286</v>
      </c>
      <c r="N274" s="315" t="s">
        <v>286</v>
      </c>
      <c r="O274" s="315" t="s">
        <v>286</v>
      </c>
      <c r="P274" s="315" t="s">
        <v>286</v>
      </c>
      <c r="Q274" s="315" t="s">
        <v>286</v>
      </c>
      <c r="R274" s="315" t="s">
        <v>286</v>
      </c>
      <c r="S274" s="315" t="s">
        <v>286</v>
      </c>
      <c r="T274" s="315" t="s">
        <v>286</v>
      </c>
      <c r="U274" s="315" t="s">
        <v>286</v>
      </c>
      <c r="V274" s="315" t="s">
        <v>286</v>
      </c>
      <c r="W274" s="315" t="s">
        <v>286</v>
      </c>
      <c r="X274" s="315" t="s">
        <v>286</v>
      </c>
      <c r="Y274" s="315" t="s">
        <v>286</v>
      </c>
      <c r="Z274" s="315" t="s">
        <v>286</v>
      </c>
      <c r="AA274" s="315" t="s">
        <v>286</v>
      </c>
      <c r="AB274" s="315" t="s">
        <v>286</v>
      </c>
      <c r="AC274" s="315" t="s">
        <v>286</v>
      </c>
      <c r="AD274" s="315" t="s">
        <v>286</v>
      </c>
      <c r="AE274" s="315" t="s">
        <v>286</v>
      </c>
      <c r="AF274" s="315" t="s">
        <v>286</v>
      </c>
      <c r="AG274" s="315" t="s">
        <v>286</v>
      </c>
      <c r="AH274" s="315" t="s">
        <v>286</v>
      </c>
      <c r="AI274" s="315" t="s">
        <v>286</v>
      </c>
      <c r="AJ274" s="315" t="s">
        <v>286</v>
      </c>
      <c r="AK274" s="315" t="s">
        <v>286</v>
      </c>
      <c r="AL274" s="315" t="s">
        <v>286</v>
      </c>
      <c r="AM274" s="315" t="s">
        <v>286</v>
      </c>
      <c r="AN274" s="315" t="s">
        <v>286</v>
      </c>
      <c r="AO274" s="315" t="s">
        <v>286</v>
      </c>
    </row>
    <row r="275" spans="1:41" s="299" customFormat="1" x14ac:dyDescent="0.3">
      <c r="A275" s="304" t="s">
        <v>781</v>
      </c>
      <c r="B275" s="284" t="s">
        <v>746</v>
      </c>
      <c r="C275" s="303" t="s">
        <v>748</v>
      </c>
      <c r="D275" s="315" t="s">
        <v>286</v>
      </c>
      <c r="E275" s="315" t="s">
        <v>286</v>
      </c>
      <c r="F275" s="315" t="s">
        <v>286</v>
      </c>
      <c r="G275" s="315" t="s">
        <v>286</v>
      </c>
      <c r="H275" s="315" t="s">
        <v>286</v>
      </c>
      <c r="I275" s="315" t="s">
        <v>286</v>
      </c>
      <c r="J275" s="315" t="s">
        <v>286</v>
      </c>
      <c r="K275" s="315" t="s">
        <v>286</v>
      </c>
      <c r="L275" s="315" t="s">
        <v>286</v>
      </c>
      <c r="M275" s="315" t="s">
        <v>286</v>
      </c>
      <c r="N275" s="315" t="s">
        <v>286</v>
      </c>
      <c r="O275" s="315" t="s">
        <v>286</v>
      </c>
      <c r="P275" s="315" t="s">
        <v>286</v>
      </c>
      <c r="Q275" s="315" t="s">
        <v>286</v>
      </c>
      <c r="R275" s="315" t="s">
        <v>286</v>
      </c>
      <c r="S275" s="315" t="s">
        <v>286</v>
      </c>
      <c r="T275" s="315" t="s">
        <v>286</v>
      </c>
      <c r="U275" s="315" t="s">
        <v>286</v>
      </c>
      <c r="V275" s="315" t="s">
        <v>286</v>
      </c>
      <c r="W275" s="315" t="s">
        <v>286</v>
      </c>
      <c r="X275" s="315" t="s">
        <v>286</v>
      </c>
      <c r="Y275" s="315" t="s">
        <v>286</v>
      </c>
      <c r="Z275" s="315" t="s">
        <v>286</v>
      </c>
      <c r="AA275" s="315" t="s">
        <v>286</v>
      </c>
      <c r="AB275" s="315" t="s">
        <v>286</v>
      </c>
      <c r="AC275" s="315" t="s">
        <v>286</v>
      </c>
      <c r="AD275" s="315" t="s">
        <v>286</v>
      </c>
      <c r="AE275" s="315" t="s">
        <v>286</v>
      </c>
      <c r="AF275" s="315" t="s">
        <v>286</v>
      </c>
      <c r="AG275" s="315" t="s">
        <v>286</v>
      </c>
      <c r="AH275" s="315" t="s">
        <v>286</v>
      </c>
      <c r="AI275" s="315" t="s">
        <v>286</v>
      </c>
      <c r="AJ275" s="315" t="s">
        <v>286</v>
      </c>
      <c r="AK275" s="315" t="s">
        <v>286</v>
      </c>
      <c r="AL275" s="315" t="s">
        <v>286</v>
      </c>
      <c r="AM275" s="315" t="s">
        <v>286</v>
      </c>
      <c r="AN275" s="315" t="s">
        <v>286</v>
      </c>
      <c r="AO275" s="315" t="s">
        <v>286</v>
      </c>
    </row>
    <row r="276" spans="1:41" s="299" customFormat="1" x14ac:dyDescent="0.3">
      <c r="A276" s="304" t="s">
        <v>782</v>
      </c>
      <c r="B276" s="286" t="s">
        <v>62</v>
      </c>
      <c r="C276" s="303" t="s">
        <v>748</v>
      </c>
      <c r="D276" s="315" t="s">
        <v>286</v>
      </c>
      <c r="E276" s="315" t="s">
        <v>286</v>
      </c>
      <c r="F276" s="315" t="s">
        <v>286</v>
      </c>
      <c r="G276" s="315" t="s">
        <v>286</v>
      </c>
      <c r="H276" s="315" t="s">
        <v>286</v>
      </c>
      <c r="I276" s="315" t="s">
        <v>286</v>
      </c>
      <c r="J276" s="315" t="s">
        <v>286</v>
      </c>
      <c r="K276" s="315" t="s">
        <v>286</v>
      </c>
      <c r="L276" s="315" t="s">
        <v>286</v>
      </c>
      <c r="M276" s="315" t="s">
        <v>286</v>
      </c>
      <c r="N276" s="315" t="s">
        <v>286</v>
      </c>
      <c r="O276" s="315" t="s">
        <v>286</v>
      </c>
      <c r="P276" s="315" t="s">
        <v>286</v>
      </c>
      <c r="Q276" s="315" t="s">
        <v>286</v>
      </c>
      <c r="R276" s="315" t="s">
        <v>286</v>
      </c>
      <c r="S276" s="315" t="s">
        <v>286</v>
      </c>
      <c r="T276" s="315" t="s">
        <v>286</v>
      </c>
      <c r="U276" s="315" t="s">
        <v>286</v>
      </c>
      <c r="V276" s="315" t="s">
        <v>286</v>
      </c>
      <c r="W276" s="315" t="s">
        <v>286</v>
      </c>
      <c r="X276" s="315" t="s">
        <v>286</v>
      </c>
      <c r="Y276" s="315" t="s">
        <v>286</v>
      </c>
      <c r="Z276" s="315" t="s">
        <v>286</v>
      </c>
      <c r="AA276" s="315" t="s">
        <v>286</v>
      </c>
      <c r="AB276" s="315" t="s">
        <v>286</v>
      </c>
      <c r="AC276" s="315" t="s">
        <v>286</v>
      </c>
      <c r="AD276" s="315" t="s">
        <v>286</v>
      </c>
      <c r="AE276" s="315" t="s">
        <v>286</v>
      </c>
      <c r="AF276" s="315" t="s">
        <v>286</v>
      </c>
      <c r="AG276" s="315" t="s">
        <v>286</v>
      </c>
      <c r="AH276" s="315" t="s">
        <v>286</v>
      </c>
      <c r="AI276" s="315" t="s">
        <v>286</v>
      </c>
      <c r="AJ276" s="315" t="s">
        <v>286</v>
      </c>
      <c r="AK276" s="315" t="s">
        <v>286</v>
      </c>
      <c r="AL276" s="315" t="s">
        <v>286</v>
      </c>
      <c r="AM276" s="315" t="s">
        <v>286</v>
      </c>
      <c r="AN276" s="315" t="s">
        <v>286</v>
      </c>
      <c r="AO276" s="315" t="s">
        <v>286</v>
      </c>
    </row>
    <row r="277" spans="1:41" s="299" customFormat="1" ht="15.75" customHeight="1" x14ac:dyDescent="0.3">
      <c r="A277" s="304" t="s">
        <v>1077</v>
      </c>
      <c r="B277" s="284" t="s">
        <v>747</v>
      </c>
      <c r="C277" s="303" t="s">
        <v>748</v>
      </c>
      <c r="D277" s="315" t="s">
        <v>286</v>
      </c>
      <c r="E277" s="315" t="s">
        <v>286</v>
      </c>
      <c r="F277" s="315" t="s">
        <v>286</v>
      </c>
      <c r="G277" s="315" t="s">
        <v>286</v>
      </c>
      <c r="H277" s="315" t="s">
        <v>286</v>
      </c>
      <c r="I277" s="315" t="s">
        <v>286</v>
      </c>
      <c r="J277" s="315" t="s">
        <v>286</v>
      </c>
      <c r="K277" s="315" t="s">
        <v>286</v>
      </c>
      <c r="L277" s="315" t="s">
        <v>286</v>
      </c>
      <c r="M277" s="315" t="s">
        <v>286</v>
      </c>
      <c r="N277" s="315" t="s">
        <v>286</v>
      </c>
      <c r="O277" s="315" t="s">
        <v>286</v>
      </c>
      <c r="P277" s="315" t="s">
        <v>286</v>
      </c>
      <c r="Q277" s="315" t="s">
        <v>286</v>
      </c>
      <c r="R277" s="315" t="s">
        <v>286</v>
      </c>
      <c r="S277" s="315" t="s">
        <v>286</v>
      </c>
      <c r="T277" s="315" t="s">
        <v>286</v>
      </c>
      <c r="U277" s="315" t="s">
        <v>286</v>
      </c>
      <c r="V277" s="315" t="s">
        <v>286</v>
      </c>
      <c r="W277" s="315" t="s">
        <v>286</v>
      </c>
      <c r="X277" s="315" t="s">
        <v>286</v>
      </c>
      <c r="Y277" s="315" t="s">
        <v>286</v>
      </c>
      <c r="Z277" s="315" t="s">
        <v>286</v>
      </c>
      <c r="AA277" s="315" t="s">
        <v>286</v>
      </c>
      <c r="AB277" s="315" t="s">
        <v>286</v>
      </c>
      <c r="AC277" s="315" t="s">
        <v>286</v>
      </c>
      <c r="AD277" s="315" t="s">
        <v>286</v>
      </c>
      <c r="AE277" s="315" t="s">
        <v>286</v>
      </c>
      <c r="AF277" s="315" t="s">
        <v>286</v>
      </c>
      <c r="AG277" s="315" t="s">
        <v>286</v>
      </c>
      <c r="AH277" s="315" t="s">
        <v>286</v>
      </c>
      <c r="AI277" s="315" t="s">
        <v>286</v>
      </c>
      <c r="AJ277" s="315" t="s">
        <v>286</v>
      </c>
      <c r="AK277" s="315" t="s">
        <v>286</v>
      </c>
      <c r="AL277" s="315" t="s">
        <v>286</v>
      </c>
      <c r="AM277" s="315" t="s">
        <v>286</v>
      </c>
      <c r="AN277" s="315" t="s">
        <v>286</v>
      </c>
      <c r="AO277" s="315" t="s">
        <v>286</v>
      </c>
    </row>
    <row r="278" spans="1:41" s="299" customFormat="1" x14ac:dyDescent="0.3">
      <c r="A278" s="304" t="s">
        <v>783</v>
      </c>
      <c r="B278" s="286" t="s">
        <v>62</v>
      </c>
      <c r="C278" s="303" t="s">
        <v>748</v>
      </c>
      <c r="D278" s="315" t="s">
        <v>286</v>
      </c>
      <c r="E278" s="315" t="s">
        <v>286</v>
      </c>
      <c r="F278" s="315" t="s">
        <v>286</v>
      </c>
      <c r="G278" s="315" t="s">
        <v>286</v>
      </c>
      <c r="H278" s="315" t="s">
        <v>286</v>
      </c>
      <c r="I278" s="315" t="s">
        <v>286</v>
      </c>
      <c r="J278" s="315" t="s">
        <v>286</v>
      </c>
      <c r="K278" s="315" t="s">
        <v>286</v>
      </c>
      <c r="L278" s="315" t="s">
        <v>286</v>
      </c>
      <c r="M278" s="315" t="s">
        <v>286</v>
      </c>
      <c r="N278" s="315" t="s">
        <v>286</v>
      </c>
      <c r="O278" s="315" t="s">
        <v>286</v>
      </c>
      <c r="P278" s="315" t="s">
        <v>286</v>
      </c>
      <c r="Q278" s="315" t="s">
        <v>286</v>
      </c>
      <c r="R278" s="315" t="s">
        <v>286</v>
      </c>
      <c r="S278" s="315" t="s">
        <v>286</v>
      </c>
      <c r="T278" s="315" t="s">
        <v>286</v>
      </c>
      <c r="U278" s="315" t="s">
        <v>286</v>
      </c>
      <c r="V278" s="315" t="s">
        <v>286</v>
      </c>
      <c r="W278" s="315" t="s">
        <v>286</v>
      </c>
      <c r="X278" s="315" t="s">
        <v>286</v>
      </c>
      <c r="Y278" s="315" t="s">
        <v>286</v>
      </c>
      <c r="Z278" s="315" t="s">
        <v>286</v>
      </c>
      <c r="AA278" s="315" t="s">
        <v>286</v>
      </c>
      <c r="AB278" s="315" t="s">
        <v>286</v>
      </c>
      <c r="AC278" s="315" t="s">
        <v>286</v>
      </c>
      <c r="AD278" s="315" t="s">
        <v>286</v>
      </c>
      <c r="AE278" s="315" t="s">
        <v>286</v>
      </c>
      <c r="AF278" s="315" t="s">
        <v>286</v>
      </c>
      <c r="AG278" s="315" t="s">
        <v>286</v>
      </c>
      <c r="AH278" s="315" t="s">
        <v>286</v>
      </c>
      <c r="AI278" s="315" t="s">
        <v>286</v>
      </c>
      <c r="AJ278" s="315" t="s">
        <v>286</v>
      </c>
      <c r="AK278" s="315" t="s">
        <v>286</v>
      </c>
      <c r="AL278" s="315" t="s">
        <v>286</v>
      </c>
      <c r="AM278" s="315" t="s">
        <v>286</v>
      </c>
      <c r="AN278" s="315" t="s">
        <v>286</v>
      </c>
      <c r="AO278" s="315" t="s">
        <v>286</v>
      </c>
    </row>
    <row r="279" spans="1:41" s="299" customFormat="1" x14ac:dyDescent="0.3">
      <c r="A279" s="304" t="s">
        <v>894</v>
      </c>
      <c r="B279" s="284" t="s">
        <v>1056</v>
      </c>
      <c r="C279" s="303" t="s">
        <v>748</v>
      </c>
      <c r="D279" s="315" t="s">
        <v>286</v>
      </c>
      <c r="E279" s="315" t="s">
        <v>286</v>
      </c>
      <c r="F279" s="315" t="s">
        <v>286</v>
      </c>
      <c r="G279" s="315" t="s">
        <v>286</v>
      </c>
      <c r="H279" s="315" t="s">
        <v>286</v>
      </c>
      <c r="I279" s="315" t="s">
        <v>286</v>
      </c>
      <c r="J279" s="315" t="s">
        <v>286</v>
      </c>
      <c r="K279" s="315" t="s">
        <v>286</v>
      </c>
      <c r="L279" s="315" t="s">
        <v>286</v>
      </c>
      <c r="M279" s="315" t="s">
        <v>286</v>
      </c>
      <c r="N279" s="315" t="s">
        <v>286</v>
      </c>
      <c r="O279" s="315" t="s">
        <v>286</v>
      </c>
      <c r="P279" s="315" t="s">
        <v>286</v>
      </c>
      <c r="Q279" s="315" t="s">
        <v>286</v>
      </c>
      <c r="R279" s="315" t="s">
        <v>286</v>
      </c>
      <c r="S279" s="315" t="s">
        <v>286</v>
      </c>
      <c r="T279" s="315" t="s">
        <v>286</v>
      </c>
      <c r="U279" s="315" t="s">
        <v>286</v>
      </c>
      <c r="V279" s="315" t="s">
        <v>286</v>
      </c>
      <c r="W279" s="315" t="s">
        <v>286</v>
      </c>
      <c r="X279" s="315" t="s">
        <v>286</v>
      </c>
      <c r="Y279" s="315" t="s">
        <v>286</v>
      </c>
      <c r="Z279" s="315" t="s">
        <v>286</v>
      </c>
      <c r="AA279" s="315" t="s">
        <v>286</v>
      </c>
      <c r="AB279" s="315" t="s">
        <v>286</v>
      </c>
      <c r="AC279" s="315" t="s">
        <v>286</v>
      </c>
      <c r="AD279" s="315" t="s">
        <v>286</v>
      </c>
      <c r="AE279" s="315" t="s">
        <v>286</v>
      </c>
      <c r="AF279" s="315" t="s">
        <v>286</v>
      </c>
      <c r="AG279" s="315" t="s">
        <v>286</v>
      </c>
      <c r="AH279" s="315" t="s">
        <v>286</v>
      </c>
      <c r="AI279" s="315" t="s">
        <v>286</v>
      </c>
      <c r="AJ279" s="315" t="s">
        <v>286</v>
      </c>
      <c r="AK279" s="315" t="s">
        <v>286</v>
      </c>
      <c r="AL279" s="315" t="s">
        <v>286</v>
      </c>
      <c r="AM279" s="315" t="s">
        <v>286</v>
      </c>
      <c r="AN279" s="315" t="s">
        <v>286</v>
      </c>
      <c r="AO279" s="315" t="s">
        <v>286</v>
      </c>
    </row>
    <row r="280" spans="1:41" s="299" customFormat="1" x14ac:dyDescent="0.3">
      <c r="A280" s="304" t="s">
        <v>784</v>
      </c>
      <c r="B280" s="286" t="s">
        <v>62</v>
      </c>
      <c r="C280" s="303" t="s">
        <v>748</v>
      </c>
      <c r="D280" s="315" t="s">
        <v>286</v>
      </c>
      <c r="E280" s="315" t="s">
        <v>286</v>
      </c>
      <c r="F280" s="315" t="s">
        <v>286</v>
      </c>
      <c r="G280" s="315" t="s">
        <v>286</v>
      </c>
      <c r="H280" s="315" t="s">
        <v>286</v>
      </c>
      <c r="I280" s="315" t="s">
        <v>286</v>
      </c>
      <c r="J280" s="315" t="s">
        <v>286</v>
      </c>
      <c r="K280" s="315" t="s">
        <v>286</v>
      </c>
      <c r="L280" s="315" t="s">
        <v>286</v>
      </c>
      <c r="M280" s="315" t="s">
        <v>286</v>
      </c>
      <c r="N280" s="315" t="s">
        <v>286</v>
      </c>
      <c r="O280" s="315" t="s">
        <v>286</v>
      </c>
      <c r="P280" s="315" t="s">
        <v>286</v>
      </c>
      <c r="Q280" s="315" t="s">
        <v>286</v>
      </c>
      <c r="R280" s="315" t="s">
        <v>286</v>
      </c>
      <c r="S280" s="315" t="s">
        <v>286</v>
      </c>
      <c r="T280" s="315" t="s">
        <v>286</v>
      </c>
      <c r="U280" s="315" t="s">
        <v>286</v>
      </c>
      <c r="V280" s="315" t="s">
        <v>286</v>
      </c>
      <c r="W280" s="315" t="s">
        <v>286</v>
      </c>
      <c r="X280" s="315" t="s">
        <v>286</v>
      </c>
      <c r="Y280" s="315" t="s">
        <v>286</v>
      </c>
      <c r="Z280" s="315" t="s">
        <v>286</v>
      </c>
      <c r="AA280" s="315" t="s">
        <v>286</v>
      </c>
      <c r="AB280" s="315" t="s">
        <v>286</v>
      </c>
      <c r="AC280" s="315" t="s">
        <v>286</v>
      </c>
      <c r="AD280" s="315" t="s">
        <v>286</v>
      </c>
      <c r="AE280" s="315" t="s">
        <v>286</v>
      </c>
      <c r="AF280" s="315" t="s">
        <v>286</v>
      </c>
      <c r="AG280" s="315" t="s">
        <v>286</v>
      </c>
      <c r="AH280" s="315" t="s">
        <v>286</v>
      </c>
      <c r="AI280" s="315" t="s">
        <v>286</v>
      </c>
      <c r="AJ280" s="315" t="s">
        <v>286</v>
      </c>
      <c r="AK280" s="315" t="s">
        <v>286</v>
      </c>
      <c r="AL280" s="315" t="s">
        <v>286</v>
      </c>
      <c r="AM280" s="315" t="s">
        <v>286</v>
      </c>
      <c r="AN280" s="315" t="s">
        <v>286</v>
      </c>
      <c r="AO280" s="315" t="s">
        <v>286</v>
      </c>
    </row>
    <row r="281" spans="1:41" s="299" customFormat="1" ht="31.2" x14ac:dyDescent="0.3">
      <c r="A281" s="304" t="s">
        <v>785</v>
      </c>
      <c r="B281" s="141" t="s">
        <v>1032</v>
      </c>
      <c r="C281" s="303" t="s">
        <v>748</v>
      </c>
      <c r="D281" s="315" t="s">
        <v>286</v>
      </c>
      <c r="E281" s="315" t="s">
        <v>286</v>
      </c>
      <c r="F281" s="315" t="s">
        <v>286</v>
      </c>
      <c r="G281" s="315" t="s">
        <v>286</v>
      </c>
      <c r="H281" s="315" t="s">
        <v>286</v>
      </c>
      <c r="I281" s="315" t="s">
        <v>286</v>
      </c>
      <c r="J281" s="315" t="s">
        <v>286</v>
      </c>
      <c r="K281" s="315" t="s">
        <v>286</v>
      </c>
      <c r="L281" s="315" t="s">
        <v>286</v>
      </c>
      <c r="M281" s="315" t="s">
        <v>286</v>
      </c>
      <c r="N281" s="315" t="s">
        <v>286</v>
      </c>
      <c r="O281" s="315" t="s">
        <v>286</v>
      </c>
      <c r="P281" s="315" t="s">
        <v>286</v>
      </c>
      <c r="Q281" s="315" t="s">
        <v>286</v>
      </c>
      <c r="R281" s="315" t="s">
        <v>286</v>
      </c>
      <c r="S281" s="315" t="s">
        <v>286</v>
      </c>
      <c r="T281" s="315" t="s">
        <v>286</v>
      </c>
      <c r="U281" s="315" t="s">
        <v>286</v>
      </c>
      <c r="V281" s="315" t="s">
        <v>286</v>
      </c>
      <c r="W281" s="315" t="s">
        <v>286</v>
      </c>
      <c r="X281" s="315" t="s">
        <v>286</v>
      </c>
      <c r="Y281" s="315" t="s">
        <v>286</v>
      </c>
      <c r="Z281" s="315" t="s">
        <v>286</v>
      </c>
      <c r="AA281" s="315" t="s">
        <v>286</v>
      </c>
      <c r="AB281" s="315" t="s">
        <v>286</v>
      </c>
      <c r="AC281" s="315" t="s">
        <v>286</v>
      </c>
      <c r="AD281" s="315" t="s">
        <v>286</v>
      </c>
      <c r="AE281" s="315" t="s">
        <v>286</v>
      </c>
      <c r="AF281" s="315" t="s">
        <v>286</v>
      </c>
      <c r="AG281" s="315" t="s">
        <v>286</v>
      </c>
      <c r="AH281" s="315" t="s">
        <v>286</v>
      </c>
      <c r="AI281" s="315" t="s">
        <v>286</v>
      </c>
      <c r="AJ281" s="315" t="s">
        <v>286</v>
      </c>
      <c r="AK281" s="315" t="s">
        <v>286</v>
      </c>
      <c r="AL281" s="315" t="s">
        <v>286</v>
      </c>
      <c r="AM281" s="315" t="s">
        <v>286</v>
      </c>
      <c r="AN281" s="315" t="s">
        <v>286</v>
      </c>
      <c r="AO281" s="315" t="s">
        <v>286</v>
      </c>
    </row>
    <row r="282" spans="1:41" s="299" customFormat="1" x14ac:dyDescent="0.3">
      <c r="A282" s="304" t="s">
        <v>786</v>
      </c>
      <c r="B282" s="286" t="s">
        <v>62</v>
      </c>
      <c r="C282" s="303" t="s">
        <v>748</v>
      </c>
      <c r="D282" s="315" t="s">
        <v>286</v>
      </c>
      <c r="E282" s="315" t="s">
        <v>286</v>
      </c>
      <c r="F282" s="315" t="s">
        <v>286</v>
      </c>
      <c r="G282" s="315" t="s">
        <v>286</v>
      </c>
      <c r="H282" s="315" t="s">
        <v>286</v>
      </c>
      <c r="I282" s="315" t="s">
        <v>286</v>
      </c>
      <c r="J282" s="315" t="s">
        <v>286</v>
      </c>
      <c r="K282" s="315" t="s">
        <v>286</v>
      </c>
      <c r="L282" s="315" t="s">
        <v>286</v>
      </c>
      <c r="M282" s="315" t="s">
        <v>286</v>
      </c>
      <c r="N282" s="315" t="s">
        <v>286</v>
      </c>
      <c r="O282" s="315" t="s">
        <v>286</v>
      </c>
      <c r="P282" s="315" t="s">
        <v>286</v>
      </c>
      <c r="Q282" s="315" t="s">
        <v>286</v>
      </c>
      <c r="R282" s="315" t="s">
        <v>286</v>
      </c>
      <c r="S282" s="315" t="s">
        <v>286</v>
      </c>
      <c r="T282" s="315" t="s">
        <v>286</v>
      </c>
      <c r="U282" s="315" t="s">
        <v>286</v>
      </c>
      <c r="V282" s="315" t="s">
        <v>286</v>
      </c>
      <c r="W282" s="315" t="s">
        <v>286</v>
      </c>
      <c r="X282" s="315" t="s">
        <v>286</v>
      </c>
      <c r="Y282" s="315" t="s">
        <v>286</v>
      </c>
      <c r="Z282" s="315" t="s">
        <v>286</v>
      </c>
      <c r="AA282" s="315" t="s">
        <v>286</v>
      </c>
      <c r="AB282" s="315" t="s">
        <v>286</v>
      </c>
      <c r="AC282" s="315" t="s">
        <v>286</v>
      </c>
      <c r="AD282" s="315" t="s">
        <v>286</v>
      </c>
      <c r="AE282" s="315" t="s">
        <v>286</v>
      </c>
      <c r="AF282" s="315" t="s">
        <v>286</v>
      </c>
      <c r="AG282" s="315" t="s">
        <v>286</v>
      </c>
      <c r="AH282" s="315" t="s">
        <v>286</v>
      </c>
      <c r="AI282" s="315" t="s">
        <v>286</v>
      </c>
      <c r="AJ282" s="315" t="s">
        <v>286</v>
      </c>
      <c r="AK282" s="315" t="s">
        <v>286</v>
      </c>
      <c r="AL282" s="315" t="s">
        <v>286</v>
      </c>
      <c r="AM282" s="315" t="s">
        <v>286</v>
      </c>
      <c r="AN282" s="315" t="s">
        <v>286</v>
      </c>
      <c r="AO282" s="315" t="s">
        <v>286</v>
      </c>
    </row>
    <row r="283" spans="1:41" s="299" customFormat="1" x14ac:dyDescent="0.3">
      <c r="A283" s="304" t="s">
        <v>993</v>
      </c>
      <c r="B283" s="286" t="s">
        <v>643</v>
      </c>
      <c r="C283" s="303" t="s">
        <v>748</v>
      </c>
      <c r="D283" s="315" t="s">
        <v>286</v>
      </c>
      <c r="E283" s="315" t="s">
        <v>286</v>
      </c>
      <c r="F283" s="315" t="s">
        <v>286</v>
      </c>
      <c r="G283" s="315" t="s">
        <v>286</v>
      </c>
      <c r="H283" s="315" t="s">
        <v>286</v>
      </c>
      <c r="I283" s="315" t="s">
        <v>286</v>
      </c>
      <c r="J283" s="315" t="s">
        <v>286</v>
      </c>
      <c r="K283" s="315" t="s">
        <v>286</v>
      </c>
      <c r="L283" s="315" t="s">
        <v>286</v>
      </c>
      <c r="M283" s="315" t="s">
        <v>286</v>
      </c>
      <c r="N283" s="315" t="s">
        <v>286</v>
      </c>
      <c r="O283" s="315" t="s">
        <v>286</v>
      </c>
      <c r="P283" s="315" t="s">
        <v>286</v>
      </c>
      <c r="Q283" s="315" t="s">
        <v>286</v>
      </c>
      <c r="R283" s="315" t="s">
        <v>286</v>
      </c>
      <c r="S283" s="315" t="s">
        <v>286</v>
      </c>
      <c r="T283" s="315" t="s">
        <v>286</v>
      </c>
      <c r="U283" s="315" t="s">
        <v>286</v>
      </c>
      <c r="V283" s="315" t="s">
        <v>286</v>
      </c>
      <c r="W283" s="315" t="s">
        <v>286</v>
      </c>
      <c r="X283" s="315" t="s">
        <v>286</v>
      </c>
      <c r="Y283" s="315" t="s">
        <v>286</v>
      </c>
      <c r="Z283" s="315" t="s">
        <v>286</v>
      </c>
      <c r="AA283" s="315" t="s">
        <v>286</v>
      </c>
      <c r="AB283" s="315" t="s">
        <v>286</v>
      </c>
      <c r="AC283" s="315" t="s">
        <v>286</v>
      </c>
      <c r="AD283" s="315" t="s">
        <v>286</v>
      </c>
      <c r="AE283" s="315" t="s">
        <v>286</v>
      </c>
      <c r="AF283" s="315" t="s">
        <v>286</v>
      </c>
      <c r="AG283" s="315" t="s">
        <v>286</v>
      </c>
      <c r="AH283" s="315" t="s">
        <v>286</v>
      </c>
      <c r="AI283" s="315" t="s">
        <v>286</v>
      </c>
      <c r="AJ283" s="315" t="s">
        <v>286</v>
      </c>
      <c r="AK283" s="315" t="s">
        <v>286</v>
      </c>
      <c r="AL283" s="315" t="s">
        <v>286</v>
      </c>
      <c r="AM283" s="315" t="s">
        <v>286</v>
      </c>
      <c r="AN283" s="315" t="s">
        <v>286</v>
      </c>
      <c r="AO283" s="315" t="s">
        <v>286</v>
      </c>
    </row>
    <row r="284" spans="1:41" s="299" customFormat="1" x14ac:dyDescent="0.3">
      <c r="A284" s="304" t="s">
        <v>995</v>
      </c>
      <c r="B284" s="287" t="s">
        <v>62</v>
      </c>
      <c r="C284" s="303" t="s">
        <v>748</v>
      </c>
      <c r="D284" s="315" t="s">
        <v>286</v>
      </c>
      <c r="E284" s="315" t="s">
        <v>286</v>
      </c>
      <c r="F284" s="315" t="s">
        <v>286</v>
      </c>
      <c r="G284" s="315" t="s">
        <v>286</v>
      </c>
      <c r="H284" s="315" t="s">
        <v>286</v>
      </c>
      <c r="I284" s="315" t="s">
        <v>286</v>
      </c>
      <c r="J284" s="315" t="s">
        <v>286</v>
      </c>
      <c r="K284" s="315" t="s">
        <v>286</v>
      </c>
      <c r="L284" s="315" t="s">
        <v>286</v>
      </c>
      <c r="M284" s="315" t="s">
        <v>286</v>
      </c>
      <c r="N284" s="315" t="s">
        <v>286</v>
      </c>
      <c r="O284" s="315" t="s">
        <v>286</v>
      </c>
      <c r="P284" s="315" t="s">
        <v>286</v>
      </c>
      <c r="Q284" s="315" t="s">
        <v>286</v>
      </c>
      <c r="R284" s="315" t="s">
        <v>286</v>
      </c>
      <c r="S284" s="315" t="s">
        <v>286</v>
      </c>
      <c r="T284" s="315" t="s">
        <v>286</v>
      </c>
      <c r="U284" s="315" t="s">
        <v>286</v>
      </c>
      <c r="V284" s="315" t="s">
        <v>286</v>
      </c>
      <c r="W284" s="315" t="s">
        <v>286</v>
      </c>
      <c r="X284" s="315" t="s">
        <v>286</v>
      </c>
      <c r="Y284" s="315" t="s">
        <v>286</v>
      </c>
      <c r="Z284" s="315" t="s">
        <v>286</v>
      </c>
      <c r="AA284" s="315" t="s">
        <v>286</v>
      </c>
      <c r="AB284" s="315" t="s">
        <v>286</v>
      </c>
      <c r="AC284" s="315" t="s">
        <v>286</v>
      </c>
      <c r="AD284" s="315" t="s">
        <v>286</v>
      </c>
      <c r="AE284" s="315" t="s">
        <v>286</v>
      </c>
      <c r="AF284" s="315" t="s">
        <v>286</v>
      </c>
      <c r="AG284" s="315" t="s">
        <v>286</v>
      </c>
      <c r="AH284" s="315" t="s">
        <v>286</v>
      </c>
      <c r="AI284" s="315" t="s">
        <v>286</v>
      </c>
      <c r="AJ284" s="315" t="s">
        <v>286</v>
      </c>
      <c r="AK284" s="315" t="s">
        <v>286</v>
      </c>
      <c r="AL284" s="315" t="s">
        <v>286</v>
      </c>
      <c r="AM284" s="315" t="s">
        <v>286</v>
      </c>
      <c r="AN284" s="315" t="s">
        <v>286</v>
      </c>
      <c r="AO284" s="315" t="s">
        <v>286</v>
      </c>
    </row>
    <row r="285" spans="1:41" s="299" customFormat="1" x14ac:dyDescent="0.3">
      <c r="A285" s="304" t="s">
        <v>994</v>
      </c>
      <c r="B285" s="286" t="s">
        <v>631</v>
      </c>
      <c r="C285" s="303" t="s">
        <v>748</v>
      </c>
      <c r="D285" s="315" t="s">
        <v>286</v>
      </c>
      <c r="E285" s="315" t="s">
        <v>286</v>
      </c>
      <c r="F285" s="315" t="s">
        <v>286</v>
      </c>
      <c r="G285" s="315" t="s">
        <v>286</v>
      </c>
      <c r="H285" s="315" t="s">
        <v>286</v>
      </c>
      <c r="I285" s="315" t="s">
        <v>286</v>
      </c>
      <c r="J285" s="315" t="s">
        <v>286</v>
      </c>
      <c r="K285" s="315" t="s">
        <v>286</v>
      </c>
      <c r="L285" s="315" t="s">
        <v>286</v>
      </c>
      <c r="M285" s="315" t="s">
        <v>286</v>
      </c>
      <c r="N285" s="315" t="s">
        <v>286</v>
      </c>
      <c r="O285" s="315" t="s">
        <v>286</v>
      </c>
      <c r="P285" s="315" t="s">
        <v>286</v>
      </c>
      <c r="Q285" s="315" t="s">
        <v>286</v>
      </c>
      <c r="R285" s="315" t="s">
        <v>286</v>
      </c>
      <c r="S285" s="315" t="s">
        <v>286</v>
      </c>
      <c r="T285" s="315" t="s">
        <v>286</v>
      </c>
      <c r="U285" s="315" t="s">
        <v>286</v>
      </c>
      <c r="V285" s="315" t="s">
        <v>286</v>
      </c>
      <c r="W285" s="315" t="s">
        <v>286</v>
      </c>
      <c r="X285" s="315" t="s">
        <v>286</v>
      </c>
      <c r="Y285" s="315" t="s">
        <v>286</v>
      </c>
      <c r="Z285" s="315" t="s">
        <v>286</v>
      </c>
      <c r="AA285" s="315" t="s">
        <v>286</v>
      </c>
      <c r="AB285" s="315" t="s">
        <v>286</v>
      </c>
      <c r="AC285" s="315" t="s">
        <v>286</v>
      </c>
      <c r="AD285" s="315" t="s">
        <v>286</v>
      </c>
      <c r="AE285" s="315" t="s">
        <v>286</v>
      </c>
      <c r="AF285" s="315" t="s">
        <v>286</v>
      </c>
      <c r="AG285" s="315" t="s">
        <v>286</v>
      </c>
      <c r="AH285" s="315" t="s">
        <v>286</v>
      </c>
      <c r="AI285" s="315" t="s">
        <v>286</v>
      </c>
      <c r="AJ285" s="315" t="s">
        <v>286</v>
      </c>
      <c r="AK285" s="315" t="s">
        <v>286</v>
      </c>
      <c r="AL285" s="315" t="s">
        <v>286</v>
      </c>
      <c r="AM285" s="315" t="s">
        <v>286</v>
      </c>
      <c r="AN285" s="315" t="s">
        <v>286</v>
      </c>
      <c r="AO285" s="315" t="s">
        <v>286</v>
      </c>
    </row>
    <row r="286" spans="1:41" s="299" customFormat="1" x14ac:dyDescent="0.3">
      <c r="A286" s="304" t="s">
        <v>996</v>
      </c>
      <c r="B286" s="287" t="s">
        <v>62</v>
      </c>
      <c r="C286" s="303" t="s">
        <v>748</v>
      </c>
      <c r="D286" s="315" t="s">
        <v>286</v>
      </c>
      <c r="E286" s="315" t="s">
        <v>286</v>
      </c>
      <c r="F286" s="315" t="s">
        <v>286</v>
      </c>
      <c r="G286" s="315" t="s">
        <v>286</v>
      </c>
      <c r="H286" s="315" t="s">
        <v>286</v>
      </c>
      <c r="I286" s="315" t="s">
        <v>286</v>
      </c>
      <c r="J286" s="315" t="s">
        <v>286</v>
      </c>
      <c r="K286" s="315" t="s">
        <v>286</v>
      </c>
      <c r="L286" s="315" t="s">
        <v>286</v>
      </c>
      <c r="M286" s="315" t="s">
        <v>286</v>
      </c>
      <c r="N286" s="315" t="s">
        <v>286</v>
      </c>
      <c r="O286" s="315" t="s">
        <v>286</v>
      </c>
      <c r="P286" s="315" t="s">
        <v>286</v>
      </c>
      <c r="Q286" s="315" t="s">
        <v>286</v>
      </c>
      <c r="R286" s="315" t="s">
        <v>286</v>
      </c>
      <c r="S286" s="315" t="s">
        <v>286</v>
      </c>
      <c r="T286" s="315" t="s">
        <v>286</v>
      </c>
      <c r="U286" s="315" t="s">
        <v>286</v>
      </c>
      <c r="V286" s="315" t="s">
        <v>286</v>
      </c>
      <c r="W286" s="315" t="s">
        <v>286</v>
      </c>
      <c r="X286" s="315" t="s">
        <v>286</v>
      </c>
      <c r="Y286" s="315" t="s">
        <v>286</v>
      </c>
      <c r="Z286" s="315" t="s">
        <v>286</v>
      </c>
      <c r="AA286" s="315" t="s">
        <v>286</v>
      </c>
      <c r="AB286" s="315" t="s">
        <v>286</v>
      </c>
      <c r="AC286" s="315" t="s">
        <v>286</v>
      </c>
      <c r="AD286" s="315" t="s">
        <v>286</v>
      </c>
      <c r="AE286" s="315" t="s">
        <v>286</v>
      </c>
      <c r="AF286" s="315" t="s">
        <v>286</v>
      </c>
      <c r="AG286" s="315" t="s">
        <v>286</v>
      </c>
      <c r="AH286" s="315" t="s">
        <v>286</v>
      </c>
      <c r="AI286" s="315" t="s">
        <v>286</v>
      </c>
      <c r="AJ286" s="315" t="s">
        <v>286</v>
      </c>
      <c r="AK286" s="315" t="s">
        <v>286</v>
      </c>
      <c r="AL286" s="315" t="s">
        <v>286</v>
      </c>
      <c r="AM286" s="315" t="s">
        <v>286</v>
      </c>
      <c r="AN286" s="315" t="s">
        <v>286</v>
      </c>
      <c r="AO286" s="315" t="s">
        <v>286</v>
      </c>
    </row>
    <row r="287" spans="1:41" s="299" customFormat="1" x14ac:dyDescent="0.3">
      <c r="A287" s="304" t="s">
        <v>787</v>
      </c>
      <c r="B287" s="141" t="s">
        <v>795</v>
      </c>
      <c r="C287" s="303" t="s">
        <v>748</v>
      </c>
      <c r="D287" s="315">
        <f>D260-D261-D269</f>
        <v>4.3559999999999945</v>
      </c>
      <c r="E287" s="315">
        <f>E260-E261-E269</f>
        <v>11.123000000608897</v>
      </c>
      <c r="F287" s="326">
        <f>[2]Свод!S278</f>
        <v>0</v>
      </c>
      <c r="G287" s="315">
        <f>G260-G261-G269</f>
        <v>7.8285999999999945</v>
      </c>
      <c r="H287" s="326">
        <f>[2]Свод!U278</f>
        <v>0</v>
      </c>
      <c r="I287" s="315">
        <f>I260-I261-I269</f>
        <v>12.159478006722935</v>
      </c>
      <c r="J287" s="326">
        <f>[2]Свод!W278</f>
        <v>0</v>
      </c>
      <c r="K287" s="315">
        <f>K260-K261-K269</f>
        <v>12.430665538419021</v>
      </c>
      <c r="L287" s="326">
        <f>[2]Свод!Y278</f>
        <v>0</v>
      </c>
      <c r="M287" s="315">
        <f>M260-M261-M269</f>
        <v>12.712700571382811</v>
      </c>
      <c r="N287" s="326">
        <f>[2]Свод!AA278</f>
        <v>0</v>
      </c>
      <c r="O287" s="315">
        <f>O260-O261-O269</f>
        <v>13.006017005665626</v>
      </c>
      <c r="P287" s="326">
        <f>[2]Свод!AC278</f>
        <v>0</v>
      </c>
      <c r="Q287" s="315">
        <f>Q260-Q261-Q269</f>
        <v>13.311066097319184</v>
      </c>
      <c r="R287" s="326">
        <f>[2]Свод!AE278</f>
        <v>0</v>
      </c>
      <c r="S287" s="326">
        <f>[2]Свод!AF278</f>
        <v>0</v>
      </c>
      <c r="T287" s="326">
        <f>[2]Свод!AG278</f>
        <v>0</v>
      </c>
      <c r="U287" s="326">
        <f>[2]Свод!AH278</f>
        <v>0</v>
      </c>
      <c r="V287" s="326">
        <f>[2]Свод!AI278</f>
        <v>0</v>
      </c>
      <c r="W287" s="326">
        <f>[2]Свод!AJ278</f>
        <v>0</v>
      </c>
      <c r="X287" s="326">
        <f>[2]Свод!AK278</f>
        <v>0</v>
      </c>
      <c r="Y287" s="326">
        <f>[2]Свод!AL278</f>
        <v>0</v>
      </c>
      <c r="Z287" s="326">
        <f>[2]Свод!AM278</f>
        <v>0</v>
      </c>
      <c r="AA287" s="326">
        <f>[2]Свод!AN278</f>
        <v>0</v>
      </c>
      <c r="AB287" s="326">
        <f>[2]Свод!AO278</f>
        <v>0</v>
      </c>
      <c r="AC287" s="326">
        <f>[2]Свод!AP278</f>
        <v>0</v>
      </c>
      <c r="AD287" s="326">
        <f>[2]Свод!AQ278</f>
        <v>0</v>
      </c>
      <c r="AE287" s="326">
        <f>[2]Свод!AR278</f>
        <v>0</v>
      </c>
      <c r="AF287" s="326">
        <f>[2]Свод!AS278</f>
        <v>0</v>
      </c>
      <c r="AG287" s="326">
        <f>[2]Свод!AT278</f>
        <v>0</v>
      </c>
      <c r="AH287" s="326">
        <f>[2]Свод!AU278</f>
        <v>0</v>
      </c>
      <c r="AI287" s="326">
        <f>[2]Свод!AV278</f>
        <v>0</v>
      </c>
      <c r="AJ287" s="326">
        <f>[2]Свод!AW278</f>
        <v>0</v>
      </c>
      <c r="AK287" s="326">
        <f>[2]Свод!AX278</f>
        <v>0</v>
      </c>
      <c r="AL287" s="326">
        <f>[2]Свод!AY278</f>
        <v>0</v>
      </c>
      <c r="AM287" s="326">
        <f>[2]Свод!AZ278</f>
        <v>0</v>
      </c>
      <c r="AN287" s="326">
        <f t="shared" si="94"/>
        <v>0</v>
      </c>
      <c r="AO287" s="326">
        <f t="shared" si="95"/>
        <v>63.619927219509577</v>
      </c>
    </row>
    <row r="288" spans="1:41" s="299" customFormat="1" x14ac:dyDescent="0.3">
      <c r="A288" s="304" t="s">
        <v>788</v>
      </c>
      <c r="B288" s="286" t="s">
        <v>62</v>
      </c>
      <c r="C288" s="303" t="s">
        <v>748</v>
      </c>
      <c r="D288" s="315" t="s">
        <v>286</v>
      </c>
      <c r="E288" s="315" t="s">
        <v>286</v>
      </c>
      <c r="F288" s="315" t="s">
        <v>286</v>
      </c>
      <c r="G288" s="315" t="s">
        <v>286</v>
      </c>
      <c r="H288" s="315" t="s">
        <v>286</v>
      </c>
      <c r="I288" s="315" t="s">
        <v>286</v>
      </c>
      <c r="J288" s="315" t="s">
        <v>286</v>
      </c>
      <c r="K288" s="315" t="s">
        <v>286</v>
      </c>
      <c r="L288" s="315" t="s">
        <v>286</v>
      </c>
      <c r="M288" s="315" t="s">
        <v>286</v>
      </c>
      <c r="N288" s="315" t="s">
        <v>286</v>
      </c>
      <c r="O288" s="315" t="s">
        <v>286</v>
      </c>
      <c r="P288" s="315" t="s">
        <v>286</v>
      </c>
      <c r="Q288" s="315" t="s">
        <v>286</v>
      </c>
      <c r="R288" s="315" t="s">
        <v>286</v>
      </c>
      <c r="S288" s="315" t="s">
        <v>286</v>
      </c>
      <c r="T288" s="315" t="s">
        <v>286</v>
      </c>
      <c r="U288" s="315" t="s">
        <v>286</v>
      </c>
      <c r="V288" s="315" t="s">
        <v>286</v>
      </c>
      <c r="W288" s="315" t="s">
        <v>286</v>
      </c>
      <c r="X288" s="315" t="s">
        <v>286</v>
      </c>
      <c r="Y288" s="315" t="s">
        <v>286</v>
      </c>
      <c r="Z288" s="315" t="s">
        <v>286</v>
      </c>
      <c r="AA288" s="315" t="s">
        <v>286</v>
      </c>
      <c r="AB288" s="315" t="s">
        <v>286</v>
      </c>
      <c r="AC288" s="315" t="s">
        <v>286</v>
      </c>
      <c r="AD288" s="315" t="s">
        <v>286</v>
      </c>
      <c r="AE288" s="315" t="s">
        <v>286</v>
      </c>
      <c r="AF288" s="315" t="s">
        <v>286</v>
      </c>
      <c r="AG288" s="315" t="s">
        <v>286</v>
      </c>
      <c r="AH288" s="315" t="s">
        <v>286</v>
      </c>
      <c r="AI288" s="315" t="s">
        <v>286</v>
      </c>
      <c r="AJ288" s="315" t="s">
        <v>286</v>
      </c>
      <c r="AK288" s="315" t="s">
        <v>286</v>
      </c>
      <c r="AL288" s="315" t="s">
        <v>286</v>
      </c>
      <c r="AM288" s="315" t="s">
        <v>286</v>
      </c>
      <c r="AN288" s="315" t="s">
        <v>286</v>
      </c>
      <c r="AO288" s="315" t="s">
        <v>286</v>
      </c>
    </row>
    <row r="289" spans="1:41" s="299" customFormat="1" x14ac:dyDescent="0.3">
      <c r="A289" s="304" t="s">
        <v>570</v>
      </c>
      <c r="B289" s="285" t="s">
        <v>1033</v>
      </c>
      <c r="C289" s="303" t="s">
        <v>748</v>
      </c>
      <c r="D289" s="315">
        <f>'[1]13.Прогнозный баланс'!$G$118/1000+'[1]13.Прогнозный баланс'!$G$97/1000</f>
        <v>1524.8579999999999</v>
      </c>
      <c r="E289" s="315">
        <f>'[1]13.Прогнозный баланс'!$H$118/1000+'[1]13.Прогнозный баланс'!$H$97/1000</f>
        <v>1032.346</v>
      </c>
      <c r="F289" s="326">
        <f>[2]Свод!S280</f>
        <v>935.16874799961101</v>
      </c>
      <c r="G289" s="315">
        <f>'[1]13.Прогнозный баланс'!$I$118/1000+'[1]13.Прогнозный баланс'!$I$97/1000</f>
        <v>1042.5478025028281</v>
      </c>
      <c r="H289" s="326">
        <f>[2]Свод!U280</f>
        <v>912.02583424885745</v>
      </c>
      <c r="I289" s="315">
        <f>'[1]13.Прогнозный баланс'!$J$118/1000+'[1]13.Прогнозный баланс'!$J$97/1000</f>
        <v>967.28971164660572</v>
      </c>
      <c r="J289" s="326">
        <f>[2]Свод!W280</f>
        <v>993.43523981523185</v>
      </c>
      <c r="K289" s="315">
        <f>'[1]13.Прогнозный баланс'!$Q$118/1000+'[1]13.Прогнозный баланс'!$Q$97/1000</f>
        <v>624.51535138067163</v>
      </c>
      <c r="L289" s="326">
        <f>[2]Свод!Y280</f>
        <v>964.48437718376681</v>
      </c>
      <c r="M289" s="315">
        <f>'[1]13.Прогнозный баланс'!$R$118/1000+'[1]13.Прогнозный баланс'!$R$97/1000</f>
        <v>601.68124972291457</v>
      </c>
      <c r="N289" s="326">
        <f>[2]Свод!AA280</f>
        <v>870.6758535230972</v>
      </c>
      <c r="O289" s="315">
        <f>'[1]13.Прогнозный баланс'!$S$118/1000+'[1]13.Прогнозный баланс'!$S$97/1000</f>
        <v>570.934955132342</v>
      </c>
      <c r="P289" s="326">
        <f>[2]Свод!AC280</f>
        <v>870.6758535230972</v>
      </c>
      <c r="Q289" s="315">
        <f>'[1]13.Прогнозный баланс'!$T$118/1000+'[1]13.Прогнозный баланс'!$T$97/1000</f>
        <v>526.73510250497134</v>
      </c>
      <c r="R289" s="326">
        <f>[2]Свод!AE280</f>
        <v>870.6758535230972</v>
      </c>
      <c r="S289" s="326">
        <f>[2]Свод!AF280</f>
        <v>434.36516428971152</v>
      </c>
      <c r="T289" s="326">
        <f>[2]Свод!AG280</f>
        <v>870.6758535230972</v>
      </c>
      <c r="U289" s="326">
        <f>[2]Свод!AH280</f>
        <v>341.99522607445169</v>
      </c>
      <c r="V289" s="326">
        <f>[2]Свод!AI280</f>
        <v>870.6758535230972</v>
      </c>
      <c r="W289" s="326">
        <f>[2]Свод!AJ280</f>
        <v>249.6252878591919</v>
      </c>
      <c r="X289" s="326">
        <f>[2]Свод!AK280</f>
        <v>870.6758535230972</v>
      </c>
      <c r="Y289" s="326">
        <f>[2]Свод!AL280</f>
        <v>157.25534964393211</v>
      </c>
      <c r="Z289" s="326">
        <f>[2]Свод!AM280</f>
        <v>870.6758535230972</v>
      </c>
      <c r="AA289" s="326">
        <f>[2]Свод!AN280</f>
        <v>64.885411428672313</v>
      </c>
      <c r="AB289" s="326">
        <f>[2]Свод!AO280</f>
        <v>870.6758535230972</v>
      </c>
      <c r="AC289" s="326">
        <f>[2]Свод!AP280</f>
        <v>-27.48452678658748</v>
      </c>
      <c r="AD289" s="326">
        <f>[2]Свод!AQ280</f>
        <v>870.6758535230972</v>
      </c>
      <c r="AE289" s="326">
        <f>[2]Свод!AR280</f>
        <v>-119.85446500184727</v>
      </c>
      <c r="AF289" s="326">
        <f>[2]Свод!AS280</f>
        <v>870.6758535230972</v>
      </c>
      <c r="AG289" s="326">
        <f>[2]Свод!AT280</f>
        <v>-212.22440321710707</v>
      </c>
      <c r="AH289" s="326">
        <f>[2]Свод!AU280</f>
        <v>870.6758535230972</v>
      </c>
      <c r="AI289" s="326">
        <f>[2]Свод!AV280</f>
        <v>-304.59434143236683</v>
      </c>
      <c r="AJ289" s="326">
        <f>[2]Свод!AW280</f>
        <v>870.6758535230972</v>
      </c>
      <c r="AK289" s="326">
        <f>[2]Свод!AX280</f>
        <v>-396.96427964762665</v>
      </c>
      <c r="AL289" s="326">
        <f>[2]Свод!AY280</f>
        <v>870.6758535230972</v>
      </c>
      <c r="AM289" s="326">
        <f>[2]Свод!AZ280</f>
        <v>-485.78680770051892</v>
      </c>
      <c r="AN289" s="326">
        <f t="shared" si="94"/>
        <v>14188.731547048117</v>
      </c>
      <c r="AO289" s="326">
        <f t="shared" si="95"/>
        <v>2992.3739858974104</v>
      </c>
    </row>
    <row r="290" spans="1:41" s="299" customFormat="1" x14ac:dyDescent="0.3">
      <c r="A290" s="304" t="s">
        <v>672</v>
      </c>
      <c r="B290" s="141" t="s">
        <v>567</v>
      </c>
      <c r="C290" s="303" t="s">
        <v>748</v>
      </c>
      <c r="D290" s="315">
        <f>'[1]13.Прогнозный баланс'!$G$121/1000</f>
        <v>87.533957812076736</v>
      </c>
      <c r="E290" s="315">
        <f>'[1]13.Прогнозный баланс'!$H$121/1000</f>
        <v>97.802072903999999</v>
      </c>
      <c r="F290" s="326">
        <f>[2]Свод!S281</f>
        <v>84.312000000000111</v>
      </c>
      <c r="G290" s="315">
        <f>'[1]13.Прогнозный баланс'!$I$121/1000</f>
        <v>84.405059028213699</v>
      </c>
      <c r="H290" s="326">
        <f>[2]Свод!U281</f>
        <v>100.72560000046177</v>
      </c>
      <c r="I290" s="315">
        <f>'[1]13.Прогнозный баланс'!$J$121/1000</f>
        <v>102.08160949820457</v>
      </c>
      <c r="J290" s="326">
        <f>[2]Свод!W281</f>
        <v>104.75462400048025</v>
      </c>
      <c r="K290" s="315">
        <f>'[1]13.Прогнозный баланс'!$Q$121/1000</f>
        <v>50.489103793380302</v>
      </c>
      <c r="L290" s="326">
        <f>[2]Свод!Y281</f>
        <v>108.94480896049942</v>
      </c>
      <c r="M290" s="315">
        <f>'[1]13.Прогнозный баланс'!$R$121/1000</f>
        <v>54.101444497239036</v>
      </c>
      <c r="N290" s="326">
        <f>[2]Свод!AA281</f>
        <v>117.83470537167619</v>
      </c>
      <c r="O290" s="315">
        <f>'[1]13.Прогнозный баланс'!$S$121/1000</f>
        <v>57.85827853343833</v>
      </c>
      <c r="P290" s="326">
        <f>[2]Свод!AC281</f>
        <v>117.83470537167619</v>
      </c>
      <c r="Q290" s="315">
        <f>'[1]13.Прогнозный баланс'!$T$121/1000</f>
        <v>61.765385646740917</v>
      </c>
      <c r="R290" s="326">
        <f>[2]Свод!AE281</f>
        <v>117.83470537167619</v>
      </c>
      <c r="S290" s="326">
        <f>[2]Свод!AF281</f>
        <v>0</v>
      </c>
      <c r="T290" s="326">
        <f>[2]Свод!AG281</f>
        <v>117.83470537167619</v>
      </c>
      <c r="U290" s="326">
        <f>[2]Свод!AH281</f>
        <v>0</v>
      </c>
      <c r="V290" s="326">
        <f>[2]Свод!AI281</f>
        <v>117.83470537167619</v>
      </c>
      <c r="W290" s="326">
        <f>[2]Свод!AJ281</f>
        <v>0</v>
      </c>
      <c r="X290" s="326">
        <f>[2]Свод!AK281</f>
        <v>117.83470537167619</v>
      </c>
      <c r="Y290" s="326">
        <f>[2]Свод!AL281</f>
        <v>0</v>
      </c>
      <c r="Z290" s="326">
        <f>[2]Свод!AM281</f>
        <v>117.83470537167619</v>
      </c>
      <c r="AA290" s="326">
        <f>[2]Свод!AN281</f>
        <v>0</v>
      </c>
      <c r="AB290" s="326">
        <f>[2]Свод!AO281</f>
        <v>117.83470537167619</v>
      </c>
      <c r="AC290" s="326">
        <f>[2]Свод!AP281</f>
        <v>0</v>
      </c>
      <c r="AD290" s="326">
        <f>[2]Свод!AQ281</f>
        <v>117.83470537167619</v>
      </c>
      <c r="AE290" s="326">
        <f>[2]Свод!AR281</f>
        <v>0</v>
      </c>
      <c r="AF290" s="326">
        <f>[2]Свод!AS281</f>
        <v>117.83470537167619</v>
      </c>
      <c r="AG290" s="326">
        <f>[2]Свод!AT281</f>
        <v>0</v>
      </c>
      <c r="AH290" s="326">
        <f>[2]Свод!AU281</f>
        <v>117.83470537167619</v>
      </c>
      <c r="AI290" s="326">
        <f>[2]Свод!AV281</f>
        <v>0</v>
      </c>
      <c r="AJ290" s="326">
        <f>[2]Свод!AW281</f>
        <v>117.83470537167619</v>
      </c>
      <c r="AK290" s="326">
        <f>[2]Свод!AX281</f>
        <v>0</v>
      </c>
      <c r="AL290" s="326">
        <f>[2]Свод!AY281</f>
        <v>117.83470537167619</v>
      </c>
      <c r="AM290" s="326">
        <f>[2]Свод!AZ281</f>
        <v>0</v>
      </c>
      <c r="AN290" s="326">
        <f t="shared" si="94"/>
        <v>1846.2762027932313</v>
      </c>
      <c r="AO290" s="326">
        <f t="shared" si="95"/>
        <v>326.29582196900316</v>
      </c>
    </row>
    <row r="291" spans="1:41" s="299" customFormat="1" x14ac:dyDescent="0.3">
      <c r="A291" s="304" t="s">
        <v>673</v>
      </c>
      <c r="B291" s="286" t="s">
        <v>62</v>
      </c>
      <c r="C291" s="303" t="s">
        <v>748</v>
      </c>
      <c r="D291" s="315">
        <v>0</v>
      </c>
      <c r="E291" s="315">
        <v>0</v>
      </c>
      <c r="F291" s="326">
        <f>[2]Свод!S282</f>
        <v>0</v>
      </c>
      <c r="G291" s="315">
        <v>0</v>
      </c>
      <c r="H291" s="326">
        <f>[2]Свод!U282</f>
        <v>0</v>
      </c>
      <c r="I291" s="315">
        <v>0</v>
      </c>
      <c r="J291" s="326">
        <f>[2]Свод!W282</f>
        <v>0</v>
      </c>
      <c r="K291" s="315">
        <v>0</v>
      </c>
      <c r="L291" s="326">
        <f>[2]Свод!Y282</f>
        <v>0</v>
      </c>
      <c r="M291" s="315">
        <v>0</v>
      </c>
      <c r="N291" s="326">
        <f>[2]Свод!AA282</f>
        <v>0</v>
      </c>
      <c r="O291" s="315">
        <v>0</v>
      </c>
      <c r="P291" s="326">
        <f>[2]Свод!AC282</f>
        <v>0</v>
      </c>
      <c r="Q291" s="315">
        <v>0</v>
      </c>
      <c r="R291" s="326">
        <f>[2]Свод!AE282</f>
        <v>0</v>
      </c>
      <c r="S291" s="326">
        <f>[2]Свод!AF282</f>
        <v>0</v>
      </c>
      <c r="T291" s="326">
        <f>[2]Свод!AG282</f>
        <v>0</v>
      </c>
      <c r="U291" s="326">
        <f>[2]Свод!AH282</f>
        <v>0</v>
      </c>
      <c r="V291" s="326">
        <f>[2]Свод!AI282</f>
        <v>0</v>
      </c>
      <c r="W291" s="326">
        <f>[2]Свод!AJ282</f>
        <v>0</v>
      </c>
      <c r="X291" s="326">
        <f>[2]Свод!AK282</f>
        <v>0</v>
      </c>
      <c r="Y291" s="326">
        <f>[2]Свод!AL282</f>
        <v>0</v>
      </c>
      <c r="Z291" s="326">
        <f>[2]Свод!AM282</f>
        <v>0</v>
      </c>
      <c r="AA291" s="326">
        <f>[2]Свод!AN282</f>
        <v>0</v>
      </c>
      <c r="AB291" s="326">
        <f>[2]Свод!AO282</f>
        <v>0</v>
      </c>
      <c r="AC291" s="326">
        <f>[2]Свод!AP282</f>
        <v>0</v>
      </c>
      <c r="AD291" s="326">
        <f>[2]Свод!AQ282</f>
        <v>0</v>
      </c>
      <c r="AE291" s="326">
        <f>[2]Свод!AR282</f>
        <v>0</v>
      </c>
      <c r="AF291" s="326">
        <f>[2]Свод!AS282</f>
        <v>0</v>
      </c>
      <c r="AG291" s="326">
        <f>[2]Свод!AT282</f>
        <v>0</v>
      </c>
      <c r="AH291" s="326">
        <f>[2]Свод!AU282</f>
        <v>0</v>
      </c>
      <c r="AI291" s="326">
        <f>[2]Свод!AV282</f>
        <v>0</v>
      </c>
      <c r="AJ291" s="326">
        <f>[2]Свод!AW282</f>
        <v>0</v>
      </c>
      <c r="AK291" s="326">
        <f>[2]Свод!AX282</f>
        <v>0</v>
      </c>
      <c r="AL291" s="326">
        <f>[2]Свод!AY282</f>
        <v>0</v>
      </c>
      <c r="AM291" s="326">
        <f>[2]Свод!AZ282</f>
        <v>0</v>
      </c>
      <c r="AN291" s="326">
        <f t="shared" si="94"/>
        <v>0</v>
      </c>
      <c r="AO291" s="326">
        <f t="shared" si="95"/>
        <v>0</v>
      </c>
    </row>
    <row r="292" spans="1:41" s="299" customFormat="1" x14ac:dyDescent="0.3">
      <c r="A292" s="304" t="s">
        <v>674</v>
      </c>
      <c r="B292" s="141" t="s">
        <v>1034</v>
      </c>
      <c r="C292" s="303" t="s">
        <v>748</v>
      </c>
      <c r="D292" s="315">
        <f>'[1]13.Прогнозный баланс'!$G$122/1000</f>
        <v>3.0410454727844862</v>
      </c>
      <c r="E292" s="315">
        <f>'[1]13.Прогнозный баланс'!$H$122/1000</f>
        <v>5.4120003500000049</v>
      </c>
      <c r="F292" s="326">
        <f>[2]Свод!S283</f>
        <v>16.406552405924586</v>
      </c>
      <c r="G292" s="315">
        <f>'[1]13.Прогнозный баланс'!$I$122/1000</f>
        <v>18.056861348679256</v>
      </c>
      <c r="H292" s="326">
        <f>[2]Свод!U283</f>
        <v>20.369060860746387</v>
      </c>
      <c r="I292" s="315">
        <f>'[1]13.Прогнозный баланс'!$J$122/1000</f>
        <v>24.213175808760454</v>
      </c>
      <c r="J292" s="326">
        <f>[2]Свод!W283</f>
        <v>21.183823295176236</v>
      </c>
      <c r="K292" s="315">
        <f>'[1]13.Прогнозный баланс'!$Q$122/1000</f>
        <v>55.467859234167669</v>
      </c>
      <c r="L292" s="326">
        <f>[2]Свод!Y283</f>
        <v>22.03117622698328</v>
      </c>
      <c r="M292" s="315">
        <f>'[1]13.Прогнозный баланс'!$R$122/1000</f>
        <v>58.13561042334058</v>
      </c>
      <c r="N292" s="326">
        <f>[2]Свод!AA283</f>
        <v>23.82892020710511</v>
      </c>
      <c r="O292" s="315">
        <f>'[1]13.Прогнозный баланс'!$S$122/1000</f>
        <v>60.838482619037265</v>
      </c>
      <c r="P292" s="326">
        <f>[2]Свод!AC283</f>
        <v>23.82892020710511</v>
      </c>
      <c r="Q292" s="315">
        <f>'[1]13.Прогнозный баланс'!$T$122/1000</f>
        <v>63.577880661518662</v>
      </c>
      <c r="R292" s="326">
        <f>[2]Свод!AE283</f>
        <v>23.82892020710511</v>
      </c>
      <c r="S292" s="326">
        <f>[2]Свод!AF283</f>
        <v>0.30361842388250077</v>
      </c>
      <c r="T292" s="326">
        <f>[2]Свод!AG283</f>
        <v>23.82892020710511</v>
      </c>
      <c r="U292" s="326">
        <f>[2]Свод!AH283</f>
        <v>0.30361842388250077</v>
      </c>
      <c r="V292" s="326">
        <f>[2]Свод!AI283</f>
        <v>23.82892020710511</v>
      </c>
      <c r="W292" s="326">
        <f>[2]Свод!AJ283</f>
        <v>0.30361842388250077</v>
      </c>
      <c r="X292" s="326">
        <f>[2]Свод!AK283</f>
        <v>23.82892020710511</v>
      </c>
      <c r="Y292" s="326">
        <f>[2]Свод!AL283</f>
        <v>0.30361842388250077</v>
      </c>
      <c r="Z292" s="326">
        <f>[2]Свод!AM283</f>
        <v>23.82892020710511</v>
      </c>
      <c r="AA292" s="326">
        <f>[2]Свод!AN283</f>
        <v>0.30361842388250077</v>
      </c>
      <c r="AB292" s="326">
        <f>[2]Свод!AO283</f>
        <v>23.82892020710511</v>
      </c>
      <c r="AC292" s="326">
        <f>[2]Свод!AP283</f>
        <v>0.30361842388250077</v>
      </c>
      <c r="AD292" s="326">
        <f>[2]Свод!AQ283</f>
        <v>23.82892020710511</v>
      </c>
      <c r="AE292" s="326">
        <f>[2]Свод!AR283</f>
        <v>0.30361842388250077</v>
      </c>
      <c r="AF292" s="326">
        <f>[2]Свод!AS283</f>
        <v>23.82892020710511</v>
      </c>
      <c r="AG292" s="326">
        <f>[2]Свод!AT283</f>
        <v>0.30361842388250077</v>
      </c>
      <c r="AH292" s="326">
        <f>[2]Свод!AU283</f>
        <v>23.82892020710511</v>
      </c>
      <c r="AI292" s="326">
        <f>[2]Свод!AV283</f>
        <v>0.30361842388250077</v>
      </c>
      <c r="AJ292" s="326">
        <f>[2]Свод!AW283</f>
        <v>23.82892020710511</v>
      </c>
      <c r="AK292" s="326">
        <f>[2]Свод!AX283</f>
        <v>0.30361842388250077</v>
      </c>
      <c r="AL292" s="326">
        <f>[2]Свод!AY283</f>
        <v>23.82892020710511</v>
      </c>
      <c r="AM292" s="326">
        <f>[2]Свод!AZ283</f>
        <v>0.30361842388250077</v>
      </c>
      <c r="AN292" s="326">
        <f t="shared" si="94"/>
        <v>373.36002307527235</v>
      </c>
      <c r="AO292" s="326">
        <f t="shared" si="95"/>
        <v>265.57281140953199</v>
      </c>
    </row>
    <row r="293" spans="1:41" s="299" customFormat="1" x14ac:dyDescent="0.3">
      <c r="A293" s="304" t="s">
        <v>676</v>
      </c>
      <c r="B293" s="286" t="s">
        <v>638</v>
      </c>
      <c r="C293" s="303" t="s">
        <v>748</v>
      </c>
      <c r="D293" s="315" t="s">
        <v>286</v>
      </c>
      <c r="E293" s="315" t="s">
        <v>286</v>
      </c>
      <c r="F293" s="315" t="s">
        <v>286</v>
      </c>
      <c r="G293" s="315" t="s">
        <v>286</v>
      </c>
      <c r="H293" s="315" t="s">
        <v>286</v>
      </c>
      <c r="I293" s="315" t="s">
        <v>286</v>
      </c>
      <c r="J293" s="315" t="s">
        <v>286</v>
      </c>
      <c r="K293" s="315" t="s">
        <v>286</v>
      </c>
      <c r="L293" s="315" t="s">
        <v>286</v>
      </c>
      <c r="M293" s="315" t="s">
        <v>286</v>
      </c>
      <c r="N293" s="315" t="s">
        <v>286</v>
      </c>
      <c r="O293" s="315" t="s">
        <v>286</v>
      </c>
      <c r="P293" s="315" t="s">
        <v>286</v>
      </c>
      <c r="Q293" s="315" t="s">
        <v>286</v>
      </c>
      <c r="R293" s="315" t="s">
        <v>286</v>
      </c>
      <c r="S293" s="315" t="s">
        <v>286</v>
      </c>
      <c r="T293" s="315" t="s">
        <v>286</v>
      </c>
      <c r="U293" s="315" t="s">
        <v>286</v>
      </c>
      <c r="V293" s="315" t="s">
        <v>286</v>
      </c>
      <c r="W293" s="315" t="s">
        <v>286</v>
      </c>
      <c r="X293" s="315" t="s">
        <v>286</v>
      </c>
      <c r="Y293" s="315" t="s">
        <v>286</v>
      </c>
      <c r="Z293" s="315" t="s">
        <v>286</v>
      </c>
      <c r="AA293" s="315" t="s">
        <v>286</v>
      </c>
      <c r="AB293" s="315" t="s">
        <v>286</v>
      </c>
      <c r="AC293" s="315" t="s">
        <v>286</v>
      </c>
      <c r="AD293" s="315" t="s">
        <v>286</v>
      </c>
      <c r="AE293" s="315" t="s">
        <v>286</v>
      </c>
      <c r="AF293" s="315" t="s">
        <v>286</v>
      </c>
      <c r="AG293" s="315" t="s">
        <v>286</v>
      </c>
      <c r="AH293" s="315" t="s">
        <v>286</v>
      </c>
      <c r="AI293" s="315" t="s">
        <v>286</v>
      </c>
      <c r="AJ293" s="315" t="s">
        <v>286</v>
      </c>
      <c r="AK293" s="315" t="s">
        <v>286</v>
      </c>
      <c r="AL293" s="315" t="s">
        <v>286</v>
      </c>
      <c r="AM293" s="315" t="s">
        <v>286</v>
      </c>
      <c r="AN293" s="315" t="s">
        <v>286</v>
      </c>
      <c r="AO293" s="315" t="s">
        <v>286</v>
      </c>
    </row>
    <row r="294" spans="1:41" s="299" customFormat="1" x14ac:dyDescent="0.3">
      <c r="A294" s="304" t="s">
        <v>677</v>
      </c>
      <c r="B294" s="287" t="s">
        <v>62</v>
      </c>
      <c r="C294" s="303" t="s">
        <v>748</v>
      </c>
      <c r="D294" s="315" t="s">
        <v>286</v>
      </c>
      <c r="E294" s="315" t="s">
        <v>286</v>
      </c>
      <c r="F294" s="315" t="s">
        <v>286</v>
      </c>
      <c r="G294" s="315" t="s">
        <v>286</v>
      </c>
      <c r="H294" s="315" t="s">
        <v>286</v>
      </c>
      <c r="I294" s="315" t="s">
        <v>286</v>
      </c>
      <c r="J294" s="315" t="s">
        <v>286</v>
      </c>
      <c r="K294" s="315" t="s">
        <v>286</v>
      </c>
      <c r="L294" s="315" t="s">
        <v>286</v>
      </c>
      <c r="M294" s="315" t="s">
        <v>286</v>
      </c>
      <c r="N294" s="315" t="s">
        <v>286</v>
      </c>
      <c r="O294" s="315" t="s">
        <v>286</v>
      </c>
      <c r="P294" s="315" t="s">
        <v>286</v>
      </c>
      <c r="Q294" s="315" t="s">
        <v>286</v>
      </c>
      <c r="R294" s="315" t="s">
        <v>286</v>
      </c>
      <c r="S294" s="315" t="s">
        <v>286</v>
      </c>
      <c r="T294" s="315" t="s">
        <v>286</v>
      </c>
      <c r="U294" s="315" t="s">
        <v>286</v>
      </c>
      <c r="V294" s="315" t="s">
        <v>286</v>
      </c>
      <c r="W294" s="315" t="s">
        <v>286</v>
      </c>
      <c r="X294" s="315" t="s">
        <v>286</v>
      </c>
      <c r="Y294" s="315" t="s">
        <v>286</v>
      </c>
      <c r="Z294" s="315" t="s">
        <v>286</v>
      </c>
      <c r="AA294" s="315" t="s">
        <v>286</v>
      </c>
      <c r="AB294" s="315" t="s">
        <v>286</v>
      </c>
      <c r="AC294" s="315" t="s">
        <v>286</v>
      </c>
      <c r="AD294" s="315" t="s">
        <v>286</v>
      </c>
      <c r="AE294" s="315" t="s">
        <v>286</v>
      </c>
      <c r="AF294" s="315" t="s">
        <v>286</v>
      </c>
      <c r="AG294" s="315" t="s">
        <v>286</v>
      </c>
      <c r="AH294" s="315" t="s">
        <v>286</v>
      </c>
      <c r="AI294" s="315" t="s">
        <v>286</v>
      </c>
      <c r="AJ294" s="315" t="s">
        <v>286</v>
      </c>
      <c r="AK294" s="315" t="s">
        <v>286</v>
      </c>
      <c r="AL294" s="315" t="s">
        <v>286</v>
      </c>
      <c r="AM294" s="315" t="s">
        <v>286</v>
      </c>
      <c r="AN294" s="315" t="s">
        <v>286</v>
      </c>
      <c r="AO294" s="315" t="s">
        <v>286</v>
      </c>
    </row>
    <row r="295" spans="1:41" s="299" customFormat="1" x14ac:dyDescent="0.3">
      <c r="A295" s="304" t="s">
        <v>678</v>
      </c>
      <c r="B295" s="286" t="s">
        <v>698</v>
      </c>
      <c r="C295" s="303" t="s">
        <v>748</v>
      </c>
      <c r="D295" s="315" t="s">
        <v>286</v>
      </c>
      <c r="E295" s="315" t="s">
        <v>286</v>
      </c>
      <c r="F295" s="315" t="s">
        <v>286</v>
      </c>
      <c r="G295" s="315" t="s">
        <v>286</v>
      </c>
      <c r="H295" s="315" t="s">
        <v>286</v>
      </c>
      <c r="I295" s="315" t="s">
        <v>286</v>
      </c>
      <c r="J295" s="315" t="s">
        <v>286</v>
      </c>
      <c r="K295" s="315" t="s">
        <v>286</v>
      </c>
      <c r="L295" s="315" t="s">
        <v>286</v>
      </c>
      <c r="M295" s="315" t="s">
        <v>286</v>
      </c>
      <c r="N295" s="315" t="s">
        <v>286</v>
      </c>
      <c r="O295" s="315" t="s">
        <v>286</v>
      </c>
      <c r="P295" s="315" t="s">
        <v>286</v>
      </c>
      <c r="Q295" s="315" t="s">
        <v>286</v>
      </c>
      <c r="R295" s="315" t="s">
        <v>286</v>
      </c>
      <c r="S295" s="315" t="s">
        <v>286</v>
      </c>
      <c r="T295" s="315" t="s">
        <v>286</v>
      </c>
      <c r="U295" s="315" t="s">
        <v>286</v>
      </c>
      <c r="V295" s="315" t="s">
        <v>286</v>
      </c>
      <c r="W295" s="315" t="s">
        <v>286</v>
      </c>
      <c r="X295" s="315" t="s">
        <v>286</v>
      </c>
      <c r="Y295" s="315" t="s">
        <v>286</v>
      </c>
      <c r="Z295" s="315" t="s">
        <v>286</v>
      </c>
      <c r="AA295" s="315" t="s">
        <v>286</v>
      </c>
      <c r="AB295" s="315" t="s">
        <v>286</v>
      </c>
      <c r="AC295" s="315" t="s">
        <v>286</v>
      </c>
      <c r="AD295" s="315" t="s">
        <v>286</v>
      </c>
      <c r="AE295" s="315" t="s">
        <v>286</v>
      </c>
      <c r="AF295" s="315" t="s">
        <v>286</v>
      </c>
      <c r="AG295" s="315" t="s">
        <v>286</v>
      </c>
      <c r="AH295" s="315" t="s">
        <v>286</v>
      </c>
      <c r="AI295" s="315" t="s">
        <v>286</v>
      </c>
      <c r="AJ295" s="315" t="s">
        <v>286</v>
      </c>
      <c r="AK295" s="315" t="s">
        <v>286</v>
      </c>
      <c r="AL295" s="315" t="s">
        <v>286</v>
      </c>
      <c r="AM295" s="315" t="s">
        <v>286</v>
      </c>
      <c r="AN295" s="315" t="s">
        <v>286</v>
      </c>
      <c r="AO295" s="315" t="s">
        <v>286</v>
      </c>
    </row>
    <row r="296" spans="1:41" s="299" customFormat="1" x14ac:dyDescent="0.3">
      <c r="A296" s="304" t="s">
        <v>679</v>
      </c>
      <c r="B296" s="287" t="s">
        <v>62</v>
      </c>
      <c r="C296" s="303" t="s">
        <v>748</v>
      </c>
      <c r="D296" s="315" t="s">
        <v>286</v>
      </c>
      <c r="E296" s="315" t="s">
        <v>286</v>
      </c>
      <c r="F296" s="315" t="s">
        <v>286</v>
      </c>
      <c r="G296" s="315" t="s">
        <v>286</v>
      </c>
      <c r="H296" s="315" t="s">
        <v>286</v>
      </c>
      <c r="I296" s="315" t="s">
        <v>286</v>
      </c>
      <c r="J296" s="315" t="s">
        <v>286</v>
      </c>
      <c r="K296" s="315" t="s">
        <v>286</v>
      </c>
      <c r="L296" s="315" t="s">
        <v>286</v>
      </c>
      <c r="M296" s="315" t="s">
        <v>286</v>
      </c>
      <c r="N296" s="315" t="s">
        <v>286</v>
      </c>
      <c r="O296" s="315" t="s">
        <v>286</v>
      </c>
      <c r="P296" s="315" t="s">
        <v>286</v>
      </c>
      <c r="Q296" s="315" t="s">
        <v>286</v>
      </c>
      <c r="R296" s="315" t="s">
        <v>286</v>
      </c>
      <c r="S296" s="315" t="s">
        <v>286</v>
      </c>
      <c r="T296" s="315" t="s">
        <v>286</v>
      </c>
      <c r="U296" s="315" t="s">
        <v>286</v>
      </c>
      <c r="V296" s="315" t="s">
        <v>286</v>
      </c>
      <c r="W296" s="315" t="s">
        <v>286</v>
      </c>
      <c r="X296" s="315" t="s">
        <v>286</v>
      </c>
      <c r="Y296" s="315" t="s">
        <v>286</v>
      </c>
      <c r="Z296" s="315" t="s">
        <v>286</v>
      </c>
      <c r="AA296" s="315" t="s">
        <v>286</v>
      </c>
      <c r="AB296" s="315" t="s">
        <v>286</v>
      </c>
      <c r="AC296" s="315" t="s">
        <v>286</v>
      </c>
      <c r="AD296" s="315" t="s">
        <v>286</v>
      </c>
      <c r="AE296" s="315" t="s">
        <v>286</v>
      </c>
      <c r="AF296" s="315" t="s">
        <v>286</v>
      </c>
      <c r="AG296" s="315" t="s">
        <v>286</v>
      </c>
      <c r="AH296" s="315" t="s">
        <v>286</v>
      </c>
      <c r="AI296" s="315" t="s">
        <v>286</v>
      </c>
      <c r="AJ296" s="315" t="s">
        <v>286</v>
      </c>
      <c r="AK296" s="315" t="s">
        <v>286</v>
      </c>
      <c r="AL296" s="315" t="s">
        <v>286</v>
      </c>
      <c r="AM296" s="315" t="s">
        <v>286</v>
      </c>
      <c r="AN296" s="315" t="s">
        <v>286</v>
      </c>
      <c r="AO296" s="315" t="s">
        <v>286</v>
      </c>
    </row>
    <row r="297" spans="1:41" s="299" customFormat="1" ht="31.2" x14ac:dyDescent="0.3">
      <c r="A297" s="304" t="s">
        <v>675</v>
      </c>
      <c r="B297" s="141" t="s">
        <v>902</v>
      </c>
      <c r="C297" s="303" t="s">
        <v>748</v>
      </c>
      <c r="D297" s="315" t="s">
        <v>286</v>
      </c>
      <c r="E297" s="315" t="s">
        <v>286</v>
      </c>
      <c r="F297" s="315" t="s">
        <v>286</v>
      </c>
      <c r="G297" s="315" t="s">
        <v>286</v>
      </c>
      <c r="H297" s="315" t="s">
        <v>286</v>
      </c>
      <c r="I297" s="315" t="s">
        <v>286</v>
      </c>
      <c r="J297" s="315" t="s">
        <v>286</v>
      </c>
      <c r="K297" s="315" t="s">
        <v>286</v>
      </c>
      <c r="L297" s="315" t="s">
        <v>286</v>
      </c>
      <c r="M297" s="315" t="s">
        <v>286</v>
      </c>
      <c r="N297" s="315" t="s">
        <v>286</v>
      </c>
      <c r="O297" s="315" t="s">
        <v>286</v>
      </c>
      <c r="P297" s="315" t="s">
        <v>286</v>
      </c>
      <c r="Q297" s="315" t="s">
        <v>286</v>
      </c>
      <c r="R297" s="315" t="s">
        <v>286</v>
      </c>
      <c r="S297" s="315" t="s">
        <v>286</v>
      </c>
      <c r="T297" s="315" t="s">
        <v>286</v>
      </c>
      <c r="U297" s="315" t="s">
        <v>286</v>
      </c>
      <c r="V297" s="315" t="s">
        <v>286</v>
      </c>
      <c r="W297" s="315" t="s">
        <v>286</v>
      </c>
      <c r="X297" s="315" t="s">
        <v>286</v>
      </c>
      <c r="Y297" s="315" t="s">
        <v>286</v>
      </c>
      <c r="Z297" s="315" t="s">
        <v>286</v>
      </c>
      <c r="AA297" s="315" t="s">
        <v>286</v>
      </c>
      <c r="AB297" s="315" t="s">
        <v>286</v>
      </c>
      <c r="AC297" s="315" t="s">
        <v>286</v>
      </c>
      <c r="AD297" s="315" t="s">
        <v>286</v>
      </c>
      <c r="AE297" s="315" t="s">
        <v>286</v>
      </c>
      <c r="AF297" s="315" t="s">
        <v>286</v>
      </c>
      <c r="AG297" s="315" t="s">
        <v>286</v>
      </c>
      <c r="AH297" s="315" t="s">
        <v>286</v>
      </c>
      <c r="AI297" s="315" t="s">
        <v>286</v>
      </c>
      <c r="AJ297" s="315" t="s">
        <v>286</v>
      </c>
      <c r="AK297" s="315" t="s">
        <v>286</v>
      </c>
      <c r="AL297" s="315" t="s">
        <v>286</v>
      </c>
      <c r="AM297" s="315" t="s">
        <v>286</v>
      </c>
      <c r="AN297" s="315" t="s">
        <v>286</v>
      </c>
      <c r="AO297" s="315" t="s">
        <v>286</v>
      </c>
    </row>
    <row r="298" spans="1:41" s="299" customFormat="1" x14ac:dyDescent="0.3">
      <c r="A298" s="304" t="s">
        <v>680</v>
      </c>
      <c r="B298" s="286" t="s">
        <v>62</v>
      </c>
      <c r="C298" s="303" t="s">
        <v>748</v>
      </c>
      <c r="D298" s="315" t="s">
        <v>286</v>
      </c>
      <c r="E298" s="315" t="s">
        <v>286</v>
      </c>
      <c r="F298" s="315" t="s">
        <v>286</v>
      </c>
      <c r="G298" s="315" t="s">
        <v>286</v>
      </c>
      <c r="H298" s="315" t="s">
        <v>286</v>
      </c>
      <c r="I298" s="315" t="s">
        <v>286</v>
      </c>
      <c r="J298" s="315" t="s">
        <v>286</v>
      </c>
      <c r="K298" s="315" t="s">
        <v>286</v>
      </c>
      <c r="L298" s="315" t="s">
        <v>286</v>
      </c>
      <c r="M298" s="315" t="s">
        <v>286</v>
      </c>
      <c r="N298" s="315" t="s">
        <v>286</v>
      </c>
      <c r="O298" s="315" t="s">
        <v>286</v>
      </c>
      <c r="P298" s="315" t="s">
        <v>286</v>
      </c>
      <c r="Q298" s="315" t="s">
        <v>286</v>
      </c>
      <c r="R298" s="315" t="s">
        <v>286</v>
      </c>
      <c r="S298" s="315" t="s">
        <v>286</v>
      </c>
      <c r="T298" s="315" t="s">
        <v>286</v>
      </c>
      <c r="U298" s="315" t="s">
        <v>286</v>
      </c>
      <c r="V298" s="315" t="s">
        <v>286</v>
      </c>
      <c r="W298" s="315" t="s">
        <v>286</v>
      </c>
      <c r="X298" s="315" t="s">
        <v>286</v>
      </c>
      <c r="Y298" s="315" t="s">
        <v>286</v>
      </c>
      <c r="Z298" s="315" t="s">
        <v>286</v>
      </c>
      <c r="AA298" s="315" t="s">
        <v>286</v>
      </c>
      <c r="AB298" s="315" t="s">
        <v>286</v>
      </c>
      <c r="AC298" s="315" t="s">
        <v>286</v>
      </c>
      <c r="AD298" s="315" t="s">
        <v>286</v>
      </c>
      <c r="AE298" s="315" t="s">
        <v>286</v>
      </c>
      <c r="AF298" s="315" t="s">
        <v>286</v>
      </c>
      <c r="AG298" s="315" t="s">
        <v>286</v>
      </c>
      <c r="AH298" s="315" t="s">
        <v>286</v>
      </c>
      <c r="AI298" s="315" t="s">
        <v>286</v>
      </c>
      <c r="AJ298" s="315" t="s">
        <v>286</v>
      </c>
      <c r="AK298" s="315" t="s">
        <v>286</v>
      </c>
      <c r="AL298" s="315" t="s">
        <v>286</v>
      </c>
      <c r="AM298" s="315" t="s">
        <v>286</v>
      </c>
      <c r="AN298" s="315" t="s">
        <v>286</v>
      </c>
      <c r="AO298" s="315" t="s">
        <v>286</v>
      </c>
    </row>
    <row r="299" spans="1:41" s="299" customFormat="1" x14ac:dyDescent="0.3">
      <c r="A299" s="304" t="s">
        <v>681</v>
      </c>
      <c r="B299" s="141" t="s">
        <v>699</v>
      </c>
      <c r="C299" s="303" t="s">
        <v>748</v>
      </c>
      <c r="D299" s="315" t="s">
        <v>286</v>
      </c>
      <c r="E299" s="315" t="s">
        <v>286</v>
      </c>
      <c r="F299" s="315" t="s">
        <v>286</v>
      </c>
      <c r="G299" s="315" t="s">
        <v>286</v>
      </c>
      <c r="H299" s="315" t="s">
        <v>286</v>
      </c>
      <c r="I299" s="315" t="s">
        <v>286</v>
      </c>
      <c r="J299" s="315" t="s">
        <v>286</v>
      </c>
      <c r="K299" s="315" t="s">
        <v>286</v>
      </c>
      <c r="L299" s="315" t="s">
        <v>286</v>
      </c>
      <c r="M299" s="315" t="s">
        <v>286</v>
      </c>
      <c r="N299" s="315" t="s">
        <v>286</v>
      </c>
      <c r="O299" s="315" t="s">
        <v>286</v>
      </c>
      <c r="P299" s="315" t="s">
        <v>286</v>
      </c>
      <c r="Q299" s="315" t="s">
        <v>286</v>
      </c>
      <c r="R299" s="315" t="s">
        <v>286</v>
      </c>
      <c r="S299" s="315" t="s">
        <v>286</v>
      </c>
      <c r="T299" s="315" t="s">
        <v>286</v>
      </c>
      <c r="U299" s="315" t="s">
        <v>286</v>
      </c>
      <c r="V299" s="315" t="s">
        <v>286</v>
      </c>
      <c r="W299" s="315" t="s">
        <v>286</v>
      </c>
      <c r="X299" s="315" t="s">
        <v>286</v>
      </c>
      <c r="Y299" s="315" t="s">
        <v>286</v>
      </c>
      <c r="Z299" s="315" t="s">
        <v>286</v>
      </c>
      <c r="AA299" s="315" t="s">
        <v>286</v>
      </c>
      <c r="AB299" s="315" t="s">
        <v>286</v>
      </c>
      <c r="AC299" s="315" t="s">
        <v>286</v>
      </c>
      <c r="AD299" s="315" t="s">
        <v>286</v>
      </c>
      <c r="AE299" s="315" t="s">
        <v>286</v>
      </c>
      <c r="AF299" s="315" t="s">
        <v>286</v>
      </c>
      <c r="AG299" s="315" t="s">
        <v>286</v>
      </c>
      <c r="AH299" s="315" t="s">
        <v>286</v>
      </c>
      <c r="AI299" s="315" t="s">
        <v>286</v>
      </c>
      <c r="AJ299" s="315" t="s">
        <v>286</v>
      </c>
      <c r="AK299" s="315" t="s">
        <v>286</v>
      </c>
      <c r="AL299" s="315" t="s">
        <v>286</v>
      </c>
      <c r="AM299" s="315" t="s">
        <v>286</v>
      </c>
      <c r="AN299" s="315" t="s">
        <v>286</v>
      </c>
      <c r="AO299" s="315" t="s">
        <v>286</v>
      </c>
    </row>
    <row r="300" spans="1:41" s="299" customFormat="1" x14ac:dyDescent="0.3">
      <c r="A300" s="304" t="s">
        <v>686</v>
      </c>
      <c r="B300" s="286" t="s">
        <v>62</v>
      </c>
      <c r="C300" s="303" t="s">
        <v>748</v>
      </c>
      <c r="D300" s="315" t="s">
        <v>286</v>
      </c>
      <c r="E300" s="315" t="s">
        <v>286</v>
      </c>
      <c r="F300" s="315" t="s">
        <v>286</v>
      </c>
      <c r="G300" s="315" t="s">
        <v>286</v>
      </c>
      <c r="H300" s="315" t="s">
        <v>286</v>
      </c>
      <c r="I300" s="315" t="s">
        <v>286</v>
      </c>
      <c r="J300" s="315" t="s">
        <v>286</v>
      </c>
      <c r="K300" s="315" t="s">
        <v>286</v>
      </c>
      <c r="L300" s="315" t="s">
        <v>286</v>
      </c>
      <c r="M300" s="315" t="s">
        <v>286</v>
      </c>
      <c r="N300" s="315" t="s">
        <v>286</v>
      </c>
      <c r="O300" s="315" t="s">
        <v>286</v>
      </c>
      <c r="P300" s="315" t="s">
        <v>286</v>
      </c>
      <c r="Q300" s="315" t="s">
        <v>286</v>
      </c>
      <c r="R300" s="315" t="s">
        <v>286</v>
      </c>
      <c r="S300" s="315" t="s">
        <v>286</v>
      </c>
      <c r="T300" s="315" t="s">
        <v>286</v>
      </c>
      <c r="U300" s="315" t="s">
        <v>286</v>
      </c>
      <c r="V300" s="315" t="s">
        <v>286</v>
      </c>
      <c r="W300" s="315" t="s">
        <v>286</v>
      </c>
      <c r="X300" s="315" t="s">
        <v>286</v>
      </c>
      <c r="Y300" s="315" t="s">
        <v>286</v>
      </c>
      <c r="Z300" s="315" t="s">
        <v>286</v>
      </c>
      <c r="AA300" s="315" t="s">
        <v>286</v>
      </c>
      <c r="AB300" s="315" t="s">
        <v>286</v>
      </c>
      <c r="AC300" s="315" t="s">
        <v>286</v>
      </c>
      <c r="AD300" s="315" t="s">
        <v>286</v>
      </c>
      <c r="AE300" s="315" t="s">
        <v>286</v>
      </c>
      <c r="AF300" s="315" t="s">
        <v>286</v>
      </c>
      <c r="AG300" s="315" t="s">
        <v>286</v>
      </c>
      <c r="AH300" s="315" t="s">
        <v>286</v>
      </c>
      <c r="AI300" s="315" t="s">
        <v>286</v>
      </c>
      <c r="AJ300" s="315" t="s">
        <v>286</v>
      </c>
      <c r="AK300" s="315" t="s">
        <v>286</v>
      </c>
      <c r="AL300" s="315" t="s">
        <v>286</v>
      </c>
      <c r="AM300" s="315" t="s">
        <v>286</v>
      </c>
      <c r="AN300" s="315" t="s">
        <v>286</v>
      </c>
      <c r="AO300" s="315" t="s">
        <v>286</v>
      </c>
    </row>
    <row r="301" spans="1:41" s="299" customFormat="1" x14ac:dyDescent="0.3">
      <c r="A301" s="304" t="s">
        <v>682</v>
      </c>
      <c r="B301" s="141" t="s">
        <v>700</v>
      </c>
      <c r="C301" s="303" t="s">
        <v>748</v>
      </c>
      <c r="D301" s="315" t="s">
        <v>286</v>
      </c>
      <c r="E301" s="315" t="s">
        <v>286</v>
      </c>
      <c r="F301" s="315" t="s">
        <v>286</v>
      </c>
      <c r="G301" s="315" t="s">
        <v>286</v>
      </c>
      <c r="H301" s="315" t="s">
        <v>286</v>
      </c>
      <c r="I301" s="315" t="s">
        <v>286</v>
      </c>
      <c r="J301" s="315" t="s">
        <v>286</v>
      </c>
      <c r="K301" s="315" t="s">
        <v>286</v>
      </c>
      <c r="L301" s="315" t="s">
        <v>286</v>
      </c>
      <c r="M301" s="315" t="s">
        <v>286</v>
      </c>
      <c r="N301" s="315" t="s">
        <v>286</v>
      </c>
      <c r="O301" s="315" t="s">
        <v>286</v>
      </c>
      <c r="P301" s="315" t="s">
        <v>286</v>
      </c>
      <c r="Q301" s="315" t="s">
        <v>286</v>
      </c>
      <c r="R301" s="315" t="s">
        <v>286</v>
      </c>
      <c r="S301" s="315" t="s">
        <v>286</v>
      </c>
      <c r="T301" s="315" t="s">
        <v>286</v>
      </c>
      <c r="U301" s="315" t="s">
        <v>286</v>
      </c>
      <c r="V301" s="315" t="s">
        <v>286</v>
      </c>
      <c r="W301" s="315" t="s">
        <v>286</v>
      </c>
      <c r="X301" s="315" t="s">
        <v>286</v>
      </c>
      <c r="Y301" s="315" t="s">
        <v>286</v>
      </c>
      <c r="Z301" s="315" t="s">
        <v>286</v>
      </c>
      <c r="AA301" s="315" t="s">
        <v>286</v>
      </c>
      <c r="AB301" s="315" t="s">
        <v>286</v>
      </c>
      <c r="AC301" s="315" t="s">
        <v>286</v>
      </c>
      <c r="AD301" s="315" t="s">
        <v>286</v>
      </c>
      <c r="AE301" s="315" t="s">
        <v>286</v>
      </c>
      <c r="AF301" s="315" t="s">
        <v>286</v>
      </c>
      <c r="AG301" s="315" t="s">
        <v>286</v>
      </c>
      <c r="AH301" s="315" t="s">
        <v>286</v>
      </c>
      <c r="AI301" s="315" t="s">
        <v>286</v>
      </c>
      <c r="AJ301" s="315" t="s">
        <v>286</v>
      </c>
      <c r="AK301" s="315" t="s">
        <v>286</v>
      </c>
      <c r="AL301" s="315" t="s">
        <v>286</v>
      </c>
      <c r="AM301" s="315" t="s">
        <v>286</v>
      </c>
      <c r="AN301" s="315" t="s">
        <v>286</v>
      </c>
      <c r="AO301" s="315" t="s">
        <v>286</v>
      </c>
    </row>
    <row r="302" spans="1:41" s="299" customFormat="1" x14ac:dyDescent="0.3">
      <c r="A302" s="304" t="s">
        <v>687</v>
      </c>
      <c r="B302" s="286" t="s">
        <v>62</v>
      </c>
      <c r="C302" s="303" t="s">
        <v>748</v>
      </c>
      <c r="D302" s="315" t="s">
        <v>286</v>
      </c>
      <c r="E302" s="315" t="s">
        <v>286</v>
      </c>
      <c r="F302" s="315" t="s">
        <v>286</v>
      </c>
      <c r="G302" s="315" t="s">
        <v>286</v>
      </c>
      <c r="H302" s="315" t="s">
        <v>286</v>
      </c>
      <c r="I302" s="315" t="s">
        <v>286</v>
      </c>
      <c r="J302" s="315" t="s">
        <v>286</v>
      </c>
      <c r="K302" s="315" t="s">
        <v>286</v>
      </c>
      <c r="L302" s="315" t="s">
        <v>286</v>
      </c>
      <c r="M302" s="315" t="s">
        <v>286</v>
      </c>
      <c r="N302" s="315" t="s">
        <v>286</v>
      </c>
      <c r="O302" s="315" t="s">
        <v>286</v>
      </c>
      <c r="P302" s="315" t="s">
        <v>286</v>
      </c>
      <c r="Q302" s="315" t="s">
        <v>286</v>
      </c>
      <c r="R302" s="315" t="s">
        <v>286</v>
      </c>
      <c r="S302" s="315" t="s">
        <v>286</v>
      </c>
      <c r="T302" s="315" t="s">
        <v>286</v>
      </c>
      <c r="U302" s="315" t="s">
        <v>286</v>
      </c>
      <c r="V302" s="315" t="s">
        <v>286</v>
      </c>
      <c r="W302" s="315" t="s">
        <v>286</v>
      </c>
      <c r="X302" s="315" t="s">
        <v>286</v>
      </c>
      <c r="Y302" s="315" t="s">
        <v>286</v>
      </c>
      <c r="Z302" s="315" t="s">
        <v>286</v>
      </c>
      <c r="AA302" s="315" t="s">
        <v>286</v>
      </c>
      <c r="AB302" s="315" t="s">
        <v>286</v>
      </c>
      <c r="AC302" s="315" t="s">
        <v>286</v>
      </c>
      <c r="AD302" s="315" t="s">
        <v>286</v>
      </c>
      <c r="AE302" s="315" t="s">
        <v>286</v>
      </c>
      <c r="AF302" s="315" t="s">
        <v>286</v>
      </c>
      <c r="AG302" s="315" t="s">
        <v>286</v>
      </c>
      <c r="AH302" s="315" t="s">
        <v>286</v>
      </c>
      <c r="AI302" s="315" t="s">
        <v>286</v>
      </c>
      <c r="AJ302" s="315" t="s">
        <v>286</v>
      </c>
      <c r="AK302" s="315" t="s">
        <v>286</v>
      </c>
      <c r="AL302" s="315" t="s">
        <v>286</v>
      </c>
      <c r="AM302" s="315" t="s">
        <v>286</v>
      </c>
      <c r="AN302" s="315" t="s">
        <v>286</v>
      </c>
      <c r="AO302" s="315" t="s">
        <v>286</v>
      </c>
    </row>
    <row r="303" spans="1:41" s="299" customFormat="1" x14ac:dyDescent="0.3">
      <c r="A303" s="304" t="s">
        <v>683</v>
      </c>
      <c r="B303" s="141" t="s">
        <v>701</v>
      </c>
      <c r="C303" s="303" t="s">
        <v>748</v>
      </c>
      <c r="D303" s="315" t="s">
        <v>286</v>
      </c>
      <c r="E303" s="315" t="s">
        <v>286</v>
      </c>
      <c r="F303" s="315" t="s">
        <v>286</v>
      </c>
      <c r="G303" s="315" t="s">
        <v>286</v>
      </c>
      <c r="H303" s="315" t="s">
        <v>286</v>
      </c>
      <c r="I303" s="315" t="s">
        <v>286</v>
      </c>
      <c r="J303" s="315" t="s">
        <v>286</v>
      </c>
      <c r="K303" s="315" t="s">
        <v>286</v>
      </c>
      <c r="L303" s="315" t="s">
        <v>286</v>
      </c>
      <c r="M303" s="315" t="s">
        <v>286</v>
      </c>
      <c r="N303" s="315" t="s">
        <v>286</v>
      </c>
      <c r="O303" s="315" t="s">
        <v>286</v>
      </c>
      <c r="P303" s="315" t="s">
        <v>286</v>
      </c>
      <c r="Q303" s="315" t="s">
        <v>286</v>
      </c>
      <c r="R303" s="315" t="s">
        <v>286</v>
      </c>
      <c r="S303" s="315" t="s">
        <v>286</v>
      </c>
      <c r="T303" s="315" t="s">
        <v>286</v>
      </c>
      <c r="U303" s="315" t="s">
        <v>286</v>
      </c>
      <c r="V303" s="315" t="s">
        <v>286</v>
      </c>
      <c r="W303" s="315" t="s">
        <v>286</v>
      </c>
      <c r="X303" s="315" t="s">
        <v>286</v>
      </c>
      <c r="Y303" s="315" t="s">
        <v>286</v>
      </c>
      <c r="Z303" s="315" t="s">
        <v>286</v>
      </c>
      <c r="AA303" s="315" t="s">
        <v>286</v>
      </c>
      <c r="AB303" s="315" t="s">
        <v>286</v>
      </c>
      <c r="AC303" s="315" t="s">
        <v>286</v>
      </c>
      <c r="AD303" s="315" t="s">
        <v>286</v>
      </c>
      <c r="AE303" s="315" t="s">
        <v>286</v>
      </c>
      <c r="AF303" s="315" t="s">
        <v>286</v>
      </c>
      <c r="AG303" s="315" t="s">
        <v>286</v>
      </c>
      <c r="AH303" s="315" t="s">
        <v>286</v>
      </c>
      <c r="AI303" s="315" t="s">
        <v>286</v>
      </c>
      <c r="AJ303" s="315" t="s">
        <v>286</v>
      </c>
      <c r="AK303" s="315" t="s">
        <v>286</v>
      </c>
      <c r="AL303" s="315" t="s">
        <v>286</v>
      </c>
      <c r="AM303" s="315" t="s">
        <v>286</v>
      </c>
      <c r="AN303" s="315" t="s">
        <v>286</v>
      </c>
      <c r="AO303" s="315" t="s">
        <v>286</v>
      </c>
    </row>
    <row r="304" spans="1:41" s="299" customFormat="1" x14ac:dyDescent="0.3">
      <c r="A304" s="304" t="s">
        <v>688</v>
      </c>
      <c r="B304" s="286" t="s">
        <v>62</v>
      </c>
      <c r="C304" s="303" t="s">
        <v>748</v>
      </c>
      <c r="D304" s="315" t="s">
        <v>286</v>
      </c>
      <c r="E304" s="315" t="s">
        <v>286</v>
      </c>
      <c r="F304" s="315" t="s">
        <v>286</v>
      </c>
      <c r="G304" s="315" t="s">
        <v>286</v>
      </c>
      <c r="H304" s="315" t="s">
        <v>286</v>
      </c>
      <c r="I304" s="315" t="s">
        <v>286</v>
      </c>
      <c r="J304" s="315" t="s">
        <v>286</v>
      </c>
      <c r="K304" s="315" t="s">
        <v>286</v>
      </c>
      <c r="L304" s="315" t="s">
        <v>286</v>
      </c>
      <c r="M304" s="315" t="s">
        <v>286</v>
      </c>
      <c r="N304" s="315" t="s">
        <v>286</v>
      </c>
      <c r="O304" s="315" t="s">
        <v>286</v>
      </c>
      <c r="P304" s="315" t="s">
        <v>286</v>
      </c>
      <c r="Q304" s="315" t="s">
        <v>286</v>
      </c>
      <c r="R304" s="315" t="s">
        <v>286</v>
      </c>
      <c r="S304" s="315" t="s">
        <v>286</v>
      </c>
      <c r="T304" s="315" t="s">
        <v>286</v>
      </c>
      <c r="U304" s="315" t="s">
        <v>286</v>
      </c>
      <c r="V304" s="315" t="s">
        <v>286</v>
      </c>
      <c r="W304" s="315" t="s">
        <v>286</v>
      </c>
      <c r="X304" s="315" t="s">
        <v>286</v>
      </c>
      <c r="Y304" s="315" t="s">
        <v>286</v>
      </c>
      <c r="Z304" s="315" t="s">
        <v>286</v>
      </c>
      <c r="AA304" s="315" t="s">
        <v>286</v>
      </c>
      <c r="AB304" s="315" t="s">
        <v>286</v>
      </c>
      <c r="AC304" s="315" t="s">
        <v>286</v>
      </c>
      <c r="AD304" s="315" t="s">
        <v>286</v>
      </c>
      <c r="AE304" s="315" t="s">
        <v>286</v>
      </c>
      <c r="AF304" s="315" t="s">
        <v>286</v>
      </c>
      <c r="AG304" s="315" t="s">
        <v>286</v>
      </c>
      <c r="AH304" s="315" t="s">
        <v>286</v>
      </c>
      <c r="AI304" s="315" t="s">
        <v>286</v>
      </c>
      <c r="AJ304" s="315" t="s">
        <v>286</v>
      </c>
      <c r="AK304" s="315" t="s">
        <v>286</v>
      </c>
      <c r="AL304" s="315" t="s">
        <v>286</v>
      </c>
      <c r="AM304" s="315" t="s">
        <v>286</v>
      </c>
      <c r="AN304" s="315" t="s">
        <v>286</v>
      </c>
      <c r="AO304" s="315" t="s">
        <v>286</v>
      </c>
    </row>
    <row r="305" spans="1:41" s="299" customFormat="1" x14ac:dyDescent="0.3">
      <c r="A305" s="304" t="s">
        <v>684</v>
      </c>
      <c r="B305" s="141" t="s">
        <v>702</v>
      </c>
      <c r="C305" s="303" t="s">
        <v>748</v>
      </c>
      <c r="D305" s="315" t="s">
        <v>286</v>
      </c>
      <c r="E305" s="315" t="s">
        <v>286</v>
      </c>
      <c r="F305" s="315" t="s">
        <v>286</v>
      </c>
      <c r="G305" s="315" t="s">
        <v>286</v>
      </c>
      <c r="H305" s="315" t="s">
        <v>286</v>
      </c>
      <c r="I305" s="315" t="s">
        <v>286</v>
      </c>
      <c r="J305" s="315" t="s">
        <v>286</v>
      </c>
      <c r="K305" s="315" t="s">
        <v>286</v>
      </c>
      <c r="L305" s="315" t="s">
        <v>286</v>
      </c>
      <c r="M305" s="315" t="s">
        <v>286</v>
      </c>
      <c r="N305" s="315" t="s">
        <v>286</v>
      </c>
      <c r="O305" s="315" t="s">
        <v>286</v>
      </c>
      <c r="P305" s="315" t="s">
        <v>286</v>
      </c>
      <c r="Q305" s="315" t="s">
        <v>286</v>
      </c>
      <c r="R305" s="315" t="s">
        <v>286</v>
      </c>
      <c r="S305" s="315" t="s">
        <v>286</v>
      </c>
      <c r="T305" s="315" t="s">
        <v>286</v>
      </c>
      <c r="U305" s="315" t="s">
        <v>286</v>
      </c>
      <c r="V305" s="315" t="s">
        <v>286</v>
      </c>
      <c r="W305" s="315" t="s">
        <v>286</v>
      </c>
      <c r="X305" s="315" t="s">
        <v>286</v>
      </c>
      <c r="Y305" s="315" t="s">
        <v>286</v>
      </c>
      <c r="Z305" s="315" t="s">
        <v>286</v>
      </c>
      <c r="AA305" s="315" t="s">
        <v>286</v>
      </c>
      <c r="AB305" s="315" t="s">
        <v>286</v>
      </c>
      <c r="AC305" s="315" t="s">
        <v>286</v>
      </c>
      <c r="AD305" s="315" t="s">
        <v>286</v>
      </c>
      <c r="AE305" s="315" t="s">
        <v>286</v>
      </c>
      <c r="AF305" s="315" t="s">
        <v>286</v>
      </c>
      <c r="AG305" s="315" t="s">
        <v>286</v>
      </c>
      <c r="AH305" s="315" t="s">
        <v>286</v>
      </c>
      <c r="AI305" s="315" t="s">
        <v>286</v>
      </c>
      <c r="AJ305" s="315" t="s">
        <v>286</v>
      </c>
      <c r="AK305" s="315" t="s">
        <v>286</v>
      </c>
      <c r="AL305" s="315" t="s">
        <v>286</v>
      </c>
      <c r="AM305" s="315" t="s">
        <v>286</v>
      </c>
      <c r="AN305" s="315" t="s">
        <v>286</v>
      </c>
      <c r="AO305" s="315" t="s">
        <v>286</v>
      </c>
    </row>
    <row r="306" spans="1:41" s="299" customFormat="1" x14ac:dyDescent="0.3">
      <c r="A306" s="304" t="s">
        <v>689</v>
      </c>
      <c r="B306" s="286" t="s">
        <v>62</v>
      </c>
      <c r="C306" s="303" t="s">
        <v>748</v>
      </c>
      <c r="D306" s="315" t="s">
        <v>286</v>
      </c>
      <c r="E306" s="315" t="s">
        <v>286</v>
      </c>
      <c r="F306" s="315" t="s">
        <v>286</v>
      </c>
      <c r="G306" s="315" t="s">
        <v>286</v>
      </c>
      <c r="H306" s="315" t="s">
        <v>286</v>
      </c>
      <c r="I306" s="315" t="s">
        <v>286</v>
      </c>
      <c r="J306" s="315" t="s">
        <v>286</v>
      </c>
      <c r="K306" s="315" t="s">
        <v>286</v>
      </c>
      <c r="L306" s="315" t="s">
        <v>286</v>
      </c>
      <c r="M306" s="315" t="s">
        <v>286</v>
      </c>
      <c r="N306" s="315" t="s">
        <v>286</v>
      </c>
      <c r="O306" s="315" t="s">
        <v>286</v>
      </c>
      <c r="P306" s="315" t="s">
        <v>286</v>
      </c>
      <c r="Q306" s="315" t="s">
        <v>286</v>
      </c>
      <c r="R306" s="315" t="s">
        <v>286</v>
      </c>
      <c r="S306" s="315" t="s">
        <v>286</v>
      </c>
      <c r="T306" s="315" t="s">
        <v>286</v>
      </c>
      <c r="U306" s="315" t="s">
        <v>286</v>
      </c>
      <c r="V306" s="315" t="s">
        <v>286</v>
      </c>
      <c r="W306" s="315" t="s">
        <v>286</v>
      </c>
      <c r="X306" s="315" t="s">
        <v>286</v>
      </c>
      <c r="Y306" s="315" t="s">
        <v>286</v>
      </c>
      <c r="Z306" s="315" t="s">
        <v>286</v>
      </c>
      <c r="AA306" s="315" t="s">
        <v>286</v>
      </c>
      <c r="AB306" s="315" t="s">
        <v>286</v>
      </c>
      <c r="AC306" s="315" t="s">
        <v>286</v>
      </c>
      <c r="AD306" s="315" t="s">
        <v>286</v>
      </c>
      <c r="AE306" s="315" t="s">
        <v>286</v>
      </c>
      <c r="AF306" s="315" t="s">
        <v>286</v>
      </c>
      <c r="AG306" s="315" t="s">
        <v>286</v>
      </c>
      <c r="AH306" s="315" t="s">
        <v>286</v>
      </c>
      <c r="AI306" s="315" t="s">
        <v>286</v>
      </c>
      <c r="AJ306" s="315" t="s">
        <v>286</v>
      </c>
      <c r="AK306" s="315" t="s">
        <v>286</v>
      </c>
      <c r="AL306" s="315" t="s">
        <v>286</v>
      </c>
      <c r="AM306" s="315" t="s">
        <v>286</v>
      </c>
      <c r="AN306" s="315" t="s">
        <v>286</v>
      </c>
      <c r="AO306" s="315" t="s">
        <v>286</v>
      </c>
    </row>
    <row r="307" spans="1:41" s="299" customFormat="1" ht="31.2" x14ac:dyDescent="0.3">
      <c r="A307" s="304" t="s">
        <v>685</v>
      </c>
      <c r="B307" s="141" t="s">
        <v>733</v>
      </c>
      <c r="C307" s="303" t="s">
        <v>748</v>
      </c>
      <c r="D307" s="315">
        <f>'[1]13.Прогнозный баланс'!$G$125/1000+'[1]13.Прогнозный баланс'!$G$104/1000</f>
        <v>906.74900000000002</v>
      </c>
      <c r="E307" s="315">
        <f>'[1]13.Прогнозный баланс'!$H$125/1000+'[1]13.Прогнозный баланс'!$H$104/1000</f>
        <v>400.53000000000003</v>
      </c>
      <c r="F307" s="326">
        <f>[2]Свод!S298</f>
        <v>357.55377817503887</v>
      </c>
      <c r="G307" s="315">
        <f>'[1]13.Прогнозный баланс'!$I$125/1000+'[1]13.Прогнозный баланс'!$I$104/1000</f>
        <v>450.77139999999997</v>
      </c>
      <c r="H307" s="326">
        <f>[2]Свод!U298</f>
        <v>341.32256787664983</v>
      </c>
      <c r="I307" s="315">
        <f>'[1]13.Прогнозный баланс'!$J$125/1000+'[1]13.Прогнозный баланс'!$J$104/1000</f>
        <v>389.48324672999996</v>
      </c>
      <c r="J307" s="326">
        <f>[2]Свод!W298</f>
        <v>705.22487200246053</v>
      </c>
      <c r="K307" s="315">
        <f>'[1]13.Прогнозный баланс'!$Q$125/1000+'[1]13.Прогнозный баланс'!$Q$104/1000</f>
        <v>361.11349781999996</v>
      </c>
      <c r="L307" s="326">
        <f>[2]Свод!Y298</f>
        <v>667.4405980598018</v>
      </c>
      <c r="M307" s="315">
        <f>'[1]13.Прогнозный баланс'!$R$125/1000+'[1]13.Прогнозный баланс'!$R$104/1000</f>
        <v>327.33818626999999</v>
      </c>
      <c r="N307" s="326">
        <f>[2]Свод!AA298</f>
        <v>565.51071591174593</v>
      </c>
      <c r="O307" s="315">
        <f>'[1]13.Прогнозный баланс'!$S$125/1000+'[1]13.Прогнозный баланс'!$S$104/1000</f>
        <v>287.68806896000001</v>
      </c>
      <c r="P307" s="326">
        <f>[2]Свод!AC298</f>
        <v>565.51071591174593</v>
      </c>
      <c r="Q307" s="315">
        <f>'[1]13.Прогнозный баланс'!$T$125/1000+'[1]13.Прогнозный баланс'!$T$104/1000</f>
        <v>241.32528747999999</v>
      </c>
      <c r="R307" s="326">
        <f>[2]Свод!AE298</f>
        <v>565.51071591174593</v>
      </c>
      <c r="S307" s="326">
        <f>[2]Свод!AF298</f>
        <v>0</v>
      </c>
      <c r="T307" s="326">
        <f>[2]Свод!AG298</f>
        <v>565.51071591174593</v>
      </c>
      <c r="U307" s="326">
        <f>[2]Свод!AH298</f>
        <v>0</v>
      </c>
      <c r="V307" s="326">
        <f>[2]Свод!AI298</f>
        <v>565.51071591174593</v>
      </c>
      <c r="W307" s="326">
        <f>[2]Свод!AJ298</f>
        <v>0</v>
      </c>
      <c r="X307" s="326">
        <f>[2]Свод!AK298</f>
        <v>565.51071591174593</v>
      </c>
      <c r="Y307" s="326">
        <f>[2]Свод!AL298</f>
        <v>0</v>
      </c>
      <c r="Z307" s="326">
        <f>[2]Свод!AM298</f>
        <v>565.51071591174593</v>
      </c>
      <c r="AA307" s="326">
        <f>[2]Свод!AN298</f>
        <v>0</v>
      </c>
      <c r="AB307" s="326">
        <f>[2]Свод!AO298</f>
        <v>565.51071591174593</v>
      </c>
      <c r="AC307" s="326">
        <f>[2]Свод!AP298</f>
        <v>0</v>
      </c>
      <c r="AD307" s="326">
        <f>[2]Свод!AQ298</f>
        <v>565.51071591174593</v>
      </c>
      <c r="AE307" s="326">
        <f>[2]Свод!AR298</f>
        <v>0</v>
      </c>
      <c r="AF307" s="326">
        <f>[2]Свод!AS298</f>
        <v>565.51071591174593</v>
      </c>
      <c r="AG307" s="326">
        <f>[2]Свод!AT298</f>
        <v>0</v>
      </c>
      <c r="AH307" s="326">
        <f>[2]Свод!AU298</f>
        <v>565.51071591174593</v>
      </c>
      <c r="AI307" s="326">
        <f>[2]Свод!AV298</f>
        <v>0</v>
      </c>
      <c r="AJ307" s="326">
        <f>[2]Свод!AW298</f>
        <v>565.51071591174593</v>
      </c>
      <c r="AK307" s="326">
        <f>[2]Свод!AX298</f>
        <v>0</v>
      </c>
      <c r="AL307" s="326">
        <f>[2]Свод!AY298</f>
        <v>565.51071591174593</v>
      </c>
      <c r="AM307" s="326">
        <f>[2]Свод!AZ298</f>
        <v>0</v>
      </c>
      <c r="AN307" s="326">
        <f t="shared" si="94"/>
        <v>9065.6273447916083</v>
      </c>
      <c r="AO307" s="326">
        <f t="shared" si="95"/>
        <v>1606.9482872599999</v>
      </c>
    </row>
    <row r="308" spans="1:41" s="299" customFormat="1" x14ac:dyDescent="0.3">
      <c r="A308" s="304" t="s">
        <v>690</v>
      </c>
      <c r="B308" s="286" t="s">
        <v>62</v>
      </c>
      <c r="C308" s="303" t="s">
        <v>748</v>
      </c>
      <c r="D308" s="315" t="s">
        <v>286</v>
      </c>
      <c r="E308" s="315" t="s">
        <v>286</v>
      </c>
      <c r="F308" s="315" t="s">
        <v>286</v>
      </c>
      <c r="G308" s="315" t="s">
        <v>286</v>
      </c>
      <c r="H308" s="315" t="s">
        <v>286</v>
      </c>
      <c r="I308" s="315" t="s">
        <v>286</v>
      </c>
      <c r="J308" s="315" t="s">
        <v>286</v>
      </c>
      <c r="K308" s="315" t="s">
        <v>286</v>
      </c>
      <c r="L308" s="315" t="s">
        <v>286</v>
      </c>
      <c r="M308" s="315" t="s">
        <v>286</v>
      </c>
      <c r="N308" s="315" t="s">
        <v>286</v>
      </c>
      <c r="O308" s="315" t="s">
        <v>286</v>
      </c>
      <c r="P308" s="315" t="s">
        <v>286</v>
      </c>
      <c r="Q308" s="315" t="s">
        <v>286</v>
      </c>
      <c r="R308" s="315" t="s">
        <v>286</v>
      </c>
      <c r="S308" s="315" t="s">
        <v>286</v>
      </c>
      <c r="T308" s="315" t="s">
        <v>286</v>
      </c>
      <c r="U308" s="315" t="s">
        <v>286</v>
      </c>
      <c r="V308" s="315" t="s">
        <v>286</v>
      </c>
      <c r="W308" s="315" t="s">
        <v>286</v>
      </c>
      <c r="X308" s="315" t="s">
        <v>286</v>
      </c>
      <c r="Y308" s="315" t="s">
        <v>286</v>
      </c>
      <c r="Z308" s="315" t="s">
        <v>286</v>
      </c>
      <c r="AA308" s="315" t="s">
        <v>286</v>
      </c>
      <c r="AB308" s="315" t="s">
        <v>286</v>
      </c>
      <c r="AC308" s="315" t="s">
        <v>286</v>
      </c>
      <c r="AD308" s="315" t="s">
        <v>286</v>
      </c>
      <c r="AE308" s="315" t="s">
        <v>286</v>
      </c>
      <c r="AF308" s="315" t="s">
        <v>286</v>
      </c>
      <c r="AG308" s="315" t="s">
        <v>286</v>
      </c>
      <c r="AH308" s="315" t="s">
        <v>286</v>
      </c>
      <c r="AI308" s="315" t="s">
        <v>286</v>
      </c>
      <c r="AJ308" s="315" t="s">
        <v>286</v>
      </c>
      <c r="AK308" s="315" t="s">
        <v>286</v>
      </c>
      <c r="AL308" s="315" t="s">
        <v>286</v>
      </c>
      <c r="AM308" s="315" t="s">
        <v>286</v>
      </c>
      <c r="AN308" s="315" t="s">
        <v>286</v>
      </c>
      <c r="AO308" s="315" t="s">
        <v>286</v>
      </c>
    </row>
    <row r="309" spans="1:41" s="299" customFormat="1" x14ac:dyDescent="0.3">
      <c r="A309" s="304" t="s">
        <v>911</v>
      </c>
      <c r="B309" s="286" t="s">
        <v>912</v>
      </c>
      <c r="C309" s="303" t="s">
        <v>748</v>
      </c>
      <c r="D309" s="315">
        <f>D289-D290-D292-D307</f>
        <v>527.53399671513876</v>
      </c>
      <c r="E309" s="315">
        <f>E289-E290-E292-E307</f>
        <v>528.60192674600012</v>
      </c>
      <c r="F309" s="326">
        <f>[2]Свод!S300</f>
        <v>476.89641741864745</v>
      </c>
      <c r="G309" s="315">
        <f>G289-G290-G292-G307</f>
        <v>489.31448212593511</v>
      </c>
      <c r="H309" s="326">
        <f>[2]Свод!U300</f>
        <v>449.6086055109995</v>
      </c>
      <c r="I309" s="315">
        <f>I289-I290-I292-I307</f>
        <v>451.51167960964079</v>
      </c>
      <c r="J309" s="326">
        <f>[2]Свод!W300</f>
        <v>162.27192051711484</v>
      </c>
      <c r="K309" s="315">
        <f>K289-K290-K292-K307</f>
        <v>157.44489053312367</v>
      </c>
      <c r="L309" s="326">
        <f>[2]Свод!Y300</f>
        <v>166.06779393648242</v>
      </c>
      <c r="M309" s="315">
        <f>M289-M290-M292-M307</f>
        <v>162.1060085323349</v>
      </c>
      <c r="N309" s="326">
        <f>[2]Свод!AA300</f>
        <v>163.50151203257008</v>
      </c>
      <c r="O309" s="315">
        <f>O289-O290-O292-O307</f>
        <v>164.55012501986636</v>
      </c>
      <c r="P309" s="326">
        <f>[2]Свод!AC300</f>
        <v>163.50151203257008</v>
      </c>
      <c r="Q309" s="315">
        <f>Q289-Q290-Q292-Q307</f>
        <v>160.06654871671179</v>
      </c>
      <c r="R309" s="326">
        <f>[2]Свод!AE300</f>
        <v>163.50151203257008</v>
      </c>
      <c r="S309" s="326">
        <f>[2]Свод!AF300</f>
        <v>434.06154586582903</v>
      </c>
      <c r="T309" s="326">
        <f>[2]Свод!AG300</f>
        <v>163.50151203257008</v>
      </c>
      <c r="U309" s="326">
        <f>[2]Свод!AH300</f>
        <v>341.69160765056921</v>
      </c>
      <c r="V309" s="326">
        <f>[2]Свод!AI300</f>
        <v>163.50151203257008</v>
      </c>
      <c r="W309" s="326">
        <f>[2]Свод!AJ300</f>
        <v>249.32166943530939</v>
      </c>
      <c r="X309" s="326">
        <f>[2]Свод!AK300</f>
        <v>163.50151203257008</v>
      </c>
      <c r="Y309" s="326">
        <f>[2]Свод!AL300</f>
        <v>156.9517312200496</v>
      </c>
      <c r="Z309" s="326">
        <f>[2]Свод!AM300</f>
        <v>163.50151203257008</v>
      </c>
      <c r="AA309" s="326">
        <f>[2]Свод!AN300</f>
        <v>64.581793004789816</v>
      </c>
      <c r="AB309" s="326">
        <f>[2]Свод!AO300</f>
        <v>163.50151203257008</v>
      </c>
      <c r="AC309" s="326">
        <f>[2]Свод!AP300</f>
        <v>-27.788145210469981</v>
      </c>
      <c r="AD309" s="326">
        <f>[2]Свод!AQ300</f>
        <v>163.50151203257008</v>
      </c>
      <c r="AE309" s="326">
        <f>[2]Свод!AR300</f>
        <v>-120.15808342572977</v>
      </c>
      <c r="AF309" s="326">
        <f>[2]Свод!AS300</f>
        <v>163.50151203257008</v>
      </c>
      <c r="AG309" s="326">
        <f>[2]Свод!AT300</f>
        <v>-212.52802164098958</v>
      </c>
      <c r="AH309" s="326">
        <f>[2]Свод!AU300</f>
        <v>163.50151203257008</v>
      </c>
      <c r="AI309" s="326">
        <f>[2]Свод!AV300</f>
        <v>-304.89795985624932</v>
      </c>
      <c r="AJ309" s="326">
        <f>[2]Свод!AW300</f>
        <v>163.50151203257008</v>
      </c>
      <c r="AK309" s="326">
        <f>[2]Свод!AX300</f>
        <v>-397.26789807150914</v>
      </c>
      <c r="AL309" s="326">
        <f>[2]Свод!AY300</f>
        <v>163.50151203257008</v>
      </c>
      <c r="AM309" s="326">
        <f>[2]Свод!AZ300</f>
        <v>-486.0904261244014</v>
      </c>
      <c r="AN309" s="326">
        <f t="shared" si="94"/>
        <v>2903.467976388009</v>
      </c>
      <c r="AO309" s="326">
        <f t="shared" si="95"/>
        <v>793.55706525887558</v>
      </c>
    </row>
    <row r="310" spans="1:41" s="299" customFormat="1" x14ac:dyDescent="0.3">
      <c r="A310" s="304" t="s">
        <v>1118</v>
      </c>
      <c r="B310" s="286" t="s">
        <v>62</v>
      </c>
      <c r="C310" s="303" t="s">
        <v>748</v>
      </c>
      <c r="D310" s="315" t="s">
        <v>286</v>
      </c>
      <c r="E310" s="315" t="s">
        <v>286</v>
      </c>
      <c r="F310" s="315" t="s">
        <v>286</v>
      </c>
      <c r="G310" s="315" t="s">
        <v>286</v>
      </c>
      <c r="H310" s="315" t="s">
        <v>286</v>
      </c>
      <c r="I310" s="315" t="s">
        <v>286</v>
      </c>
      <c r="J310" s="315" t="s">
        <v>286</v>
      </c>
      <c r="K310" s="315" t="s">
        <v>286</v>
      </c>
      <c r="L310" s="315" t="s">
        <v>286</v>
      </c>
      <c r="M310" s="315" t="s">
        <v>286</v>
      </c>
      <c r="N310" s="315" t="s">
        <v>286</v>
      </c>
      <c r="O310" s="315" t="s">
        <v>286</v>
      </c>
      <c r="P310" s="315" t="s">
        <v>286</v>
      </c>
      <c r="Q310" s="315" t="s">
        <v>286</v>
      </c>
      <c r="R310" s="315" t="s">
        <v>286</v>
      </c>
      <c r="S310" s="315" t="s">
        <v>286</v>
      </c>
      <c r="T310" s="315" t="s">
        <v>286</v>
      </c>
      <c r="U310" s="315" t="s">
        <v>286</v>
      </c>
      <c r="V310" s="315" t="s">
        <v>286</v>
      </c>
      <c r="W310" s="315" t="s">
        <v>286</v>
      </c>
      <c r="X310" s="315" t="s">
        <v>286</v>
      </c>
      <c r="Y310" s="315" t="s">
        <v>286</v>
      </c>
      <c r="Z310" s="315" t="s">
        <v>286</v>
      </c>
      <c r="AA310" s="315" t="s">
        <v>286</v>
      </c>
      <c r="AB310" s="315" t="s">
        <v>286</v>
      </c>
      <c r="AC310" s="315" t="s">
        <v>286</v>
      </c>
      <c r="AD310" s="315" t="s">
        <v>286</v>
      </c>
      <c r="AE310" s="315" t="s">
        <v>286</v>
      </c>
      <c r="AF310" s="315" t="s">
        <v>286</v>
      </c>
      <c r="AG310" s="315" t="s">
        <v>286</v>
      </c>
      <c r="AH310" s="315" t="s">
        <v>286</v>
      </c>
      <c r="AI310" s="315" t="s">
        <v>286</v>
      </c>
      <c r="AJ310" s="315" t="s">
        <v>286</v>
      </c>
      <c r="AK310" s="315" t="s">
        <v>286</v>
      </c>
      <c r="AL310" s="315" t="s">
        <v>286</v>
      </c>
      <c r="AM310" s="315" t="s">
        <v>286</v>
      </c>
      <c r="AN310" s="315" t="s">
        <v>286</v>
      </c>
      <c r="AO310" s="315" t="s">
        <v>286</v>
      </c>
    </row>
    <row r="311" spans="1:41" s="301" customFormat="1" x14ac:dyDescent="0.3">
      <c r="A311" s="304" t="s">
        <v>1109</v>
      </c>
      <c r="B311" s="141" t="s">
        <v>1108</v>
      </c>
      <c r="C311" s="303" t="s">
        <v>748</v>
      </c>
      <c r="D311" s="315">
        <f>'[1]13.Прогнозный баланс'!$G$137/1000+'[1]13.Прогнозный баланс'!$G$113/1000</f>
        <v>0</v>
      </c>
      <c r="E311" s="315">
        <f>'[1]13.Прогнозный баланс'!$H$137/1000+'[1]13.Прогнозный баланс'!$H$113/1000</f>
        <v>412.67399999999998</v>
      </c>
      <c r="F311" s="326" t="s">
        <v>286</v>
      </c>
      <c r="G311" s="315">
        <f>'[1]13.Прогнозный баланс'!$I$137/1000+'[1]13.Прогнозный баланс'!$I$113/1000</f>
        <v>463.24099999999999</v>
      </c>
      <c r="H311" s="326" t="s">
        <v>286</v>
      </c>
      <c r="I311" s="315">
        <f>'[1]13.Прогнозный баланс'!$J$137/1000+'[1]13.Прогнозный баланс'!$J$113/1000</f>
        <v>443.04249719666666</v>
      </c>
      <c r="J311" s="326" t="s">
        <v>286</v>
      </c>
      <c r="K311" s="315">
        <f>'[1]13.Прогнозный баланс'!$Q$137/1000+'[1]13.Прогнозный баланс'!$Q$113/1000</f>
        <v>419.12791245666665</v>
      </c>
      <c r="L311" s="326" t="s">
        <v>286</v>
      </c>
      <c r="M311" s="315">
        <f>'[1]13.Прогнозный баланс'!$R$137/1000+'[1]13.Прогнозный баланс'!$R$113/1000</f>
        <v>390.35510186666664</v>
      </c>
      <c r="N311" s="326" t="s">
        <v>286</v>
      </c>
      <c r="O311" s="315">
        <f>'[1]13.Прогнозный баланс'!$S$137/1000+'[1]13.Прогнозный баланс'!$S$113/1000</f>
        <v>356.30547302000002</v>
      </c>
      <c r="P311" s="326" t="s">
        <v>286</v>
      </c>
      <c r="Q311" s="315">
        <f>'[1]13.Прогнозный баланс'!$T$137/1000+'[1]13.Прогнозный баланс'!$T$113/1000</f>
        <v>316.42302607166664</v>
      </c>
      <c r="R311" s="326" t="s">
        <v>286</v>
      </c>
      <c r="S311" s="326" t="s">
        <v>286</v>
      </c>
      <c r="T311" s="326" t="s">
        <v>286</v>
      </c>
      <c r="U311" s="326" t="s">
        <v>286</v>
      </c>
      <c r="V311" s="326" t="s">
        <v>286</v>
      </c>
      <c r="W311" s="326" t="s">
        <v>286</v>
      </c>
      <c r="X311" s="326" t="s">
        <v>286</v>
      </c>
      <c r="Y311" s="326" t="s">
        <v>286</v>
      </c>
      <c r="Z311" s="326" t="s">
        <v>286</v>
      </c>
      <c r="AA311" s="326" t="s">
        <v>286</v>
      </c>
      <c r="AB311" s="326" t="s">
        <v>286</v>
      </c>
      <c r="AC311" s="326" t="s">
        <v>286</v>
      </c>
      <c r="AD311" s="326" t="s">
        <v>286</v>
      </c>
      <c r="AE311" s="326" t="s">
        <v>286</v>
      </c>
      <c r="AF311" s="326" t="s">
        <v>286</v>
      </c>
      <c r="AG311" s="326" t="s">
        <v>286</v>
      </c>
      <c r="AH311" s="326" t="s">
        <v>286</v>
      </c>
      <c r="AI311" s="326" t="s">
        <v>286</v>
      </c>
      <c r="AJ311" s="326" t="s">
        <v>286</v>
      </c>
      <c r="AK311" s="326" t="s">
        <v>286</v>
      </c>
      <c r="AL311" s="326" t="s">
        <v>286</v>
      </c>
      <c r="AM311" s="326" t="s">
        <v>286</v>
      </c>
      <c r="AN311" s="326" t="e">
        <f t="shared" si="94"/>
        <v>#VALUE!</v>
      </c>
      <c r="AO311" s="326" t="e">
        <f t="shared" si="95"/>
        <v>#VALUE!</v>
      </c>
    </row>
    <row r="312" spans="1:41" s="299" customFormat="1" ht="31.2" x14ac:dyDescent="0.3">
      <c r="A312" s="304" t="s">
        <v>571</v>
      </c>
      <c r="B312" s="285" t="s">
        <v>1035</v>
      </c>
      <c r="C312" s="303" t="s">
        <v>33</v>
      </c>
      <c r="D312" s="329">
        <f t="shared" ref="D312:Q312" si="96">D173/(D18*1.2)</f>
        <v>0.95590859941308381</v>
      </c>
      <c r="E312" s="329">
        <f t="shared" si="96"/>
        <v>1.0363610123295597</v>
      </c>
      <c r="F312" s="329">
        <f t="shared" si="96"/>
        <v>1.0031593901297735</v>
      </c>
      <c r="G312" s="329">
        <f t="shared" si="96"/>
        <v>1.0057070977448803</v>
      </c>
      <c r="H312" s="329">
        <f t="shared" si="96"/>
        <v>0.97113960991257953</v>
      </c>
      <c r="I312" s="329">
        <f t="shared" si="96"/>
        <v>0.96412464552482435</v>
      </c>
      <c r="J312" s="329">
        <f t="shared" si="96"/>
        <v>0.99336836645846116</v>
      </c>
      <c r="K312" s="329">
        <f t="shared" si="96"/>
        <v>0.99119045093082603</v>
      </c>
      <c r="L312" s="329">
        <f t="shared" si="96"/>
        <v>0.99334710686525707</v>
      </c>
      <c r="M312" s="329">
        <f t="shared" si="96"/>
        <v>0.98919365642945978</v>
      </c>
      <c r="N312" s="329">
        <f t="shared" si="96"/>
        <v>0.99330698152699182</v>
      </c>
      <c r="O312" s="329">
        <f t="shared" si="96"/>
        <v>0.98922022872669846</v>
      </c>
      <c r="P312" s="329">
        <f t="shared" si="96"/>
        <v>0.95286749030464934</v>
      </c>
      <c r="Q312" s="329">
        <f t="shared" si="96"/>
        <v>0.98924580399214257</v>
      </c>
      <c r="R312" s="329">
        <f t="shared" ref="R312:AM312" si="97">R173/(R18*1.2)</f>
        <v>0.95274248225826885</v>
      </c>
      <c r="S312" s="329">
        <f t="shared" si="97"/>
        <v>0.97982137468258301</v>
      </c>
      <c r="T312" s="329">
        <f t="shared" si="97"/>
        <v>0.95261822249507844</v>
      </c>
      <c r="U312" s="329">
        <f t="shared" si="97"/>
        <v>0.97972680793663203</v>
      </c>
      <c r="V312" s="329">
        <f t="shared" si="97"/>
        <v>0.95249470600634123</v>
      </c>
      <c r="W312" s="329">
        <f t="shared" si="97"/>
        <v>0.96275075785829345</v>
      </c>
      <c r="X312" s="329">
        <f t="shared" si="97"/>
        <v>0.96112809137804411</v>
      </c>
      <c r="Y312" s="329">
        <f t="shared" si="97"/>
        <v>0.94607710402742506</v>
      </c>
      <c r="Z312" s="329">
        <f t="shared" si="97"/>
        <v>0.96100012114291422</v>
      </c>
      <c r="AA312" s="329">
        <f t="shared" si="97"/>
        <v>0.92970052597912889</v>
      </c>
      <c r="AB312" s="329">
        <f t="shared" si="97"/>
        <v>0.95697678644758244</v>
      </c>
      <c r="AC312" s="329">
        <f t="shared" si="97"/>
        <v>0.91361579038690222</v>
      </c>
      <c r="AD312" s="329">
        <f t="shared" si="97"/>
        <v>0.95646754086478425</v>
      </c>
      <c r="AE312" s="329">
        <f t="shared" si="97"/>
        <v>0.89781774992195074</v>
      </c>
      <c r="AF312" s="329">
        <f t="shared" si="97"/>
        <v>0.95635323688271168</v>
      </c>
      <c r="AG312" s="329">
        <f t="shared" si="97"/>
        <v>0.88230134211554456</v>
      </c>
      <c r="AH312" s="329">
        <f t="shared" si="97"/>
        <v>0.9562396327111794</v>
      </c>
      <c r="AI312" s="329">
        <f t="shared" si="97"/>
        <v>0.86706158822499824</v>
      </c>
      <c r="AJ312" s="329">
        <f t="shared" si="97"/>
        <v>0.95612672284020717</v>
      </c>
      <c r="AK312" s="329">
        <f t="shared" si="97"/>
        <v>0.85209359210381208</v>
      </c>
      <c r="AL312" s="329">
        <f t="shared" si="97"/>
        <v>0.95601450182030889</v>
      </c>
      <c r="AM312" s="329">
        <f t="shared" si="97"/>
        <v>0.83739253907649158</v>
      </c>
      <c r="AN312" s="326">
        <f t="shared" si="94"/>
        <v>15.42219159991536</v>
      </c>
      <c r="AO312" s="326">
        <f t="shared" si="95"/>
        <v>14.971333957917713</v>
      </c>
    </row>
    <row r="313" spans="1:41" s="299" customFormat="1" x14ac:dyDescent="0.3">
      <c r="A313" s="304" t="s">
        <v>691</v>
      </c>
      <c r="B313" s="141" t="s">
        <v>946</v>
      </c>
      <c r="C313" s="303" t="s">
        <v>33</v>
      </c>
      <c r="D313" s="329">
        <f t="shared" ref="D313:Q313" si="98">D174/(D19*1.2)</f>
        <v>0.88581687755728022</v>
      </c>
      <c r="E313" s="329">
        <f t="shared" si="98"/>
        <v>1.4204208080250313</v>
      </c>
      <c r="F313" s="329">
        <f t="shared" si="98"/>
        <v>0.86873665251044341</v>
      </c>
      <c r="G313" s="329">
        <f t="shared" si="98"/>
        <v>0.86933016649961126</v>
      </c>
      <c r="H313" s="329">
        <f t="shared" si="98"/>
        <v>0.98444739969198969</v>
      </c>
      <c r="I313" s="329">
        <f t="shared" si="98"/>
        <v>0.98444442418303801</v>
      </c>
      <c r="J313" s="329">
        <f t="shared" si="98"/>
        <v>0.99771400434813995</v>
      </c>
      <c r="K313" s="329">
        <f t="shared" si="98"/>
        <v>0.99771400023508039</v>
      </c>
      <c r="L313" s="329">
        <f t="shared" si="98"/>
        <v>0.99767135402507734</v>
      </c>
      <c r="M313" s="329">
        <f t="shared" si="98"/>
        <v>0.98444442418303846</v>
      </c>
      <c r="N313" s="329">
        <f t="shared" si="98"/>
        <v>0.99758716875178444</v>
      </c>
      <c r="O313" s="329">
        <f t="shared" si="98"/>
        <v>0.98444442418303812</v>
      </c>
      <c r="P313" s="329">
        <f t="shared" si="98"/>
        <v>0.99758716875178455</v>
      </c>
      <c r="Q313" s="329">
        <f t="shared" si="98"/>
        <v>0.98444442418303857</v>
      </c>
      <c r="R313" s="329">
        <f t="shared" ref="R313:AM313" si="99">R174/(R19*1.2)</f>
        <v>0.99758716875178455</v>
      </c>
      <c r="S313" s="329">
        <f t="shared" si="99"/>
        <v>0.97497861241204764</v>
      </c>
      <c r="T313" s="329">
        <f t="shared" si="99"/>
        <v>0.99758716875178444</v>
      </c>
      <c r="U313" s="329">
        <f t="shared" si="99"/>
        <v>0.97497861241204775</v>
      </c>
      <c r="V313" s="329">
        <f t="shared" si="99"/>
        <v>0.99758716875178455</v>
      </c>
      <c r="W313" s="329">
        <f t="shared" si="99"/>
        <v>0.96551280064105705</v>
      </c>
      <c r="X313" s="329">
        <f t="shared" si="99"/>
        <v>1.0174986238954351</v>
      </c>
      <c r="Y313" s="329">
        <f t="shared" si="99"/>
        <v>0.95613888995522145</v>
      </c>
      <c r="Z313" s="329">
        <f t="shared" si="99"/>
        <v>1.0174986238954349</v>
      </c>
      <c r="AA313" s="329">
        <f t="shared" si="99"/>
        <v>0.94685598811099603</v>
      </c>
      <c r="AB313" s="329">
        <f t="shared" si="99"/>
        <v>1.0174986238954349</v>
      </c>
      <c r="AC313" s="329">
        <f t="shared" si="99"/>
        <v>0.93766321152739407</v>
      </c>
      <c r="AD313" s="329">
        <f t="shared" si="99"/>
        <v>1.0174986238954349</v>
      </c>
      <c r="AE313" s="329">
        <f t="shared" si="99"/>
        <v>0.92855968520188559</v>
      </c>
      <c r="AF313" s="329">
        <f t="shared" si="99"/>
        <v>1.0174986238954349</v>
      </c>
      <c r="AG313" s="329">
        <f t="shared" si="99"/>
        <v>0.91954454262710994</v>
      </c>
      <c r="AH313" s="329">
        <f t="shared" si="99"/>
        <v>1.0174986238954349</v>
      </c>
      <c r="AI313" s="329">
        <f t="shared" si="99"/>
        <v>0.91061692570840025</v>
      </c>
      <c r="AJ313" s="329">
        <f t="shared" si="99"/>
        <v>1.0174986238954351</v>
      </c>
      <c r="AK313" s="329">
        <f t="shared" si="99"/>
        <v>0.90177598468210496</v>
      </c>
      <c r="AL313" s="329">
        <f t="shared" si="99"/>
        <v>1.0174986238954351</v>
      </c>
      <c r="AM313" s="329">
        <f t="shared" si="99"/>
        <v>0.89302087803470576</v>
      </c>
      <c r="AN313" s="326">
        <f t="shared" si="94"/>
        <v>16.107757592987607</v>
      </c>
      <c r="AO313" s="326">
        <f t="shared" si="95"/>
        <v>15.245137828280205</v>
      </c>
    </row>
    <row r="314" spans="1:41" s="299" customFormat="1" ht="31.2" x14ac:dyDescent="0.3">
      <c r="A314" s="304" t="s">
        <v>913</v>
      </c>
      <c r="B314" s="141" t="s">
        <v>947</v>
      </c>
      <c r="C314" s="303" t="s">
        <v>33</v>
      </c>
      <c r="D314" s="315" t="s">
        <v>286</v>
      </c>
      <c r="E314" s="315" t="s">
        <v>286</v>
      </c>
      <c r="F314" s="315" t="s">
        <v>286</v>
      </c>
      <c r="G314" s="315" t="s">
        <v>286</v>
      </c>
      <c r="H314" s="315" t="s">
        <v>286</v>
      </c>
      <c r="I314" s="315" t="s">
        <v>286</v>
      </c>
      <c r="J314" s="315" t="s">
        <v>286</v>
      </c>
      <c r="K314" s="315" t="s">
        <v>286</v>
      </c>
      <c r="L314" s="315" t="s">
        <v>286</v>
      </c>
      <c r="M314" s="315" t="s">
        <v>286</v>
      </c>
      <c r="N314" s="315" t="s">
        <v>286</v>
      </c>
      <c r="O314" s="315" t="s">
        <v>286</v>
      </c>
      <c r="P314" s="315" t="s">
        <v>286</v>
      </c>
      <c r="Q314" s="315" t="s">
        <v>286</v>
      </c>
      <c r="R314" s="315" t="s">
        <v>286</v>
      </c>
      <c r="S314" s="315" t="s">
        <v>286</v>
      </c>
      <c r="T314" s="315" t="s">
        <v>286</v>
      </c>
      <c r="U314" s="315" t="s">
        <v>286</v>
      </c>
      <c r="V314" s="315" t="s">
        <v>286</v>
      </c>
      <c r="W314" s="315" t="s">
        <v>286</v>
      </c>
      <c r="X314" s="315" t="s">
        <v>286</v>
      </c>
      <c r="Y314" s="315" t="s">
        <v>286</v>
      </c>
      <c r="Z314" s="315" t="s">
        <v>286</v>
      </c>
      <c r="AA314" s="315" t="s">
        <v>286</v>
      </c>
      <c r="AB314" s="315" t="s">
        <v>286</v>
      </c>
      <c r="AC314" s="315" t="s">
        <v>286</v>
      </c>
      <c r="AD314" s="315" t="s">
        <v>286</v>
      </c>
      <c r="AE314" s="315" t="s">
        <v>286</v>
      </c>
      <c r="AF314" s="315" t="s">
        <v>286</v>
      </c>
      <c r="AG314" s="315" t="s">
        <v>286</v>
      </c>
      <c r="AH314" s="315" t="s">
        <v>286</v>
      </c>
      <c r="AI314" s="315" t="s">
        <v>286</v>
      </c>
      <c r="AJ314" s="315" t="s">
        <v>286</v>
      </c>
      <c r="AK314" s="315" t="s">
        <v>286</v>
      </c>
      <c r="AL314" s="315" t="s">
        <v>286</v>
      </c>
      <c r="AM314" s="315" t="s">
        <v>286</v>
      </c>
      <c r="AN314" s="315" t="s">
        <v>286</v>
      </c>
      <c r="AO314" s="315" t="s">
        <v>286</v>
      </c>
    </row>
    <row r="315" spans="1:41" s="299" customFormat="1" ht="31.2" x14ac:dyDescent="0.3">
      <c r="A315" s="304" t="s">
        <v>914</v>
      </c>
      <c r="B315" s="141" t="s">
        <v>948</v>
      </c>
      <c r="C315" s="303" t="s">
        <v>33</v>
      </c>
      <c r="D315" s="315" t="s">
        <v>286</v>
      </c>
      <c r="E315" s="315" t="s">
        <v>286</v>
      </c>
      <c r="F315" s="315" t="s">
        <v>286</v>
      </c>
      <c r="G315" s="315" t="s">
        <v>286</v>
      </c>
      <c r="H315" s="315" t="s">
        <v>286</v>
      </c>
      <c r="I315" s="315" t="s">
        <v>286</v>
      </c>
      <c r="J315" s="315" t="s">
        <v>286</v>
      </c>
      <c r="K315" s="315" t="s">
        <v>286</v>
      </c>
      <c r="L315" s="315" t="s">
        <v>286</v>
      </c>
      <c r="M315" s="315" t="s">
        <v>286</v>
      </c>
      <c r="N315" s="315" t="s">
        <v>286</v>
      </c>
      <c r="O315" s="315" t="s">
        <v>286</v>
      </c>
      <c r="P315" s="315" t="s">
        <v>286</v>
      </c>
      <c r="Q315" s="315" t="s">
        <v>286</v>
      </c>
      <c r="R315" s="315" t="s">
        <v>286</v>
      </c>
      <c r="S315" s="315" t="s">
        <v>286</v>
      </c>
      <c r="T315" s="315" t="s">
        <v>286</v>
      </c>
      <c r="U315" s="315" t="s">
        <v>286</v>
      </c>
      <c r="V315" s="315" t="s">
        <v>286</v>
      </c>
      <c r="W315" s="315" t="s">
        <v>286</v>
      </c>
      <c r="X315" s="315" t="s">
        <v>286</v>
      </c>
      <c r="Y315" s="315" t="s">
        <v>286</v>
      </c>
      <c r="Z315" s="315" t="s">
        <v>286</v>
      </c>
      <c r="AA315" s="315" t="s">
        <v>286</v>
      </c>
      <c r="AB315" s="315" t="s">
        <v>286</v>
      </c>
      <c r="AC315" s="315" t="s">
        <v>286</v>
      </c>
      <c r="AD315" s="315" t="s">
        <v>286</v>
      </c>
      <c r="AE315" s="315" t="s">
        <v>286</v>
      </c>
      <c r="AF315" s="315" t="s">
        <v>286</v>
      </c>
      <c r="AG315" s="315" t="s">
        <v>286</v>
      </c>
      <c r="AH315" s="315" t="s">
        <v>286</v>
      </c>
      <c r="AI315" s="315" t="s">
        <v>286</v>
      </c>
      <c r="AJ315" s="315" t="s">
        <v>286</v>
      </c>
      <c r="AK315" s="315" t="s">
        <v>286</v>
      </c>
      <c r="AL315" s="315" t="s">
        <v>286</v>
      </c>
      <c r="AM315" s="315" t="s">
        <v>286</v>
      </c>
      <c r="AN315" s="315" t="s">
        <v>286</v>
      </c>
      <c r="AO315" s="315" t="s">
        <v>286</v>
      </c>
    </row>
    <row r="316" spans="1:41" s="299" customFormat="1" ht="31.2" x14ac:dyDescent="0.3">
      <c r="A316" s="304" t="s">
        <v>997</v>
      </c>
      <c r="B316" s="141" t="s">
        <v>949</v>
      </c>
      <c r="C316" s="303" t="s">
        <v>33</v>
      </c>
      <c r="D316" s="329">
        <f t="shared" ref="D316:Q316" si="100">D313</f>
        <v>0.88581687755728022</v>
      </c>
      <c r="E316" s="329">
        <f t="shared" si="100"/>
        <v>1.4204208080250313</v>
      </c>
      <c r="F316" s="329">
        <f t="shared" si="100"/>
        <v>0.86873665251044341</v>
      </c>
      <c r="G316" s="329">
        <f t="shared" si="100"/>
        <v>0.86933016649961126</v>
      </c>
      <c r="H316" s="329">
        <f t="shared" si="100"/>
        <v>0.98444739969198969</v>
      </c>
      <c r="I316" s="329">
        <f t="shared" si="100"/>
        <v>0.98444442418303801</v>
      </c>
      <c r="J316" s="329">
        <f t="shared" si="100"/>
        <v>0.99771400434813995</v>
      </c>
      <c r="K316" s="329">
        <f t="shared" si="100"/>
        <v>0.99771400023508039</v>
      </c>
      <c r="L316" s="329">
        <f t="shared" si="100"/>
        <v>0.99767135402507734</v>
      </c>
      <c r="M316" s="329">
        <f t="shared" si="100"/>
        <v>0.98444442418303846</v>
      </c>
      <c r="N316" s="329">
        <f t="shared" si="100"/>
        <v>0.99758716875178444</v>
      </c>
      <c r="O316" s="329">
        <f t="shared" si="100"/>
        <v>0.98444442418303812</v>
      </c>
      <c r="P316" s="329">
        <f t="shared" si="100"/>
        <v>0.99758716875178455</v>
      </c>
      <c r="Q316" s="329">
        <f t="shared" si="100"/>
        <v>0.98444442418303857</v>
      </c>
      <c r="R316" s="329">
        <f t="shared" ref="R316:AM316" si="101">R313</f>
        <v>0.99758716875178455</v>
      </c>
      <c r="S316" s="329">
        <f t="shared" si="101"/>
        <v>0.97497861241204764</v>
      </c>
      <c r="T316" s="329">
        <f t="shared" si="101"/>
        <v>0.99758716875178444</v>
      </c>
      <c r="U316" s="329">
        <f t="shared" si="101"/>
        <v>0.97497861241204775</v>
      </c>
      <c r="V316" s="329">
        <f t="shared" si="101"/>
        <v>0.99758716875178455</v>
      </c>
      <c r="W316" s="329">
        <f t="shared" si="101"/>
        <v>0.96551280064105705</v>
      </c>
      <c r="X316" s="329">
        <f t="shared" si="101"/>
        <v>1.0174986238954351</v>
      </c>
      <c r="Y316" s="329">
        <f t="shared" si="101"/>
        <v>0.95613888995522145</v>
      </c>
      <c r="Z316" s="329">
        <f t="shared" si="101"/>
        <v>1.0174986238954349</v>
      </c>
      <c r="AA316" s="329">
        <f t="shared" si="101"/>
        <v>0.94685598811099603</v>
      </c>
      <c r="AB316" s="329">
        <f t="shared" si="101"/>
        <v>1.0174986238954349</v>
      </c>
      <c r="AC316" s="329">
        <f t="shared" si="101"/>
        <v>0.93766321152739407</v>
      </c>
      <c r="AD316" s="329">
        <f t="shared" si="101"/>
        <v>1.0174986238954349</v>
      </c>
      <c r="AE316" s="329">
        <f t="shared" si="101"/>
        <v>0.92855968520188559</v>
      </c>
      <c r="AF316" s="329">
        <f t="shared" si="101"/>
        <v>1.0174986238954349</v>
      </c>
      <c r="AG316" s="329">
        <f t="shared" si="101"/>
        <v>0.91954454262710994</v>
      </c>
      <c r="AH316" s="329">
        <f t="shared" si="101"/>
        <v>1.0174986238954349</v>
      </c>
      <c r="AI316" s="329">
        <f t="shared" si="101"/>
        <v>0.91061692570840025</v>
      </c>
      <c r="AJ316" s="329">
        <f t="shared" si="101"/>
        <v>1.0174986238954351</v>
      </c>
      <c r="AK316" s="329">
        <f t="shared" si="101"/>
        <v>0.90177598468210496</v>
      </c>
      <c r="AL316" s="329">
        <f t="shared" si="101"/>
        <v>1.0174986238954351</v>
      </c>
      <c r="AM316" s="329">
        <f t="shared" si="101"/>
        <v>0.89302087803470576</v>
      </c>
      <c r="AN316" s="326">
        <f t="shared" si="94"/>
        <v>16.107757592987607</v>
      </c>
      <c r="AO316" s="326">
        <f t="shared" si="95"/>
        <v>15.245137828280205</v>
      </c>
    </row>
    <row r="317" spans="1:41" s="299" customFormat="1" x14ac:dyDescent="0.3">
      <c r="A317" s="304" t="s">
        <v>692</v>
      </c>
      <c r="B317" s="284" t="s">
        <v>1057</v>
      </c>
      <c r="C317" s="303" t="s">
        <v>33</v>
      </c>
      <c r="D317" s="329">
        <f t="shared" ref="D317:Q317" si="102">D178/(D23*1.2)</f>
        <v>0.9793114711159534</v>
      </c>
      <c r="E317" s="329">
        <f t="shared" si="102"/>
        <v>0.99419951103485116</v>
      </c>
      <c r="F317" s="329">
        <f t="shared" si="102"/>
        <v>1.0182138020298719</v>
      </c>
      <c r="G317" s="329">
        <f t="shared" si="102"/>
        <v>1.0181594892582535</v>
      </c>
      <c r="H317" s="329">
        <f t="shared" si="102"/>
        <v>0.96984345132300731</v>
      </c>
      <c r="I317" s="329">
        <f t="shared" si="102"/>
        <v>0.9622020307999597</v>
      </c>
      <c r="J317" s="329">
        <f t="shared" si="102"/>
        <v>0.99240402844314057</v>
      </c>
      <c r="K317" s="329">
        <f t="shared" si="102"/>
        <v>0.99033129066501857</v>
      </c>
      <c r="L317" s="329">
        <f t="shared" si="102"/>
        <v>0.99240402844314068</v>
      </c>
      <c r="M317" s="329">
        <f t="shared" si="102"/>
        <v>0.99033129066501835</v>
      </c>
      <c r="N317" s="329">
        <f t="shared" si="102"/>
        <v>0.99240402844314046</v>
      </c>
      <c r="O317" s="329">
        <f t="shared" si="102"/>
        <v>0.99033129066501835</v>
      </c>
      <c r="P317" s="329">
        <f t="shared" si="102"/>
        <v>0.94278382702098351</v>
      </c>
      <c r="Q317" s="329">
        <f t="shared" si="102"/>
        <v>0.99033129066501868</v>
      </c>
      <c r="R317" s="329">
        <f t="shared" ref="R317:AM317" si="103">R178/(R23*1.2)</f>
        <v>0.94278382702098351</v>
      </c>
      <c r="S317" s="329">
        <f t="shared" si="103"/>
        <v>0.98080887440862441</v>
      </c>
      <c r="T317" s="329">
        <f t="shared" si="103"/>
        <v>0.9427838270209834</v>
      </c>
      <c r="U317" s="329">
        <f t="shared" si="103"/>
        <v>0.98080887440862419</v>
      </c>
      <c r="V317" s="329">
        <f t="shared" si="103"/>
        <v>0.94278382702098362</v>
      </c>
      <c r="W317" s="329">
        <f t="shared" si="103"/>
        <v>0.96176404189583542</v>
      </c>
      <c r="X317" s="329">
        <f t="shared" si="103"/>
        <v>0.94950030974277799</v>
      </c>
      <c r="Y317" s="329">
        <f t="shared" si="103"/>
        <v>0.94308901195611039</v>
      </c>
      <c r="Z317" s="329">
        <f t="shared" si="103"/>
        <v>0.94950030974277799</v>
      </c>
      <c r="AA317" s="329">
        <f t="shared" si="103"/>
        <v>0.9247766039569626</v>
      </c>
      <c r="AB317" s="329">
        <f t="shared" si="103"/>
        <v>0.94950030974277788</v>
      </c>
      <c r="AC317" s="329">
        <f t="shared" si="103"/>
        <v>0.90681977669566238</v>
      </c>
      <c r="AD317" s="329">
        <f t="shared" si="103"/>
        <v>0.94950030974277799</v>
      </c>
      <c r="AE317" s="329">
        <f t="shared" si="103"/>
        <v>0.88921162569186307</v>
      </c>
      <c r="AF317" s="329">
        <f t="shared" si="103"/>
        <v>0.94950030974277799</v>
      </c>
      <c r="AG317" s="329">
        <f t="shared" si="103"/>
        <v>0.8719453805327978</v>
      </c>
      <c r="AH317" s="329">
        <f t="shared" si="103"/>
        <v>0.94950030974277788</v>
      </c>
      <c r="AI317" s="329">
        <f t="shared" si="103"/>
        <v>0.85501440227002501</v>
      </c>
      <c r="AJ317" s="329">
        <f t="shared" si="103"/>
        <v>0.94950030974277788</v>
      </c>
      <c r="AK317" s="329">
        <f t="shared" si="103"/>
        <v>0.83841218086672353</v>
      </c>
      <c r="AL317" s="329">
        <f t="shared" si="103"/>
        <v>0.94950030974277788</v>
      </c>
      <c r="AM317" s="329">
        <f t="shared" si="103"/>
        <v>0.82213233269455421</v>
      </c>
      <c r="AN317" s="326">
        <f t="shared" si="94"/>
        <v>15.314193322678586</v>
      </c>
      <c r="AO317" s="326">
        <f t="shared" si="95"/>
        <v>14.898310298837819</v>
      </c>
    </row>
    <row r="318" spans="1:41" s="299" customFormat="1" x14ac:dyDescent="0.3">
      <c r="A318" s="304" t="s">
        <v>693</v>
      </c>
      <c r="B318" s="284" t="s">
        <v>950</v>
      </c>
      <c r="C318" s="303" t="s">
        <v>33</v>
      </c>
      <c r="D318" s="315" t="s">
        <v>286</v>
      </c>
      <c r="E318" s="315" t="s">
        <v>286</v>
      </c>
      <c r="F318" s="315" t="s">
        <v>286</v>
      </c>
      <c r="G318" s="315" t="s">
        <v>286</v>
      </c>
      <c r="H318" s="315" t="s">
        <v>286</v>
      </c>
      <c r="I318" s="315" t="s">
        <v>286</v>
      </c>
      <c r="J318" s="315" t="s">
        <v>286</v>
      </c>
      <c r="K318" s="315" t="s">
        <v>286</v>
      </c>
      <c r="L318" s="315" t="s">
        <v>286</v>
      </c>
      <c r="M318" s="315" t="s">
        <v>286</v>
      </c>
      <c r="N318" s="315" t="s">
        <v>286</v>
      </c>
      <c r="O318" s="315" t="s">
        <v>286</v>
      </c>
      <c r="P318" s="315" t="s">
        <v>286</v>
      </c>
      <c r="Q318" s="315" t="s">
        <v>286</v>
      </c>
      <c r="R318" s="315" t="s">
        <v>286</v>
      </c>
      <c r="S318" s="315" t="s">
        <v>286</v>
      </c>
      <c r="T318" s="315" t="s">
        <v>286</v>
      </c>
      <c r="U318" s="315" t="s">
        <v>286</v>
      </c>
      <c r="V318" s="315" t="s">
        <v>286</v>
      </c>
      <c r="W318" s="315" t="s">
        <v>286</v>
      </c>
      <c r="X318" s="315" t="s">
        <v>286</v>
      </c>
      <c r="Y318" s="315" t="s">
        <v>286</v>
      </c>
      <c r="Z318" s="315" t="s">
        <v>286</v>
      </c>
      <c r="AA318" s="315" t="s">
        <v>286</v>
      </c>
      <c r="AB318" s="315" t="s">
        <v>286</v>
      </c>
      <c r="AC318" s="315" t="s">
        <v>286</v>
      </c>
      <c r="AD318" s="315" t="s">
        <v>286</v>
      </c>
      <c r="AE318" s="315" t="s">
        <v>286</v>
      </c>
      <c r="AF318" s="315" t="s">
        <v>286</v>
      </c>
      <c r="AG318" s="315" t="s">
        <v>286</v>
      </c>
      <c r="AH318" s="315" t="s">
        <v>286</v>
      </c>
      <c r="AI318" s="315" t="s">
        <v>286</v>
      </c>
      <c r="AJ318" s="315" t="s">
        <v>286</v>
      </c>
      <c r="AK318" s="315" t="s">
        <v>286</v>
      </c>
      <c r="AL318" s="315" t="s">
        <v>286</v>
      </c>
      <c r="AM318" s="315" t="s">
        <v>286</v>
      </c>
      <c r="AN318" s="315" t="s">
        <v>286</v>
      </c>
      <c r="AO318" s="315" t="s">
        <v>286</v>
      </c>
    </row>
    <row r="319" spans="1:41" s="299" customFormat="1" x14ac:dyDescent="0.3">
      <c r="A319" s="304" t="s">
        <v>694</v>
      </c>
      <c r="B319" s="284" t="s">
        <v>1050</v>
      </c>
      <c r="C319" s="303" t="s">
        <v>33</v>
      </c>
      <c r="D319" s="315" t="s">
        <v>286</v>
      </c>
      <c r="E319" s="315" t="s">
        <v>286</v>
      </c>
      <c r="F319" s="315" t="s">
        <v>286</v>
      </c>
      <c r="G319" s="315" t="s">
        <v>286</v>
      </c>
      <c r="H319" s="315" t="s">
        <v>286</v>
      </c>
      <c r="I319" s="315" t="s">
        <v>286</v>
      </c>
      <c r="J319" s="315" t="s">
        <v>286</v>
      </c>
      <c r="K319" s="315" t="s">
        <v>286</v>
      </c>
      <c r="L319" s="315" t="s">
        <v>286</v>
      </c>
      <c r="M319" s="315" t="s">
        <v>286</v>
      </c>
      <c r="N319" s="315" t="s">
        <v>286</v>
      </c>
      <c r="O319" s="315" t="s">
        <v>286</v>
      </c>
      <c r="P319" s="315" t="s">
        <v>286</v>
      </c>
      <c r="Q319" s="315" t="s">
        <v>286</v>
      </c>
      <c r="R319" s="315" t="s">
        <v>286</v>
      </c>
      <c r="S319" s="315" t="s">
        <v>286</v>
      </c>
      <c r="T319" s="315" t="s">
        <v>286</v>
      </c>
      <c r="U319" s="315" t="s">
        <v>286</v>
      </c>
      <c r="V319" s="315" t="s">
        <v>286</v>
      </c>
      <c r="W319" s="315" t="s">
        <v>286</v>
      </c>
      <c r="X319" s="315" t="s">
        <v>286</v>
      </c>
      <c r="Y319" s="315" t="s">
        <v>286</v>
      </c>
      <c r="Z319" s="315" t="s">
        <v>286</v>
      </c>
      <c r="AA319" s="315" t="s">
        <v>286</v>
      </c>
      <c r="AB319" s="315" t="s">
        <v>286</v>
      </c>
      <c r="AC319" s="315" t="s">
        <v>286</v>
      </c>
      <c r="AD319" s="315" t="s">
        <v>286</v>
      </c>
      <c r="AE319" s="315" t="s">
        <v>286</v>
      </c>
      <c r="AF319" s="315" t="s">
        <v>286</v>
      </c>
      <c r="AG319" s="315" t="s">
        <v>286</v>
      </c>
      <c r="AH319" s="315" t="s">
        <v>286</v>
      </c>
      <c r="AI319" s="315" t="s">
        <v>286</v>
      </c>
      <c r="AJ319" s="315" t="s">
        <v>286</v>
      </c>
      <c r="AK319" s="315" t="s">
        <v>286</v>
      </c>
      <c r="AL319" s="315" t="s">
        <v>286</v>
      </c>
      <c r="AM319" s="315" t="s">
        <v>286</v>
      </c>
      <c r="AN319" s="315" t="s">
        <v>286</v>
      </c>
      <c r="AO319" s="315" t="s">
        <v>286</v>
      </c>
    </row>
    <row r="320" spans="1:41" s="299" customFormat="1" ht="19.5" customHeight="1" x14ac:dyDescent="0.3">
      <c r="A320" s="304" t="s">
        <v>695</v>
      </c>
      <c r="B320" s="284" t="s">
        <v>951</v>
      </c>
      <c r="C320" s="303" t="s">
        <v>33</v>
      </c>
      <c r="D320" s="315" t="s">
        <v>286</v>
      </c>
      <c r="E320" s="315" t="s">
        <v>286</v>
      </c>
      <c r="F320" s="315" t="s">
        <v>286</v>
      </c>
      <c r="G320" s="315" t="s">
        <v>286</v>
      </c>
      <c r="H320" s="315" t="s">
        <v>286</v>
      </c>
      <c r="I320" s="315" t="s">
        <v>286</v>
      </c>
      <c r="J320" s="315" t="s">
        <v>286</v>
      </c>
      <c r="K320" s="315" t="s">
        <v>286</v>
      </c>
      <c r="L320" s="315" t="s">
        <v>286</v>
      </c>
      <c r="M320" s="315" t="s">
        <v>286</v>
      </c>
      <c r="N320" s="315" t="s">
        <v>286</v>
      </c>
      <c r="O320" s="315" t="s">
        <v>286</v>
      </c>
      <c r="P320" s="315" t="s">
        <v>286</v>
      </c>
      <c r="Q320" s="315" t="s">
        <v>286</v>
      </c>
      <c r="R320" s="315" t="s">
        <v>286</v>
      </c>
      <c r="S320" s="315" t="s">
        <v>286</v>
      </c>
      <c r="T320" s="315" t="s">
        <v>286</v>
      </c>
      <c r="U320" s="315" t="s">
        <v>286</v>
      </c>
      <c r="V320" s="315" t="s">
        <v>286</v>
      </c>
      <c r="W320" s="315" t="s">
        <v>286</v>
      </c>
      <c r="X320" s="315" t="s">
        <v>286</v>
      </c>
      <c r="Y320" s="315" t="s">
        <v>286</v>
      </c>
      <c r="Z320" s="315" t="s">
        <v>286</v>
      </c>
      <c r="AA320" s="315" t="s">
        <v>286</v>
      </c>
      <c r="AB320" s="315" t="s">
        <v>286</v>
      </c>
      <c r="AC320" s="315" t="s">
        <v>286</v>
      </c>
      <c r="AD320" s="315" t="s">
        <v>286</v>
      </c>
      <c r="AE320" s="315" t="s">
        <v>286</v>
      </c>
      <c r="AF320" s="315" t="s">
        <v>286</v>
      </c>
      <c r="AG320" s="315" t="s">
        <v>286</v>
      </c>
      <c r="AH320" s="315" t="s">
        <v>286</v>
      </c>
      <c r="AI320" s="315" t="s">
        <v>286</v>
      </c>
      <c r="AJ320" s="315" t="s">
        <v>286</v>
      </c>
      <c r="AK320" s="315" t="s">
        <v>286</v>
      </c>
      <c r="AL320" s="315" t="s">
        <v>286</v>
      </c>
      <c r="AM320" s="315" t="s">
        <v>286</v>
      </c>
      <c r="AN320" s="315" t="s">
        <v>286</v>
      </c>
      <c r="AO320" s="315" t="s">
        <v>286</v>
      </c>
    </row>
    <row r="321" spans="1:41" s="299" customFormat="1" ht="19.5" customHeight="1" x14ac:dyDescent="0.3">
      <c r="A321" s="304" t="s">
        <v>696</v>
      </c>
      <c r="B321" s="284" t="s">
        <v>1058</v>
      </c>
      <c r="C321" s="303" t="s">
        <v>33</v>
      </c>
      <c r="D321" s="315" t="s">
        <v>286</v>
      </c>
      <c r="E321" s="315" t="s">
        <v>286</v>
      </c>
      <c r="F321" s="315" t="s">
        <v>286</v>
      </c>
      <c r="G321" s="315" t="s">
        <v>286</v>
      </c>
      <c r="H321" s="315" t="s">
        <v>286</v>
      </c>
      <c r="I321" s="315" t="s">
        <v>286</v>
      </c>
      <c r="J321" s="315" t="s">
        <v>286</v>
      </c>
      <c r="K321" s="315" t="s">
        <v>286</v>
      </c>
      <c r="L321" s="315" t="s">
        <v>286</v>
      </c>
      <c r="M321" s="315" t="s">
        <v>286</v>
      </c>
      <c r="N321" s="315" t="s">
        <v>286</v>
      </c>
      <c r="O321" s="315" t="s">
        <v>286</v>
      </c>
      <c r="P321" s="315" t="s">
        <v>286</v>
      </c>
      <c r="Q321" s="315" t="s">
        <v>286</v>
      </c>
      <c r="R321" s="315" t="s">
        <v>286</v>
      </c>
      <c r="S321" s="315" t="s">
        <v>286</v>
      </c>
      <c r="T321" s="315" t="s">
        <v>286</v>
      </c>
      <c r="U321" s="315" t="s">
        <v>286</v>
      </c>
      <c r="V321" s="315" t="s">
        <v>286</v>
      </c>
      <c r="W321" s="315" t="s">
        <v>286</v>
      </c>
      <c r="X321" s="315" t="s">
        <v>286</v>
      </c>
      <c r="Y321" s="315" t="s">
        <v>286</v>
      </c>
      <c r="Z321" s="315" t="s">
        <v>286</v>
      </c>
      <c r="AA321" s="315" t="s">
        <v>286</v>
      </c>
      <c r="AB321" s="315" t="s">
        <v>286</v>
      </c>
      <c r="AC321" s="315" t="s">
        <v>286</v>
      </c>
      <c r="AD321" s="315" t="s">
        <v>286</v>
      </c>
      <c r="AE321" s="315" t="s">
        <v>286</v>
      </c>
      <c r="AF321" s="315" t="s">
        <v>286</v>
      </c>
      <c r="AG321" s="315" t="s">
        <v>286</v>
      </c>
      <c r="AH321" s="315" t="s">
        <v>286</v>
      </c>
      <c r="AI321" s="315" t="s">
        <v>286</v>
      </c>
      <c r="AJ321" s="315" t="s">
        <v>286</v>
      </c>
      <c r="AK321" s="315" t="s">
        <v>286</v>
      </c>
      <c r="AL321" s="315" t="s">
        <v>286</v>
      </c>
      <c r="AM321" s="315" t="s">
        <v>286</v>
      </c>
      <c r="AN321" s="315" t="s">
        <v>286</v>
      </c>
      <c r="AO321" s="315" t="s">
        <v>286</v>
      </c>
    </row>
    <row r="322" spans="1:41" s="299" customFormat="1" ht="36.75" customHeight="1" x14ac:dyDescent="0.3">
      <c r="A322" s="304" t="s">
        <v>697</v>
      </c>
      <c r="B322" s="141" t="s">
        <v>1036</v>
      </c>
      <c r="C322" s="303" t="s">
        <v>33</v>
      </c>
      <c r="D322" s="315" t="s">
        <v>286</v>
      </c>
      <c r="E322" s="315" t="s">
        <v>286</v>
      </c>
      <c r="F322" s="315" t="s">
        <v>286</v>
      </c>
      <c r="G322" s="315" t="s">
        <v>286</v>
      </c>
      <c r="H322" s="315" t="s">
        <v>286</v>
      </c>
      <c r="I322" s="315" t="s">
        <v>286</v>
      </c>
      <c r="J322" s="315" t="s">
        <v>286</v>
      </c>
      <c r="K322" s="315" t="s">
        <v>286</v>
      </c>
      <c r="L322" s="315" t="s">
        <v>286</v>
      </c>
      <c r="M322" s="315" t="s">
        <v>286</v>
      </c>
      <c r="N322" s="315" t="s">
        <v>286</v>
      </c>
      <c r="O322" s="315" t="s">
        <v>286</v>
      </c>
      <c r="P322" s="315" t="s">
        <v>286</v>
      </c>
      <c r="Q322" s="315" t="s">
        <v>286</v>
      </c>
      <c r="R322" s="315" t="s">
        <v>286</v>
      </c>
      <c r="S322" s="315" t="s">
        <v>286</v>
      </c>
      <c r="T322" s="315" t="s">
        <v>286</v>
      </c>
      <c r="U322" s="315" t="s">
        <v>286</v>
      </c>
      <c r="V322" s="315" t="s">
        <v>286</v>
      </c>
      <c r="W322" s="315" t="s">
        <v>286</v>
      </c>
      <c r="X322" s="315" t="s">
        <v>286</v>
      </c>
      <c r="Y322" s="315" t="s">
        <v>286</v>
      </c>
      <c r="Z322" s="315" t="s">
        <v>286</v>
      </c>
      <c r="AA322" s="315" t="s">
        <v>286</v>
      </c>
      <c r="AB322" s="315" t="s">
        <v>286</v>
      </c>
      <c r="AC322" s="315" t="s">
        <v>286</v>
      </c>
      <c r="AD322" s="315" t="s">
        <v>286</v>
      </c>
      <c r="AE322" s="315" t="s">
        <v>286</v>
      </c>
      <c r="AF322" s="315" t="s">
        <v>286</v>
      </c>
      <c r="AG322" s="315" t="s">
        <v>286</v>
      </c>
      <c r="AH322" s="315" t="s">
        <v>286</v>
      </c>
      <c r="AI322" s="315" t="s">
        <v>286</v>
      </c>
      <c r="AJ322" s="315" t="s">
        <v>286</v>
      </c>
      <c r="AK322" s="315" t="s">
        <v>286</v>
      </c>
      <c r="AL322" s="315" t="s">
        <v>286</v>
      </c>
      <c r="AM322" s="315" t="s">
        <v>286</v>
      </c>
      <c r="AN322" s="315" t="s">
        <v>286</v>
      </c>
      <c r="AO322" s="315" t="s">
        <v>286</v>
      </c>
    </row>
    <row r="323" spans="1:41" s="299" customFormat="1" ht="19.5" customHeight="1" x14ac:dyDescent="0.3">
      <c r="A323" s="304" t="s">
        <v>1075</v>
      </c>
      <c r="B323" s="292" t="s">
        <v>643</v>
      </c>
      <c r="C323" s="303" t="s">
        <v>33</v>
      </c>
      <c r="D323" s="315" t="s">
        <v>286</v>
      </c>
      <c r="E323" s="315" t="s">
        <v>286</v>
      </c>
      <c r="F323" s="315" t="s">
        <v>286</v>
      </c>
      <c r="G323" s="315" t="s">
        <v>286</v>
      </c>
      <c r="H323" s="315" t="s">
        <v>286</v>
      </c>
      <c r="I323" s="315" t="s">
        <v>286</v>
      </c>
      <c r="J323" s="315" t="s">
        <v>286</v>
      </c>
      <c r="K323" s="315" t="s">
        <v>286</v>
      </c>
      <c r="L323" s="315" t="s">
        <v>286</v>
      </c>
      <c r="M323" s="315" t="s">
        <v>286</v>
      </c>
      <c r="N323" s="315" t="s">
        <v>286</v>
      </c>
      <c r="O323" s="315" t="s">
        <v>286</v>
      </c>
      <c r="P323" s="315" t="s">
        <v>286</v>
      </c>
      <c r="Q323" s="315" t="s">
        <v>286</v>
      </c>
      <c r="R323" s="315" t="s">
        <v>286</v>
      </c>
      <c r="S323" s="315" t="s">
        <v>286</v>
      </c>
      <c r="T323" s="315" t="s">
        <v>286</v>
      </c>
      <c r="U323" s="315" t="s">
        <v>286</v>
      </c>
      <c r="V323" s="315" t="s">
        <v>286</v>
      </c>
      <c r="W323" s="315" t="s">
        <v>286</v>
      </c>
      <c r="X323" s="315" t="s">
        <v>286</v>
      </c>
      <c r="Y323" s="315" t="s">
        <v>286</v>
      </c>
      <c r="Z323" s="315" t="s">
        <v>286</v>
      </c>
      <c r="AA323" s="315" t="s">
        <v>286</v>
      </c>
      <c r="AB323" s="315" t="s">
        <v>286</v>
      </c>
      <c r="AC323" s="315" t="s">
        <v>286</v>
      </c>
      <c r="AD323" s="315" t="s">
        <v>286</v>
      </c>
      <c r="AE323" s="315" t="s">
        <v>286</v>
      </c>
      <c r="AF323" s="315" t="s">
        <v>286</v>
      </c>
      <c r="AG323" s="315" t="s">
        <v>286</v>
      </c>
      <c r="AH323" s="315" t="s">
        <v>286</v>
      </c>
      <c r="AI323" s="315" t="s">
        <v>286</v>
      </c>
      <c r="AJ323" s="315" t="s">
        <v>286</v>
      </c>
      <c r="AK323" s="315" t="s">
        <v>286</v>
      </c>
      <c r="AL323" s="315" t="s">
        <v>286</v>
      </c>
      <c r="AM323" s="315" t="s">
        <v>286</v>
      </c>
      <c r="AN323" s="315" t="s">
        <v>286</v>
      </c>
      <c r="AO323" s="315" t="s">
        <v>286</v>
      </c>
    </row>
    <row r="324" spans="1:41" s="299" customFormat="1" ht="19.5" customHeight="1" x14ac:dyDescent="0.3">
      <c r="A324" s="304" t="s">
        <v>1076</v>
      </c>
      <c r="B324" s="292" t="s">
        <v>631</v>
      </c>
      <c r="C324" s="303" t="s">
        <v>33</v>
      </c>
      <c r="D324" s="315" t="s">
        <v>286</v>
      </c>
      <c r="E324" s="315" t="s">
        <v>286</v>
      </c>
      <c r="F324" s="315" t="s">
        <v>286</v>
      </c>
      <c r="G324" s="315" t="s">
        <v>286</v>
      </c>
      <c r="H324" s="315" t="s">
        <v>286</v>
      </c>
      <c r="I324" s="315" t="s">
        <v>286</v>
      </c>
      <c r="J324" s="315" t="s">
        <v>286</v>
      </c>
      <c r="K324" s="315" t="s">
        <v>286</v>
      </c>
      <c r="L324" s="315" t="s">
        <v>286</v>
      </c>
      <c r="M324" s="315" t="s">
        <v>286</v>
      </c>
      <c r="N324" s="315" t="s">
        <v>286</v>
      </c>
      <c r="O324" s="315" t="s">
        <v>286</v>
      </c>
      <c r="P324" s="315" t="s">
        <v>286</v>
      </c>
      <c r="Q324" s="315" t="s">
        <v>286</v>
      </c>
      <c r="R324" s="315" t="s">
        <v>286</v>
      </c>
      <c r="S324" s="315" t="s">
        <v>286</v>
      </c>
      <c r="T324" s="315" t="s">
        <v>286</v>
      </c>
      <c r="U324" s="315" t="s">
        <v>286</v>
      </c>
      <c r="V324" s="315" t="s">
        <v>286</v>
      </c>
      <c r="W324" s="315" t="s">
        <v>286</v>
      </c>
      <c r="X324" s="315" t="s">
        <v>286</v>
      </c>
      <c r="Y324" s="315" t="s">
        <v>286</v>
      </c>
      <c r="Z324" s="315" t="s">
        <v>286</v>
      </c>
      <c r="AA324" s="315" t="s">
        <v>286</v>
      </c>
      <c r="AB324" s="315" t="s">
        <v>286</v>
      </c>
      <c r="AC324" s="315" t="s">
        <v>286</v>
      </c>
      <c r="AD324" s="315" t="s">
        <v>286</v>
      </c>
      <c r="AE324" s="315" t="s">
        <v>286</v>
      </c>
      <c r="AF324" s="315" t="s">
        <v>286</v>
      </c>
      <c r="AG324" s="315" t="s">
        <v>286</v>
      </c>
      <c r="AH324" s="315" t="s">
        <v>286</v>
      </c>
      <c r="AI324" s="315" t="s">
        <v>286</v>
      </c>
      <c r="AJ324" s="315" t="s">
        <v>286</v>
      </c>
      <c r="AK324" s="315" t="s">
        <v>286</v>
      </c>
      <c r="AL324" s="315" t="s">
        <v>286</v>
      </c>
      <c r="AM324" s="315" t="s">
        <v>286</v>
      </c>
      <c r="AN324" s="315" t="s">
        <v>286</v>
      </c>
      <c r="AO324" s="315" t="s">
        <v>286</v>
      </c>
    </row>
    <row r="325" spans="1:41" s="299" customFormat="1" ht="15.6" customHeight="1" x14ac:dyDescent="0.3">
      <c r="A325" s="346" t="s">
        <v>1136</v>
      </c>
      <c r="B325" s="346"/>
      <c r="C325" s="346"/>
      <c r="D325" s="346"/>
      <c r="E325" s="346"/>
      <c r="F325" s="346"/>
      <c r="G325" s="346"/>
      <c r="H325" s="346"/>
      <c r="I325" s="346"/>
      <c r="J325" s="346"/>
      <c r="K325" s="346"/>
      <c r="L325" s="346"/>
      <c r="M325" s="346"/>
      <c r="N325" s="346"/>
      <c r="O325" s="346"/>
      <c r="P325" s="346"/>
      <c r="Q325" s="346"/>
      <c r="R325" s="346"/>
      <c r="S325" s="346"/>
      <c r="T325" s="346"/>
      <c r="U325" s="346"/>
      <c r="V325" s="346"/>
      <c r="W325" s="346"/>
      <c r="X325" s="346"/>
      <c r="Y325" s="346"/>
      <c r="Z325" s="346"/>
      <c r="AA325" s="346"/>
      <c r="AB325" s="346"/>
      <c r="AC325" s="346"/>
      <c r="AD325" s="346"/>
      <c r="AE325" s="346"/>
      <c r="AF325" s="346"/>
      <c r="AG325" s="346"/>
      <c r="AH325" s="346"/>
      <c r="AI325" s="346"/>
      <c r="AJ325" s="346"/>
      <c r="AK325" s="346"/>
      <c r="AL325" s="346"/>
      <c r="AM325" s="346"/>
      <c r="AN325" s="346"/>
      <c r="AO325" s="346"/>
    </row>
    <row r="326" spans="1:41" s="308" customFormat="1" ht="31.2" x14ac:dyDescent="0.3">
      <c r="A326" s="304" t="s">
        <v>572</v>
      </c>
      <c r="B326" s="297" t="s">
        <v>608</v>
      </c>
      <c r="C326" s="303" t="s">
        <v>286</v>
      </c>
      <c r="D326" s="326" t="s">
        <v>590</v>
      </c>
      <c r="E326" s="326" t="s">
        <v>590</v>
      </c>
      <c r="F326" s="326" t="s">
        <v>590</v>
      </c>
      <c r="G326" s="326" t="s">
        <v>590</v>
      </c>
      <c r="H326" s="326" t="s">
        <v>590</v>
      </c>
      <c r="I326" s="326" t="s">
        <v>590</v>
      </c>
      <c r="J326" s="326" t="s">
        <v>590</v>
      </c>
      <c r="K326" s="326" t="s">
        <v>590</v>
      </c>
      <c r="L326" s="326" t="s">
        <v>590</v>
      </c>
      <c r="M326" s="326" t="s">
        <v>590</v>
      </c>
      <c r="N326" s="326" t="s">
        <v>590</v>
      </c>
      <c r="O326" s="326" t="s">
        <v>590</v>
      </c>
      <c r="P326" s="326" t="s">
        <v>590</v>
      </c>
      <c r="Q326" s="326" t="s">
        <v>590</v>
      </c>
      <c r="R326" s="326" t="s">
        <v>590</v>
      </c>
      <c r="S326" s="326" t="s">
        <v>590</v>
      </c>
      <c r="T326" s="326" t="s">
        <v>590</v>
      </c>
      <c r="U326" s="326" t="s">
        <v>590</v>
      </c>
      <c r="V326" s="326" t="s">
        <v>590</v>
      </c>
      <c r="W326" s="326" t="s">
        <v>590</v>
      </c>
      <c r="X326" s="326" t="s">
        <v>590</v>
      </c>
      <c r="Y326" s="326" t="s">
        <v>590</v>
      </c>
      <c r="Z326" s="326" t="s">
        <v>590</v>
      </c>
      <c r="AA326" s="326" t="s">
        <v>590</v>
      </c>
      <c r="AB326" s="326" t="s">
        <v>590</v>
      </c>
      <c r="AC326" s="326" t="s">
        <v>590</v>
      </c>
      <c r="AD326" s="326" t="s">
        <v>590</v>
      </c>
      <c r="AE326" s="326" t="s">
        <v>590</v>
      </c>
      <c r="AF326" s="326" t="s">
        <v>590</v>
      </c>
      <c r="AG326" s="326" t="s">
        <v>590</v>
      </c>
      <c r="AH326" s="328" t="s">
        <v>590</v>
      </c>
      <c r="AI326" s="328" t="s">
        <v>590</v>
      </c>
      <c r="AJ326" s="328" t="s">
        <v>590</v>
      </c>
      <c r="AK326" s="328" t="s">
        <v>590</v>
      </c>
      <c r="AL326" s="328" t="s">
        <v>590</v>
      </c>
      <c r="AM326" s="328" t="s">
        <v>590</v>
      </c>
      <c r="AN326" s="326" t="s">
        <v>590</v>
      </c>
      <c r="AO326" s="326" t="s">
        <v>590</v>
      </c>
    </row>
    <row r="327" spans="1:41" x14ac:dyDescent="0.3">
      <c r="A327" s="304" t="s">
        <v>573</v>
      </c>
      <c r="B327" s="285" t="s">
        <v>609</v>
      </c>
      <c r="C327" s="303" t="s">
        <v>36</v>
      </c>
      <c r="D327" s="315">
        <f>'[1]4.Баланс эм'!$G$12</f>
        <v>13.6</v>
      </c>
      <c r="E327" s="315">
        <f>'[1]4.Баланс эм'!$H$12</f>
        <v>13.6</v>
      </c>
      <c r="F327" s="326">
        <f>[2]Свод!S317</f>
        <v>13.6</v>
      </c>
      <c r="G327" s="315">
        <f>'[1]4.Баланс эм'!$I$12</f>
        <v>14.2</v>
      </c>
      <c r="H327" s="326">
        <f>[2]Свод!U317</f>
        <v>13.6</v>
      </c>
      <c r="I327" s="315">
        <f>'[1]4.Баланс эм'!$J$12</f>
        <v>13.6</v>
      </c>
      <c r="J327" s="326">
        <f>[2]Свод!W317</f>
        <v>11.1</v>
      </c>
      <c r="K327" s="315">
        <f>'[1]4.Баланс эм'!$Q$12</f>
        <v>13.6</v>
      </c>
      <c r="L327" s="326">
        <f>[2]Свод!Y317</f>
        <v>11.1</v>
      </c>
      <c r="M327" s="315">
        <f>'[1]4.Баланс эм'!$R$12</f>
        <v>11.1</v>
      </c>
      <c r="N327" s="326">
        <f>[2]Свод!AA317</f>
        <v>11.1</v>
      </c>
      <c r="O327" s="315">
        <f>'[1]4.Баланс эм'!$S$12</f>
        <v>11.1</v>
      </c>
      <c r="P327" s="326">
        <f>[2]Свод!AC317</f>
        <v>11.1</v>
      </c>
      <c r="Q327" s="315">
        <f>'[1]4.Баланс эм'!$T$12</f>
        <v>11.1</v>
      </c>
      <c r="R327" s="326">
        <f>[2]Свод!AE317</f>
        <v>11.1</v>
      </c>
      <c r="S327" s="326">
        <f>[2]Свод!AF317</f>
        <v>11.1</v>
      </c>
      <c r="T327" s="326">
        <f>[2]Свод!AG317</f>
        <v>11.1</v>
      </c>
      <c r="U327" s="326">
        <f>[2]Свод!AH317</f>
        <v>11.1</v>
      </c>
      <c r="V327" s="326">
        <f>[2]Свод!AI317</f>
        <v>11.1</v>
      </c>
      <c r="W327" s="326">
        <f>[2]Свод!AJ317</f>
        <v>11.1</v>
      </c>
      <c r="X327" s="326">
        <f>[2]Свод!AK317</f>
        <v>11.1</v>
      </c>
      <c r="Y327" s="326">
        <f>[2]Свод!AL317</f>
        <v>11.1</v>
      </c>
      <c r="Z327" s="326">
        <f>[2]Свод!AM317</f>
        <v>11.1</v>
      </c>
      <c r="AA327" s="326">
        <f>[2]Свод!AN317</f>
        <v>11.1</v>
      </c>
      <c r="AB327" s="326">
        <f>[2]Свод!AO317</f>
        <v>11.1</v>
      </c>
      <c r="AC327" s="326">
        <f>[2]Свод!AP317</f>
        <v>11.1</v>
      </c>
      <c r="AD327" s="326">
        <f>[2]Свод!AQ317</f>
        <v>11.1</v>
      </c>
      <c r="AE327" s="326">
        <f>[2]Свод!AR317</f>
        <v>11.1</v>
      </c>
      <c r="AF327" s="326">
        <f>[2]Свод!AS317</f>
        <v>6</v>
      </c>
      <c r="AG327" s="326">
        <f>[2]Свод!AT317</f>
        <v>6</v>
      </c>
      <c r="AH327" s="326">
        <f>[2]Свод!AU317</f>
        <v>6</v>
      </c>
      <c r="AI327" s="326">
        <f>[2]Свод!AV317</f>
        <v>6</v>
      </c>
      <c r="AJ327" s="326">
        <f>[2]Свод!AW317</f>
        <v>6</v>
      </c>
      <c r="AK327" s="326">
        <f>[2]Свод!AX317</f>
        <v>6</v>
      </c>
      <c r="AL327" s="326">
        <f>[2]Свод!AY317</f>
        <v>0</v>
      </c>
      <c r="AM327" s="326">
        <f>[2]Свод!AZ317</f>
        <v>6</v>
      </c>
      <c r="AN327" s="326">
        <f t="shared" ref="AN327:AN331" si="104">H327+J327+L327+N327+P327+R327+T327+V327+X327+Z327+AB327+AD327+AF327+AH327+AJ327+AL327</f>
        <v>153.69999999999996</v>
      </c>
      <c r="AO327" s="326">
        <f t="shared" ref="AO327:AO331" si="105">I327+K327+M327+O327+Q327+S327+U327+W327+Y327+AA327+AC327+AE327+AG327+AI327+AK327+AM327</f>
        <v>162.19999999999996</v>
      </c>
    </row>
    <row r="328" spans="1:41" x14ac:dyDescent="0.3">
      <c r="A328" s="304" t="s">
        <v>574</v>
      </c>
      <c r="B328" s="285" t="s">
        <v>610</v>
      </c>
      <c r="C328" s="303" t="s">
        <v>611</v>
      </c>
      <c r="D328" s="315">
        <f>'[1]5.Производство'!$G$60*1000</f>
        <v>470</v>
      </c>
      <c r="E328" s="315">
        <f>'[1]5.Производство'!$H$60*1000</f>
        <v>470</v>
      </c>
      <c r="F328" s="326">
        <f>[2]Свод!S318</f>
        <v>470</v>
      </c>
      <c r="G328" s="315">
        <f>'[1]5.Производство'!$I$60*1000</f>
        <v>470</v>
      </c>
      <c r="H328" s="326">
        <f>[2]Свод!U318</f>
        <v>470</v>
      </c>
      <c r="I328" s="315">
        <f>'[1]5.Производство'!$J$60*1000</f>
        <v>470</v>
      </c>
      <c r="J328" s="326">
        <f>[2]Свод!W318</f>
        <v>454</v>
      </c>
      <c r="K328" s="315">
        <f>'[1]5.Производство'!$Q$60*1000</f>
        <v>467.75</v>
      </c>
      <c r="L328" s="326">
        <f>[2]Свод!Y318</f>
        <v>454</v>
      </c>
      <c r="M328" s="315">
        <f>'[1]5.Производство'!$R$60*1000</f>
        <v>461</v>
      </c>
      <c r="N328" s="326">
        <f>[2]Свод!AA318</f>
        <v>454</v>
      </c>
      <c r="O328" s="315">
        <f>'[1]5.Производство'!$S$60*1000</f>
        <v>461</v>
      </c>
      <c r="P328" s="326">
        <f>[2]Свод!AC318</f>
        <v>454</v>
      </c>
      <c r="Q328" s="315">
        <f>'[1]5.Производство'!$T$60*1000</f>
        <v>461</v>
      </c>
      <c r="R328" s="326">
        <f>[2]Свод!AE318</f>
        <v>454</v>
      </c>
      <c r="S328" s="326">
        <f>[2]Свод!AF318</f>
        <v>454</v>
      </c>
      <c r="T328" s="326">
        <f>[2]Свод!AG318</f>
        <v>454</v>
      </c>
      <c r="U328" s="326">
        <f>[2]Свод!AH318</f>
        <v>454</v>
      </c>
      <c r="V328" s="326">
        <f>[2]Свод!AI318</f>
        <v>454</v>
      </c>
      <c r="W328" s="326">
        <f>[2]Свод!AJ318</f>
        <v>454</v>
      </c>
      <c r="X328" s="326">
        <f>[2]Свод!AK318</f>
        <v>454</v>
      </c>
      <c r="Y328" s="326">
        <f>[2]Свод!AL318</f>
        <v>454</v>
      </c>
      <c r="Z328" s="326">
        <f>[2]Свод!AM318</f>
        <v>454</v>
      </c>
      <c r="AA328" s="326">
        <f>[2]Свод!AN318</f>
        <v>454</v>
      </c>
      <c r="AB328" s="326">
        <f>[2]Свод!AO318</f>
        <v>454</v>
      </c>
      <c r="AC328" s="326">
        <f>[2]Свод!AP318</f>
        <v>454</v>
      </c>
      <c r="AD328" s="326">
        <f>[2]Свод!AQ318</f>
        <v>454</v>
      </c>
      <c r="AE328" s="326">
        <f>[2]Свод!AR318</f>
        <v>454</v>
      </c>
      <c r="AF328" s="326">
        <f>[2]Свод!AS318</f>
        <v>50</v>
      </c>
      <c r="AG328" s="326">
        <f>[2]Свод!AT318</f>
        <v>50</v>
      </c>
      <c r="AH328" s="326">
        <f>[2]Свод!AU318</f>
        <v>50</v>
      </c>
      <c r="AI328" s="326">
        <f>[2]Свод!AV318</f>
        <v>50</v>
      </c>
      <c r="AJ328" s="326">
        <f>[2]Свод!AW318</f>
        <v>50</v>
      </c>
      <c r="AK328" s="326">
        <f>[2]Свод!AX318</f>
        <v>50</v>
      </c>
      <c r="AL328" s="326">
        <f>[2]Свод!AY318</f>
        <v>0</v>
      </c>
      <c r="AM328" s="326">
        <f>[2]Свод!AZ318</f>
        <v>50</v>
      </c>
      <c r="AN328" s="326">
        <f t="shared" si="104"/>
        <v>5614</v>
      </c>
      <c r="AO328" s="326">
        <f t="shared" si="105"/>
        <v>5698.75</v>
      </c>
    </row>
    <row r="329" spans="1:41" x14ac:dyDescent="0.3">
      <c r="A329" s="304" t="s">
        <v>575</v>
      </c>
      <c r="B329" s="285" t="s">
        <v>612</v>
      </c>
      <c r="C329" s="303" t="s">
        <v>36</v>
      </c>
      <c r="D329" s="315">
        <f>'[1]4.Баланс эм'!$G$23</f>
        <v>1.1099999999999994</v>
      </c>
      <c r="E329" s="315">
        <f>'[1]4.Баланс эм'!$H$23</f>
        <v>1.2010000000000005</v>
      </c>
      <c r="F329" s="326">
        <f>[2]Свод!S319</f>
        <v>1.3725000000000001</v>
      </c>
      <c r="G329" s="315">
        <f>'[1]4.Баланс эм'!$I$23</f>
        <v>1.1852999999999998</v>
      </c>
      <c r="H329" s="326">
        <f>[2]Свод!U319</f>
        <v>1.3725000000000001</v>
      </c>
      <c r="I329" s="315">
        <f>'[1]4.Баланс эм'!$J$23</f>
        <v>1.2300000000000004</v>
      </c>
      <c r="J329" s="326">
        <f>[2]Свод!W319</f>
        <v>6.8614999999999995</v>
      </c>
      <c r="K329" s="315">
        <f>'[1]4.Баланс эм'!$Q$23</f>
        <v>2.754999999999999</v>
      </c>
      <c r="L329" s="326">
        <f>[2]Свод!Y319</f>
        <v>6.8614999999999995</v>
      </c>
      <c r="M329" s="315">
        <f>'[1]4.Баланс эм'!$R$23</f>
        <v>7.0969999999999995</v>
      </c>
      <c r="N329" s="326">
        <f>[2]Свод!AA319</f>
        <v>6.8614999999999995</v>
      </c>
      <c r="O329" s="315">
        <f>'[1]4.Баланс эм'!$S$23</f>
        <v>7.0969999999999995</v>
      </c>
      <c r="P329" s="326">
        <f>[2]Свод!AC319</f>
        <v>6.8614999999999995</v>
      </c>
      <c r="Q329" s="315">
        <f>'[1]4.Баланс эм'!$T$23</f>
        <v>7.0969999999999995</v>
      </c>
      <c r="R329" s="326">
        <f>[2]Свод!AE319</f>
        <v>6.8614999999999995</v>
      </c>
      <c r="S329" s="326">
        <f>[2]Свод!AF319</f>
        <v>6.8614999999999995</v>
      </c>
      <c r="T329" s="326">
        <f>[2]Свод!AG319</f>
        <v>6.8614999999999995</v>
      </c>
      <c r="U329" s="326">
        <f>[2]Свод!AH319</f>
        <v>6.8614999999999995</v>
      </c>
      <c r="V329" s="326">
        <f>[2]Свод!AI319</f>
        <v>6.8614999999999995</v>
      </c>
      <c r="W329" s="326">
        <f>[2]Свод!AJ319</f>
        <v>6.8614999999999995</v>
      </c>
      <c r="X329" s="326">
        <f>[2]Свод!AK319</f>
        <v>6.8614999999999995</v>
      </c>
      <c r="Y329" s="326">
        <f>[2]Свод!AL319</f>
        <v>6.8614999999999995</v>
      </c>
      <c r="Z329" s="326">
        <f>[2]Свод!AM319</f>
        <v>6.8614999999999995</v>
      </c>
      <c r="AA329" s="326">
        <f>[2]Свод!AN319</f>
        <v>6.8614999999999995</v>
      </c>
      <c r="AB329" s="326">
        <f>[2]Свод!AO319</f>
        <v>6.8614999999999995</v>
      </c>
      <c r="AC329" s="326">
        <f>[2]Свод!AP319</f>
        <v>6.8614999999999995</v>
      </c>
      <c r="AD329" s="326">
        <f>[2]Свод!AQ319</f>
        <v>6.8614999999999995</v>
      </c>
      <c r="AE329" s="326">
        <f>[2]Свод!AR319</f>
        <v>6.8614999999999995</v>
      </c>
      <c r="AF329" s="326">
        <f>[2]Свод!AS319</f>
        <v>5.4889999999999999</v>
      </c>
      <c r="AG329" s="326">
        <f>[2]Свод!AT319</f>
        <v>5.4889999999999999</v>
      </c>
      <c r="AH329" s="326">
        <f>[2]Свод!AU319</f>
        <v>5.4889999999999999</v>
      </c>
      <c r="AI329" s="326">
        <f>[2]Свод!AV319</f>
        <v>5.4889999999999999</v>
      </c>
      <c r="AJ329" s="326">
        <f>[2]Свод!AW319</f>
        <v>5.4889999999999999</v>
      </c>
      <c r="AK329" s="326">
        <f>[2]Свод!AX319</f>
        <v>5.4889999999999999</v>
      </c>
      <c r="AL329" s="326">
        <f>[2]Свод!AY319</f>
        <v>0</v>
      </c>
      <c r="AM329" s="326">
        <f>[2]Свод!AZ319</f>
        <v>5.4889999999999999</v>
      </c>
      <c r="AN329" s="326">
        <f t="shared" si="104"/>
        <v>93.316000000000003</v>
      </c>
      <c r="AO329" s="326">
        <f t="shared" si="105"/>
        <v>95.262500000000017</v>
      </c>
    </row>
    <row r="330" spans="1:41" x14ac:dyDescent="0.3">
      <c r="A330" s="304" t="s">
        <v>576</v>
      </c>
      <c r="B330" s="285" t="s">
        <v>614</v>
      </c>
      <c r="C330" s="303" t="s">
        <v>611</v>
      </c>
      <c r="D330" s="315">
        <v>334.26</v>
      </c>
      <c r="E330" s="315">
        <v>334.26</v>
      </c>
      <c r="F330" s="327">
        <f>[2]Свод!S320</f>
        <v>334.26</v>
      </c>
      <c r="G330" s="315">
        <f>F330</f>
        <v>334.26</v>
      </c>
      <c r="H330" s="327">
        <f>[2]Свод!U320</f>
        <v>334.26</v>
      </c>
      <c r="I330" s="315">
        <f>H330</f>
        <v>334.26</v>
      </c>
      <c r="J330" s="327">
        <f>[2]Свод!W320</f>
        <v>334.26</v>
      </c>
      <c r="K330" s="315">
        <f>J330</f>
        <v>334.26</v>
      </c>
      <c r="L330" s="327">
        <f>[2]Свод!Y320</f>
        <v>334.26</v>
      </c>
      <c r="M330" s="315">
        <f>L330</f>
        <v>334.26</v>
      </c>
      <c r="N330" s="327">
        <f>[2]Свод!AA320</f>
        <v>334.26</v>
      </c>
      <c r="O330" s="315">
        <f>N330</f>
        <v>334.26</v>
      </c>
      <c r="P330" s="327">
        <f>[2]Свод!AC320</f>
        <v>334.26</v>
      </c>
      <c r="Q330" s="315">
        <f>P330</f>
        <v>334.26</v>
      </c>
      <c r="R330" s="327">
        <f>[2]Свод!AE320</f>
        <v>334.26</v>
      </c>
      <c r="S330" s="327">
        <f>[2]Свод!AF320</f>
        <v>334.26</v>
      </c>
      <c r="T330" s="327">
        <f>[2]Свод!AG320</f>
        <v>334.26</v>
      </c>
      <c r="U330" s="327">
        <f>[2]Свод!AH320</f>
        <v>334.26</v>
      </c>
      <c r="V330" s="327">
        <f>[2]Свод!AI320</f>
        <v>334.26</v>
      </c>
      <c r="W330" s="327">
        <f>[2]Свод!AJ320</f>
        <v>334.26</v>
      </c>
      <c r="X330" s="327">
        <f>[2]Свод!AK320</f>
        <v>334.26</v>
      </c>
      <c r="Y330" s="327">
        <f>[2]Свод!AL320</f>
        <v>334.26</v>
      </c>
      <c r="Z330" s="327">
        <f>[2]Свод!AM320</f>
        <v>334.26</v>
      </c>
      <c r="AA330" s="327">
        <f>[2]Свод!AN320</f>
        <v>334.26</v>
      </c>
      <c r="AB330" s="327">
        <f>[2]Свод!AO320</f>
        <v>334.26</v>
      </c>
      <c r="AC330" s="327">
        <f>[2]Свод!AP320</f>
        <v>334.26</v>
      </c>
      <c r="AD330" s="327">
        <f>[2]Свод!AQ320</f>
        <v>334.26</v>
      </c>
      <c r="AE330" s="327">
        <f>[2]Свод!AR320</f>
        <v>334.26</v>
      </c>
      <c r="AF330" s="327">
        <f>[2]Свод!AS320</f>
        <v>38</v>
      </c>
      <c r="AG330" s="327">
        <f>[2]Свод!AT320</f>
        <v>38</v>
      </c>
      <c r="AH330" s="327">
        <f>[2]Свод!AU320</f>
        <v>38</v>
      </c>
      <c r="AI330" s="327">
        <f>[2]Свод!AV320</f>
        <v>38</v>
      </c>
      <c r="AJ330" s="327">
        <f>[2]Свод!AW320</f>
        <v>38</v>
      </c>
      <c r="AK330" s="327">
        <f>[2]Свод!AX320</f>
        <v>38</v>
      </c>
      <c r="AL330" s="327">
        <f>[2]Свод!AY320</f>
        <v>0</v>
      </c>
      <c r="AM330" s="327">
        <f>[2]Свод!AZ320</f>
        <v>38</v>
      </c>
      <c r="AN330" s="327">
        <f t="shared" si="104"/>
        <v>4125.1200000000008</v>
      </c>
      <c r="AO330" s="327">
        <f t="shared" si="105"/>
        <v>4163.1200000000008</v>
      </c>
    </row>
    <row r="331" spans="1:41" x14ac:dyDescent="0.3">
      <c r="A331" s="304" t="s">
        <v>578</v>
      </c>
      <c r="B331" s="285" t="s">
        <v>613</v>
      </c>
      <c r="C331" s="303" t="s">
        <v>1143</v>
      </c>
      <c r="D331" s="315">
        <f>'[1]5.Производство'!$G$15</f>
        <v>9.7000320000000002</v>
      </c>
      <c r="E331" s="315">
        <f>'[1]5.Производство'!$H$15</f>
        <v>10.524035000000001</v>
      </c>
      <c r="F331" s="326">
        <f>[2]Свод!S321</f>
        <v>9.8733310000000021</v>
      </c>
      <c r="G331" s="315">
        <f>'[1]5.Производство'!$I$15</f>
        <v>9.8435860000000002</v>
      </c>
      <c r="H331" s="326">
        <f>[2]Свод!U321</f>
        <v>10.809199999999999</v>
      </c>
      <c r="I331" s="315">
        <f>'[1]5.Производство'!$J$15</f>
        <v>10.808999999999999</v>
      </c>
      <c r="J331" s="326">
        <f>[2]Свод!W321</f>
        <v>62.170999999999999</v>
      </c>
      <c r="K331" s="315">
        <f>'[1]5.Производство'!$Q$15</f>
        <v>25.748999999999995</v>
      </c>
      <c r="L331" s="326">
        <f>[2]Свод!Y321</f>
        <v>62.170999999999999</v>
      </c>
      <c r="M331" s="315">
        <f>'[1]5.Производство'!$R$15</f>
        <v>61.810999999999993</v>
      </c>
      <c r="N331" s="326">
        <f>[2]Свод!AA321</f>
        <v>62.170999999999999</v>
      </c>
      <c r="O331" s="315">
        <f>'[1]5.Производство'!$S$15</f>
        <v>61.810999999999993</v>
      </c>
      <c r="P331" s="326">
        <f>[2]Свод!AC321</f>
        <v>63.451000000000008</v>
      </c>
      <c r="Q331" s="315">
        <f>'[1]5.Производство'!$T$15</f>
        <v>61.810999999999993</v>
      </c>
      <c r="R331" s="326">
        <f>[2]Свод!AE321</f>
        <v>63.451000000000008</v>
      </c>
      <c r="S331" s="326">
        <f>[2]Свод!AF321</f>
        <v>63.451000000000008</v>
      </c>
      <c r="T331" s="326">
        <f>[2]Свод!AG321</f>
        <v>63.451000000000008</v>
      </c>
      <c r="U331" s="326">
        <f>[2]Свод!AH321</f>
        <v>63.451000000000008</v>
      </c>
      <c r="V331" s="326">
        <f>[2]Свод!AI321</f>
        <v>63.451000000000008</v>
      </c>
      <c r="W331" s="326">
        <f>[2]Свод!AJ321</f>
        <v>63.451000000000008</v>
      </c>
      <c r="X331" s="326">
        <f>[2]Свод!AK321</f>
        <v>63.451000000000008</v>
      </c>
      <c r="Y331" s="326">
        <f>[2]Свод!AL321</f>
        <v>63.451000000000008</v>
      </c>
      <c r="Z331" s="326">
        <f>[2]Свод!AM321</f>
        <v>63.451000000000008</v>
      </c>
      <c r="AA331" s="326">
        <f>[2]Свод!AN321</f>
        <v>63.451000000000008</v>
      </c>
      <c r="AB331" s="326">
        <f>[2]Свод!AO321</f>
        <v>63.451000000000008</v>
      </c>
      <c r="AC331" s="326">
        <f>[2]Свод!AP321</f>
        <v>63.451000000000008</v>
      </c>
      <c r="AD331" s="326">
        <f>[2]Свод!AQ321</f>
        <v>63.451000000000008</v>
      </c>
      <c r="AE331" s="326">
        <f>[2]Свод!AR321</f>
        <v>63.451000000000008</v>
      </c>
      <c r="AF331" s="326">
        <f>[2]Свод!AS321</f>
        <v>51.84</v>
      </c>
      <c r="AG331" s="326">
        <f>[2]Свод!AT321</f>
        <v>51.84</v>
      </c>
      <c r="AH331" s="326">
        <f>[2]Свод!AU321</f>
        <v>51.84</v>
      </c>
      <c r="AI331" s="326">
        <f>[2]Свод!AV321</f>
        <v>51.84</v>
      </c>
      <c r="AJ331" s="326">
        <f>[2]Свод!AW321</f>
        <v>51.84</v>
      </c>
      <c r="AK331" s="326">
        <f>[2]Свод!AX321</f>
        <v>51.84</v>
      </c>
      <c r="AL331" s="326">
        <f>[2]Свод!AY321</f>
        <v>0</v>
      </c>
      <c r="AM331" s="326">
        <f>[2]Свод!AZ321</f>
        <v>51.84</v>
      </c>
      <c r="AN331" s="326">
        <f t="shared" si="104"/>
        <v>860.45020000000022</v>
      </c>
      <c r="AO331" s="326">
        <f t="shared" si="105"/>
        <v>873.50800000000027</v>
      </c>
    </row>
    <row r="332" spans="1:41" s="308" customFormat="1" x14ac:dyDescent="0.3">
      <c r="A332" s="304" t="s">
        <v>703</v>
      </c>
      <c r="B332" s="285" t="s">
        <v>577</v>
      </c>
      <c r="C332" s="303" t="s">
        <v>286</v>
      </c>
      <c r="D332" s="326" t="s">
        <v>590</v>
      </c>
      <c r="E332" s="326" t="s">
        <v>590</v>
      </c>
      <c r="F332" s="326" t="s">
        <v>590</v>
      </c>
      <c r="G332" s="326" t="s">
        <v>590</v>
      </c>
      <c r="H332" s="326" t="s">
        <v>590</v>
      </c>
      <c r="I332" s="326" t="s">
        <v>590</v>
      </c>
      <c r="J332" s="326" t="s">
        <v>590</v>
      </c>
      <c r="K332" s="326" t="s">
        <v>590</v>
      </c>
      <c r="L332" s="326" t="s">
        <v>590</v>
      </c>
      <c r="M332" s="326" t="s">
        <v>590</v>
      </c>
      <c r="N332" s="326" t="s">
        <v>590</v>
      </c>
      <c r="O332" s="326" t="s">
        <v>590</v>
      </c>
      <c r="P332" s="326" t="s">
        <v>590</v>
      </c>
      <c r="Q332" s="326" t="s">
        <v>590</v>
      </c>
      <c r="R332" s="326" t="s">
        <v>590</v>
      </c>
      <c r="S332" s="326" t="s">
        <v>590</v>
      </c>
      <c r="T332" s="326" t="s">
        <v>590</v>
      </c>
      <c r="U332" s="326" t="s">
        <v>590</v>
      </c>
      <c r="V332" s="326" t="s">
        <v>590</v>
      </c>
      <c r="W332" s="326" t="s">
        <v>590</v>
      </c>
      <c r="X332" s="326" t="s">
        <v>590</v>
      </c>
      <c r="Y332" s="326" t="s">
        <v>590</v>
      </c>
      <c r="Z332" s="326" t="s">
        <v>590</v>
      </c>
      <c r="AA332" s="326" t="s">
        <v>590</v>
      </c>
      <c r="AB332" s="326" t="s">
        <v>590</v>
      </c>
      <c r="AC332" s="326" t="s">
        <v>590</v>
      </c>
      <c r="AD332" s="326" t="s">
        <v>590</v>
      </c>
      <c r="AE332" s="326" t="s">
        <v>590</v>
      </c>
      <c r="AF332" s="326" t="s">
        <v>590</v>
      </c>
      <c r="AG332" s="326" t="s">
        <v>590</v>
      </c>
      <c r="AH332" s="326" t="s">
        <v>590</v>
      </c>
      <c r="AI332" s="326" t="s">
        <v>590</v>
      </c>
      <c r="AJ332" s="326" t="s">
        <v>590</v>
      </c>
      <c r="AK332" s="326" t="s">
        <v>590</v>
      </c>
      <c r="AL332" s="326" t="s">
        <v>590</v>
      </c>
      <c r="AM332" s="326" t="s">
        <v>590</v>
      </c>
      <c r="AN332" s="326" t="s">
        <v>590</v>
      </c>
      <c r="AO332" s="326" t="s">
        <v>590</v>
      </c>
    </row>
    <row r="333" spans="1:41" x14ac:dyDescent="0.3">
      <c r="A333" s="304" t="s">
        <v>704</v>
      </c>
      <c r="B333" s="141" t="s">
        <v>580</v>
      </c>
      <c r="C333" s="303" t="s">
        <v>1143</v>
      </c>
      <c r="D333" s="315">
        <f>'[1]5.Производство'!$G$22</f>
        <v>9.6735620000000022</v>
      </c>
      <c r="E333" s="315">
        <f>'[1]5.Производство'!$H$22</f>
        <v>10.509173000000001</v>
      </c>
      <c r="F333" s="326">
        <f>[2]Свод!S323</f>
        <v>9.8637450000000015</v>
      </c>
      <c r="G333" s="315">
        <f>'[1]5.Производство'!$I$22</f>
        <v>9.8333349999999999</v>
      </c>
      <c r="H333" s="326">
        <f>[2]Свод!U323</f>
        <v>10.623000000000001</v>
      </c>
      <c r="I333" s="315">
        <f>'[1]5.Производство'!$J$22</f>
        <v>10.623000000000001</v>
      </c>
      <c r="J333" s="326">
        <f>[2]Свод!W323</f>
        <v>58.536000000000001</v>
      </c>
      <c r="K333" s="315">
        <f>'[1]5.Производство'!$Q$22</f>
        <v>22.113999999999997</v>
      </c>
      <c r="L333" s="326">
        <f>[2]Свод!Y323</f>
        <v>58.536000000000001</v>
      </c>
      <c r="M333" s="315">
        <f>'[1]5.Производство'!$R$22</f>
        <v>58.175999999999995</v>
      </c>
      <c r="N333" s="326">
        <f>[2]Свод!AA323</f>
        <v>58.536000000000001</v>
      </c>
      <c r="O333" s="315">
        <f>'[1]5.Производство'!$S$22</f>
        <v>58.175999999999995</v>
      </c>
      <c r="P333" s="326">
        <f>[2]Свод!AC323</f>
        <v>59.813000000000002</v>
      </c>
      <c r="Q333" s="315">
        <f>'[1]5.Производство'!$T$22</f>
        <v>58.175999999999995</v>
      </c>
      <c r="R333" s="326">
        <f>[2]Свод!AE323</f>
        <v>59.813000000000002</v>
      </c>
      <c r="S333" s="326">
        <f>[2]Свод!AF323</f>
        <v>59.813000000000002</v>
      </c>
      <c r="T333" s="326">
        <f>[2]Свод!AG323</f>
        <v>59.813000000000002</v>
      </c>
      <c r="U333" s="326">
        <f>[2]Свод!AH323</f>
        <v>59.813000000000002</v>
      </c>
      <c r="V333" s="326">
        <f>[2]Свод!AI323</f>
        <v>59.813000000000002</v>
      </c>
      <c r="W333" s="326">
        <f>[2]Свод!AJ323</f>
        <v>59.813000000000002</v>
      </c>
      <c r="X333" s="326">
        <f>[2]Свод!AK323</f>
        <v>59.813000000000002</v>
      </c>
      <c r="Y333" s="326">
        <f>[2]Свод!AL323</f>
        <v>59.813000000000002</v>
      </c>
      <c r="Z333" s="326">
        <f>[2]Свод!AM323</f>
        <v>59.813000000000002</v>
      </c>
      <c r="AA333" s="326">
        <f>[2]Свод!AN323</f>
        <v>59.813000000000002</v>
      </c>
      <c r="AB333" s="326">
        <f>[2]Свод!AO323</f>
        <v>59.813000000000002</v>
      </c>
      <c r="AC333" s="326">
        <f>[2]Свод!AP323</f>
        <v>59.813000000000002</v>
      </c>
      <c r="AD333" s="326">
        <f>[2]Свод!AQ323</f>
        <v>59.813000000000002</v>
      </c>
      <c r="AE333" s="326">
        <f>[2]Свод!AR323</f>
        <v>59.813000000000002</v>
      </c>
      <c r="AF333" s="326">
        <f>[2]Свод!AS323</f>
        <v>48.213999999999999</v>
      </c>
      <c r="AG333" s="326">
        <f>[2]Свод!AT323</f>
        <v>48.213999999999999</v>
      </c>
      <c r="AH333" s="326">
        <f>[2]Свод!AU323</f>
        <v>48.213999999999999</v>
      </c>
      <c r="AI333" s="326">
        <f>[2]Свод!AV323</f>
        <v>48.213999999999999</v>
      </c>
      <c r="AJ333" s="326">
        <f>[2]Свод!AW323</f>
        <v>48.213999999999999</v>
      </c>
      <c r="AK333" s="326">
        <f>[2]Свод!AX323</f>
        <v>48.213999999999999</v>
      </c>
      <c r="AL333" s="326">
        <f>[2]Свод!AY323</f>
        <v>0</v>
      </c>
      <c r="AM333" s="326">
        <f>[2]Свод!AZ323</f>
        <v>48.213999999999999</v>
      </c>
      <c r="AN333" s="326">
        <f t="shared" ref="AN333:AN334" si="106">H333+J333+L333+N333+P333+R333+T333+V333+X333+Z333+AB333+AD333+AF333+AH333+AJ333+AL333</f>
        <v>809.37699999999973</v>
      </c>
      <c r="AO333" s="326">
        <f t="shared" ref="AO333:AO334" si="107">I333+K333+M333+O333+Q333+S333+U333+W333+Y333+AA333+AC333+AE333+AG333+AI333+AK333+AM333</f>
        <v>818.81199999999967</v>
      </c>
    </row>
    <row r="334" spans="1:41" x14ac:dyDescent="0.3">
      <c r="A334" s="304" t="s">
        <v>705</v>
      </c>
      <c r="B334" s="141" t="s">
        <v>579</v>
      </c>
      <c r="C334" s="303" t="s">
        <v>1145</v>
      </c>
      <c r="D334" s="315">
        <f>'[1]5.Производство'!$G$61</f>
        <v>530.90399999999602</v>
      </c>
      <c r="E334" s="315">
        <f>'[1]5.Производство'!$H$61</f>
        <v>503.05600037580649</v>
      </c>
      <c r="F334" s="326">
        <f>[2]Свод!S324</f>
        <v>0</v>
      </c>
      <c r="G334" s="315">
        <f>'[1]5.Производство'!$I$61</f>
        <v>485.07699999998999</v>
      </c>
      <c r="H334" s="326">
        <f>[2]Свод!U324</f>
        <v>0</v>
      </c>
      <c r="I334" s="315">
        <f>'[1]5.Производство'!$J$61</f>
        <v>510.67700000000002</v>
      </c>
      <c r="J334" s="326">
        <f>[2]Свод!W324</f>
        <v>0</v>
      </c>
      <c r="K334" s="315">
        <f>'[1]5.Производство'!$Q$61</f>
        <v>510.67700000000008</v>
      </c>
      <c r="L334" s="326">
        <f>[2]Свод!Y324</f>
        <v>0</v>
      </c>
      <c r="M334" s="315">
        <f>'[1]5.Производство'!$R$61</f>
        <v>510.67700000000008</v>
      </c>
      <c r="N334" s="326">
        <f>[2]Свод!AA324</f>
        <v>0</v>
      </c>
      <c r="O334" s="315">
        <f>'[1]5.Производство'!$S$61</f>
        <v>510.67700000000008</v>
      </c>
      <c r="P334" s="326">
        <f>[2]Свод!AC324</f>
        <v>0</v>
      </c>
      <c r="Q334" s="315">
        <f>'[1]5.Производство'!$T$61</f>
        <v>510.67700000000008</v>
      </c>
      <c r="R334" s="326">
        <f>[2]Свод!AE324</f>
        <v>0</v>
      </c>
      <c r="S334" s="326">
        <f>[2]Свод!AF324</f>
        <v>0</v>
      </c>
      <c r="T334" s="326">
        <f>[2]Свод!AG324</f>
        <v>0</v>
      </c>
      <c r="U334" s="326">
        <f>[2]Свод!AH324</f>
        <v>0</v>
      </c>
      <c r="V334" s="326">
        <f>[2]Свод!AI324</f>
        <v>0</v>
      </c>
      <c r="W334" s="326">
        <f>[2]Свод!AJ324</f>
        <v>0</v>
      </c>
      <c r="X334" s="326">
        <f>[2]Свод!AK324</f>
        <v>0</v>
      </c>
      <c r="Y334" s="326">
        <f>[2]Свод!AL324</f>
        <v>0</v>
      </c>
      <c r="Z334" s="326">
        <f>[2]Свод!AM324</f>
        <v>0</v>
      </c>
      <c r="AA334" s="326">
        <f>[2]Свод!AN324</f>
        <v>0</v>
      </c>
      <c r="AB334" s="326">
        <f>[2]Свод!AO324</f>
        <v>464.01099999999997</v>
      </c>
      <c r="AC334" s="326">
        <f>[2]Свод!AP324</f>
        <v>51.738999999999997</v>
      </c>
      <c r="AD334" s="326">
        <f>[2]Свод!AQ324</f>
        <v>464.01099999999997</v>
      </c>
      <c r="AE334" s="326">
        <f>[2]Свод!AR324</f>
        <v>51.738999999999997</v>
      </c>
      <c r="AF334" s="326">
        <f>[2]Свод!AS324</f>
        <v>464.01099999999997</v>
      </c>
      <c r="AG334" s="326">
        <f>[2]Свод!AT324</f>
        <v>51.738999999999997</v>
      </c>
      <c r="AH334" s="326">
        <f>[2]Свод!AU324</f>
        <v>464.01099999999997</v>
      </c>
      <c r="AI334" s="326">
        <f>[2]Свод!AV324</f>
        <v>51.738999999999997</v>
      </c>
      <c r="AJ334" s="326">
        <f>[2]Свод!AW324</f>
        <v>464.01099999999997</v>
      </c>
      <c r="AK334" s="326">
        <f>[2]Свод!AX324</f>
        <v>51.738999999999997</v>
      </c>
      <c r="AL334" s="326">
        <f>[2]Свод!AY324</f>
        <v>0</v>
      </c>
      <c r="AM334" s="326">
        <f>[2]Свод!AZ324</f>
        <v>51.738999999999997</v>
      </c>
      <c r="AN334" s="326">
        <f t="shared" si="106"/>
        <v>2320.0549999999998</v>
      </c>
      <c r="AO334" s="326">
        <f t="shared" si="107"/>
        <v>2863.8190000000004</v>
      </c>
    </row>
    <row r="335" spans="1:41" x14ac:dyDescent="0.3">
      <c r="A335" s="304" t="s">
        <v>706</v>
      </c>
      <c r="B335" s="285" t="s">
        <v>907</v>
      </c>
      <c r="C335" s="303" t="s">
        <v>286</v>
      </c>
      <c r="D335" s="326" t="s">
        <v>590</v>
      </c>
      <c r="E335" s="326" t="s">
        <v>590</v>
      </c>
      <c r="F335" s="326" t="s">
        <v>590</v>
      </c>
      <c r="G335" s="326" t="s">
        <v>590</v>
      </c>
      <c r="H335" s="326" t="s">
        <v>590</v>
      </c>
      <c r="I335" s="326" t="s">
        <v>590</v>
      </c>
      <c r="J335" s="326" t="s">
        <v>590</v>
      </c>
      <c r="K335" s="326" t="s">
        <v>590</v>
      </c>
      <c r="L335" s="326" t="s">
        <v>590</v>
      </c>
      <c r="M335" s="326" t="s">
        <v>590</v>
      </c>
      <c r="N335" s="326" t="s">
        <v>590</v>
      </c>
      <c r="O335" s="326" t="s">
        <v>590</v>
      </c>
      <c r="P335" s="326" t="s">
        <v>590</v>
      </c>
      <c r="Q335" s="326" t="s">
        <v>590</v>
      </c>
      <c r="R335" s="326" t="s">
        <v>590</v>
      </c>
      <c r="S335" s="326" t="s">
        <v>590</v>
      </c>
      <c r="T335" s="326" t="s">
        <v>590</v>
      </c>
      <c r="U335" s="326" t="s">
        <v>590</v>
      </c>
      <c r="V335" s="326" t="s">
        <v>590</v>
      </c>
      <c r="W335" s="326" t="s">
        <v>590</v>
      </c>
      <c r="X335" s="326" t="s">
        <v>590</v>
      </c>
      <c r="Y335" s="326" t="s">
        <v>590</v>
      </c>
      <c r="Z335" s="326" t="s">
        <v>590</v>
      </c>
      <c r="AA335" s="326" t="s">
        <v>590</v>
      </c>
      <c r="AB335" s="326" t="s">
        <v>590</v>
      </c>
      <c r="AC335" s="326" t="s">
        <v>590</v>
      </c>
      <c r="AD335" s="326" t="s">
        <v>590</v>
      </c>
      <c r="AE335" s="326" t="s">
        <v>590</v>
      </c>
      <c r="AF335" s="326" t="s">
        <v>590</v>
      </c>
      <c r="AG335" s="326" t="s">
        <v>590</v>
      </c>
      <c r="AH335" s="326" t="s">
        <v>590</v>
      </c>
      <c r="AI335" s="326" t="s">
        <v>590</v>
      </c>
      <c r="AJ335" s="326" t="s">
        <v>590</v>
      </c>
      <c r="AK335" s="326" t="s">
        <v>590</v>
      </c>
      <c r="AL335" s="326" t="s">
        <v>590</v>
      </c>
      <c r="AM335" s="326" t="s">
        <v>590</v>
      </c>
      <c r="AN335" s="326" t="s">
        <v>590</v>
      </c>
      <c r="AO335" s="326" t="s">
        <v>590</v>
      </c>
    </row>
    <row r="336" spans="1:41" x14ac:dyDescent="0.3">
      <c r="A336" s="304" t="s">
        <v>707</v>
      </c>
      <c r="B336" s="141" t="s">
        <v>580</v>
      </c>
      <c r="C336" s="303" t="s">
        <v>1143</v>
      </c>
      <c r="D336" s="315" t="s">
        <v>286</v>
      </c>
      <c r="E336" s="315" t="s">
        <v>286</v>
      </c>
      <c r="F336" s="315" t="s">
        <v>286</v>
      </c>
      <c r="G336" s="315" t="s">
        <v>286</v>
      </c>
      <c r="H336" s="315" t="s">
        <v>286</v>
      </c>
      <c r="I336" s="315" t="s">
        <v>286</v>
      </c>
      <c r="J336" s="315" t="s">
        <v>286</v>
      </c>
      <c r="K336" s="315" t="s">
        <v>286</v>
      </c>
      <c r="L336" s="315" t="s">
        <v>286</v>
      </c>
      <c r="M336" s="315" t="s">
        <v>286</v>
      </c>
      <c r="N336" s="315" t="s">
        <v>286</v>
      </c>
      <c r="O336" s="315" t="s">
        <v>286</v>
      </c>
      <c r="P336" s="315" t="s">
        <v>286</v>
      </c>
      <c r="Q336" s="315" t="s">
        <v>286</v>
      </c>
      <c r="R336" s="315" t="s">
        <v>286</v>
      </c>
      <c r="S336" s="315" t="s">
        <v>286</v>
      </c>
      <c r="T336" s="315" t="s">
        <v>286</v>
      </c>
      <c r="U336" s="315" t="s">
        <v>286</v>
      </c>
      <c r="V336" s="315" t="s">
        <v>286</v>
      </c>
      <c r="W336" s="315" t="s">
        <v>286</v>
      </c>
      <c r="X336" s="315" t="s">
        <v>286</v>
      </c>
      <c r="Y336" s="315" t="s">
        <v>286</v>
      </c>
      <c r="Z336" s="315" t="s">
        <v>286</v>
      </c>
      <c r="AA336" s="315" t="s">
        <v>286</v>
      </c>
      <c r="AB336" s="315" t="s">
        <v>286</v>
      </c>
      <c r="AC336" s="315" t="s">
        <v>286</v>
      </c>
      <c r="AD336" s="315" t="s">
        <v>286</v>
      </c>
      <c r="AE336" s="315" t="s">
        <v>286</v>
      </c>
      <c r="AF336" s="315" t="s">
        <v>286</v>
      </c>
      <c r="AG336" s="315" t="s">
        <v>286</v>
      </c>
      <c r="AH336" s="315" t="s">
        <v>286</v>
      </c>
      <c r="AI336" s="315" t="s">
        <v>286</v>
      </c>
      <c r="AJ336" s="315" t="s">
        <v>286</v>
      </c>
      <c r="AK336" s="315" t="s">
        <v>286</v>
      </c>
      <c r="AL336" s="315" t="s">
        <v>286</v>
      </c>
      <c r="AM336" s="315" t="s">
        <v>286</v>
      </c>
      <c r="AN336" s="315" t="s">
        <v>286</v>
      </c>
      <c r="AO336" s="315" t="s">
        <v>286</v>
      </c>
    </row>
    <row r="337" spans="1:41" x14ac:dyDescent="0.3">
      <c r="A337" s="304" t="s">
        <v>708</v>
      </c>
      <c r="B337" s="141" t="s">
        <v>581</v>
      </c>
      <c r="C337" s="303" t="s">
        <v>36</v>
      </c>
      <c r="D337" s="315" t="s">
        <v>286</v>
      </c>
      <c r="E337" s="315" t="s">
        <v>286</v>
      </c>
      <c r="F337" s="315" t="s">
        <v>286</v>
      </c>
      <c r="G337" s="315" t="s">
        <v>286</v>
      </c>
      <c r="H337" s="315" t="s">
        <v>286</v>
      </c>
      <c r="I337" s="315" t="s">
        <v>286</v>
      </c>
      <c r="J337" s="315" t="s">
        <v>286</v>
      </c>
      <c r="K337" s="315" t="s">
        <v>286</v>
      </c>
      <c r="L337" s="315" t="s">
        <v>286</v>
      </c>
      <c r="M337" s="315" t="s">
        <v>286</v>
      </c>
      <c r="N337" s="315" t="s">
        <v>286</v>
      </c>
      <c r="O337" s="315" t="s">
        <v>286</v>
      </c>
      <c r="P337" s="315" t="s">
        <v>286</v>
      </c>
      <c r="Q337" s="315" t="s">
        <v>286</v>
      </c>
      <c r="R337" s="315" t="s">
        <v>286</v>
      </c>
      <c r="S337" s="315" t="s">
        <v>286</v>
      </c>
      <c r="T337" s="315" t="s">
        <v>286</v>
      </c>
      <c r="U337" s="315" t="s">
        <v>286</v>
      </c>
      <c r="V337" s="315" t="s">
        <v>286</v>
      </c>
      <c r="W337" s="315" t="s">
        <v>286</v>
      </c>
      <c r="X337" s="315" t="s">
        <v>286</v>
      </c>
      <c r="Y337" s="315" t="s">
        <v>286</v>
      </c>
      <c r="Z337" s="315" t="s">
        <v>286</v>
      </c>
      <c r="AA337" s="315" t="s">
        <v>286</v>
      </c>
      <c r="AB337" s="315" t="s">
        <v>286</v>
      </c>
      <c r="AC337" s="315" t="s">
        <v>286</v>
      </c>
      <c r="AD337" s="315" t="s">
        <v>286</v>
      </c>
      <c r="AE337" s="315" t="s">
        <v>286</v>
      </c>
      <c r="AF337" s="315" t="s">
        <v>286</v>
      </c>
      <c r="AG337" s="315" t="s">
        <v>286</v>
      </c>
      <c r="AH337" s="315" t="s">
        <v>286</v>
      </c>
      <c r="AI337" s="315" t="s">
        <v>286</v>
      </c>
      <c r="AJ337" s="315" t="s">
        <v>286</v>
      </c>
      <c r="AK337" s="315" t="s">
        <v>286</v>
      </c>
      <c r="AL337" s="315" t="s">
        <v>286</v>
      </c>
      <c r="AM337" s="315" t="s">
        <v>286</v>
      </c>
      <c r="AN337" s="315" t="s">
        <v>286</v>
      </c>
      <c r="AO337" s="315" t="s">
        <v>286</v>
      </c>
    </row>
    <row r="338" spans="1:41" x14ac:dyDescent="0.3">
      <c r="A338" s="304" t="s">
        <v>709</v>
      </c>
      <c r="B338" s="141" t="s">
        <v>579</v>
      </c>
      <c r="C338" s="303" t="s">
        <v>1145</v>
      </c>
      <c r="D338" s="315" t="s">
        <v>286</v>
      </c>
      <c r="E338" s="315" t="s">
        <v>286</v>
      </c>
      <c r="F338" s="315" t="s">
        <v>286</v>
      </c>
      <c r="G338" s="315" t="s">
        <v>286</v>
      </c>
      <c r="H338" s="315" t="s">
        <v>286</v>
      </c>
      <c r="I338" s="315" t="s">
        <v>286</v>
      </c>
      <c r="J338" s="315" t="s">
        <v>286</v>
      </c>
      <c r="K338" s="315" t="s">
        <v>286</v>
      </c>
      <c r="L338" s="315" t="s">
        <v>286</v>
      </c>
      <c r="M338" s="315" t="s">
        <v>286</v>
      </c>
      <c r="N338" s="315" t="s">
        <v>286</v>
      </c>
      <c r="O338" s="315" t="s">
        <v>286</v>
      </c>
      <c r="P338" s="315" t="s">
        <v>286</v>
      </c>
      <c r="Q338" s="315" t="s">
        <v>286</v>
      </c>
      <c r="R338" s="315" t="s">
        <v>286</v>
      </c>
      <c r="S338" s="315" t="s">
        <v>286</v>
      </c>
      <c r="T338" s="315" t="s">
        <v>286</v>
      </c>
      <c r="U338" s="315" t="s">
        <v>286</v>
      </c>
      <c r="V338" s="315" t="s">
        <v>286</v>
      </c>
      <c r="W338" s="315" t="s">
        <v>286</v>
      </c>
      <c r="X338" s="315" t="s">
        <v>286</v>
      </c>
      <c r="Y338" s="315" t="s">
        <v>286</v>
      </c>
      <c r="Z338" s="315" t="s">
        <v>286</v>
      </c>
      <c r="AA338" s="315" t="s">
        <v>286</v>
      </c>
      <c r="AB338" s="315" t="s">
        <v>286</v>
      </c>
      <c r="AC338" s="315" t="s">
        <v>286</v>
      </c>
      <c r="AD338" s="315" t="s">
        <v>286</v>
      </c>
      <c r="AE338" s="315" t="s">
        <v>286</v>
      </c>
      <c r="AF338" s="315" t="s">
        <v>286</v>
      </c>
      <c r="AG338" s="315" t="s">
        <v>286</v>
      </c>
      <c r="AH338" s="315" t="s">
        <v>286</v>
      </c>
      <c r="AI338" s="315" t="s">
        <v>286</v>
      </c>
      <c r="AJ338" s="315" t="s">
        <v>286</v>
      </c>
      <c r="AK338" s="315" t="s">
        <v>286</v>
      </c>
      <c r="AL338" s="315" t="s">
        <v>286</v>
      </c>
      <c r="AM338" s="315" t="s">
        <v>286</v>
      </c>
      <c r="AN338" s="315" t="s">
        <v>286</v>
      </c>
      <c r="AO338" s="315" t="s">
        <v>286</v>
      </c>
    </row>
    <row r="339" spans="1:41" x14ac:dyDescent="0.3">
      <c r="A339" s="304" t="s">
        <v>710</v>
      </c>
      <c r="B339" s="285" t="s">
        <v>34</v>
      </c>
      <c r="C339" s="303" t="s">
        <v>286</v>
      </c>
      <c r="D339" s="326" t="s">
        <v>590</v>
      </c>
      <c r="E339" s="326" t="s">
        <v>590</v>
      </c>
      <c r="F339" s="326" t="s">
        <v>590</v>
      </c>
      <c r="G339" s="326" t="s">
        <v>590</v>
      </c>
      <c r="H339" s="326" t="s">
        <v>590</v>
      </c>
      <c r="I339" s="326" t="s">
        <v>590</v>
      </c>
      <c r="J339" s="326" t="s">
        <v>590</v>
      </c>
      <c r="K339" s="326" t="s">
        <v>590</v>
      </c>
      <c r="L339" s="326" t="s">
        <v>590</v>
      </c>
      <c r="M339" s="326" t="s">
        <v>590</v>
      </c>
      <c r="N339" s="326" t="s">
        <v>590</v>
      </c>
      <c r="O339" s="326" t="s">
        <v>590</v>
      </c>
      <c r="P339" s="326" t="s">
        <v>590</v>
      </c>
      <c r="Q339" s="326" t="s">
        <v>590</v>
      </c>
      <c r="R339" s="326" t="s">
        <v>590</v>
      </c>
      <c r="S339" s="326" t="s">
        <v>590</v>
      </c>
      <c r="T339" s="326" t="s">
        <v>590</v>
      </c>
      <c r="U339" s="326" t="s">
        <v>590</v>
      </c>
      <c r="V339" s="326" t="s">
        <v>590</v>
      </c>
      <c r="W339" s="326" t="s">
        <v>590</v>
      </c>
      <c r="X339" s="326" t="s">
        <v>590</v>
      </c>
      <c r="Y339" s="326" t="s">
        <v>590</v>
      </c>
      <c r="Z339" s="326" t="s">
        <v>590</v>
      </c>
      <c r="AA339" s="326" t="s">
        <v>590</v>
      </c>
      <c r="AB339" s="326" t="s">
        <v>590</v>
      </c>
      <c r="AC339" s="326" t="s">
        <v>590</v>
      </c>
      <c r="AD339" s="326" t="s">
        <v>590</v>
      </c>
      <c r="AE339" s="326" t="s">
        <v>590</v>
      </c>
      <c r="AF339" s="326" t="s">
        <v>590</v>
      </c>
      <c r="AG339" s="326" t="s">
        <v>590</v>
      </c>
      <c r="AH339" s="326" t="s">
        <v>590</v>
      </c>
      <c r="AI339" s="326" t="s">
        <v>590</v>
      </c>
      <c r="AJ339" s="326" t="s">
        <v>590</v>
      </c>
      <c r="AK339" s="326" t="s">
        <v>590</v>
      </c>
      <c r="AL339" s="326" t="s">
        <v>590</v>
      </c>
      <c r="AM339" s="326" t="s">
        <v>590</v>
      </c>
      <c r="AN339" s="326" t="s">
        <v>590</v>
      </c>
      <c r="AO339" s="326" t="s">
        <v>590</v>
      </c>
    </row>
    <row r="340" spans="1:41" x14ac:dyDescent="0.3">
      <c r="A340" s="304" t="s">
        <v>711</v>
      </c>
      <c r="B340" s="141" t="s">
        <v>580</v>
      </c>
      <c r="C340" s="303" t="s">
        <v>1143</v>
      </c>
      <c r="D340" s="315">
        <f>'[1]5.Производство'!$G$28</f>
        <v>20.849979999999999</v>
      </c>
      <c r="E340" s="315">
        <f>'[1]5.Производство'!$H$28</f>
        <v>19.824093000000001</v>
      </c>
      <c r="F340" s="326">
        <f>[2]Свод!S330</f>
        <v>20.343595000000001</v>
      </c>
      <c r="G340" s="315">
        <f>'[1]5.Производство'!$I$28</f>
        <v>19.530944000000002</v>
      </c>
      <c r="H340" s="326">
        <f>[2]Свод!U330</f>
        <v>20.783000000000001</v>
      </c>
      <c r="I340" s="315">
        <f>'[1]5.Производство'!$J$28</f>
        <v>20.792000000000002</v>
      </c>
      <c r="J340" s="326">
        <f>[2]Свод!W330</f>
        <v>16.263000000000002</v>
      </c>
      <c r="K340" s="315">
        <f>'[1]5.Производство'!$Q$28</f>
        <v>18.34</v>
      </c>
      <c r="L340" s="326">
        <f>[2]Свод!Y330</f>
        <v>16.263000000000002</v>
      </c>
      <c r="M340" s="315">
        <f>'[1]5.Производство'!$R$28</f>
        <v>15.428000000000001</v>
      </c>
      <c r="N340" s="326">
        <f>[2]Свод!AA330</f>
        <v>16.263000000000002</v>
      </c>
      <c r="O340" s="315">
        <f>'[1]5.Производство'!$S$28</f>
        <v>15.428000000000001</v>
      </c>
      <c r="P340" s="326">
        <f>[2]Свод!AC330</f>
        <v>16.263000000000002</v>
      </c>
      <c r="Q340" s="315">
        <f>'[1]5.Производство'!$T$28</f>
        <v>15.428000000000001</v>
      </c>
      <c r="R340" s="326">
        <f>[2]Свод!AE330</f>
        <v>16.263000000000002</v>
      </c>
      <c r="S340" s="326">
        <f>[2]Свод!AF330</f>
        <v>16.263000000000002</v>
      </c>
      <c r="T340" s="326">
        <f>[2]Свод!AG330</f>
        <v>16.263000000000002</v>
      </c>
      <c r="U340" s="326">
        <f>[2]Свод!AH330</f>
        <v>16.263000000000002</v>
      </c>
      <c r="V340" s="326">
        <f>[2]Свод!AI330</f>
        <v>16.263000000000002</v>
      </c>
      <c r="W340" s="326">
        <f>[2]Свод!AJ330</f>
        <v>16.263000000000002</v>
      </c>
      <c r="X340" s="326">
        <f>[2]Свод!AK330</f>
        <v>16.263000000000002</v>
      </c>
      <c r="Y340" s="326">
        <f>[2]Свод!AL330</f>
        <v>16.263000000000002</v>
      </c>
      <c r="Z340" s="326">
        <f>[2]Свод!AM330</f>
        <v>16.263000000000002</v>
      </c>
      <c r="AA340" s="326">
        <f>[2]Свод!AN330</f>
        <v>16.263000000000002</v>
      </c>
      <c r="AB340" s="326">
        <f>[2]Свод!AO330</f>
        <v>16.263000000000002</v>
      </c>
      <c r="AC340" s="326">
        <f>[2]Свод!AP330</f>
        <v>16.263000000000002</v>
      </c>
      <c r="AD340" s="326">
        <f>[2]Свод!AQ330</f>
        <v>16.263000000000002</v>
      </c>
      <c r="AE340" s="326">
        <f>[2]Свод!AR330</f>
        <v>16.263000000000002</v>
      </c>
      <c r="AF340" s="326">
        <f>[2]Свод!AS330</f>
        <v>16.263000000000002</v>
      </c>
      <c r="AG340" s="326">
        <f>[2]Свод!AT330</f>
        <v>16.263000000000002</v>
      </c>
      <c r="AH340" s="326">
        <f>[2]Свод!AU330</f>
        <v>16.263000000000002</v>
      </c>
      <c r="AI340" s="326">
        <f>[2]Свод!AV330</f>
        <v>16.263000000000002</v>
      </c>
      <c r="AJ340" s="326">
        <f>[2]Свод!AW330</f>
        <v>16.263000000000002</v>
      </c>
      <c r="AK340" s="326">
        <f>[2]Свод!AX330</f>
        <v>16.263000000000002</v>
      </c>
      <c r="AL340" s="326">
        <f>[2]Свод!AY330</f>
        <v>0</v>
      </c>
      <c r="AM340" s="326">
        <f>[2]Свод!AZ330</f>
        <v>16.263000000000002</v>
      </c>
      <c r="AN340" s="326">
        <f t="shared" ref="AN340:AN341" si="108">H340+J340+L340+N340+P340+R340+T340+V340+X340+Z340+AB340+AD340+AF340+AH340+AJ340+AL340</f>
        <v>248.46500000000006</v>
      </c>
      <c r="AO340" s="326">
        <f t="shared" ref="AO340:AO341" si="109">I340+K340+M340+O340+Q340+S340+U340+W340+Y340+AA340+AC340+AE340+AG340+AI340+AK340+AM340</f>
        <v>264.30900000000003</v>
      </c>
    </row>
    <row r="341" spans="1:41" x14ac:dyDescent="0.3">
      <c r="A341" s="304" t="s">
        <v>712</v>
      </c>
      <c r="B341" s="141" t="s">
        <v>579</v>
      </c>
      <c r="C341" s="303" t="s">
        <v>1145</v>
      </c>
      <c r="D341" s="315">
        <v>0</v>
      </c>
      <c r="E341" s="315">
        <v>0</v>
      </c>
      <c r="F341" s="326">
        <f>[2]Свод!S331</f>
        <v>0</v>
      </c>
      <c r="G341" s="315">
        <v>0</v>
      </c>
      <c r="H341" s="326">
        <f>[2]Свод!U331</f>
        <v>0</v>
      </c>
      <c r="I341" s="315">
        <v>0</v>
      </c>
      <c r="J341" s="326">
        <f>[2]Свод!W331</f>
        <v>0</v>
      </c>
      <c r="K341" s="315">
        <v>0</v>
      </c>
      <c r="L341" s="326">
        <f>[2]Свод!Y331</f>
        <v>0</v>
      </c>
      <c r="M341" s="315">
        <v>0</v>
      </c>
      <c r="N341" s="326">
        <f>[2]Свод!AA331</f>
        <v>0</v>
      </c>
      <c r="O341" s="315">
        <v>0</v>
      </c>
      <c r="P341" s="326">
        <f>[2]Свод!AC331</f>
        <v>0</v>
      </c>
      <c r="Q341" s="315">
        <v>0</v>
      </c>
      <c r="R341" s="326">
        <f>[2]Свод!AE331</f>
        <v>0</v>
      </c>
      <c r="S341" s="326">
        <f>[2]Свод!AF331</f>
        <v>0</v>
      </c>
      <c r="T341" s="326">
        <f>[2]Свод!AG331</f>
        <v>0</v>
      </c>
      <c r="U341" s="326">
        <f>[2]Свод!AH331</f>
        <v>0</v>
      </c>
      <c r="V341" s="326">
        <f>[2]Свод!AI331</f>
        <v>0</v>
      </c>
      <c r="W341" s="326">
        <f>[2]Свод!AJ331</f>
        <v>0</v>
      </c>
      <c r="X341" s="326">
        <f>[2]Свод!AK331</f>
        <v>0</v>
      </c>
      <c r="Y341" s="326">
        <f>[2]Свод!AL331</f>
        <v>0</v>
      </c>
      <c r="Z341" s="326">
        <f>[2]Свод!AM331</f>
        <v>0</v>
      </c>
      <c r="AA341" s="326">
        <f>[2]Свод!AN331</f>
        <v>0</v>
      </c>
      <c r="AB341" s="326">
        <f>[2]Свод!AO331</f>
        <v>0</v>
      </c>
      <c r="AC341" s="326">
        <f>[2]Свод!AP331</f>
        <v>0</v>
      </c>
      <c r="AD341" s="326">
        <f>[2]Свод!AQ331</f>
        <v>0</v>
      </c>
      <c r="AE341" s="326">
        <f>[2]Свод!AR331</f>
        <v>0</v>
      </c>
      <c r="AF341" s="326">
        <f>[2]Свод!AS331</f>
        <v>0</v>
      </c>
      <c r="AG341" s="326">
        <f>[2]Свод!AT331</f>
        <v>0</v>
      </c>
      <c r="AH341" s="326">
        <f>[2]Свод!AU331</f>
        <v>0</v>
      </c>
      <c r="AI341" s="326">
        <f>[2]Свод!AV331</f>
        <v>0</v>
      </c>
      <c r="AJ341" s="326">
        <f>[2]Свод!AW331</f>
        <v>0</v>
      </c>
      <c r="AK341" s="326">
        <f>[2]Свод!AX331</f>
        <v>0</v>
      </c>
      <c r="AL341" s="326">
        <f>[2]Свод!AY331</f>
        <v>0</v>
      </c>
      <c r="AM341" s="326">
        <f>[2]Свод!AZ331</f>
        <v>0</v>
      </c>
      <c r="AN341" s="326">
        <f t="shared" si="108"/>
        <v>0</v>
      </c>
      <c r="AO341" s="326">
        <f t="shared" si="109"/>
        <v>0</v>
      </c>
    </row>
    <row r="342" spans="1:41" x14ac:dyDescent="0.3">
      <c r="A342" s="304" t="s">
        <v>713</v>
      </c>
      <c r="B342" s="285" t="s">
        <v>35</v>
      </c>
      <c r="C342" s="303" t="s">
        <v>286</v>
      </c>
      <c r="D342" s="326" t="s">
        <v>590</v>
      </c>
      <c r="E342" s="326" t="s">
        <v>590</v>
      </c>
      <c r="F342" s="326" t="s">
        <v>590</v>
      </c>
      <c r="G342" s="326" t="s">
        <v>590</v>
      </c>
      <c r="H342" s="326" t="s">
        <v>590</v>
      </c>
      <c r="I342" s="326" t="s">
        <v>590</v>
      </c>
      <c r="J342" s="326" t="s">
        <v>590</v>
      </c>
      <c r="K342" s="326" t="s">
        <v>590</v>
      </c>
      <c r="L342" s="326" t="s">
        <v>590</v>
      </c>
      <c r="M342" s="326" t="s">
        <v>590</v>
      </c>
      <c r="N342" s="326" t="s">
        <v>590</v>
      </c>
      <c r="O342" s="326" t="s">
        <v>590</v>
      </c>
      <c r="P342" s="326" t="s">
        <v>590</v>
      </c>
      <c r="Q342" s="326" t="s">
        <v>590</v>
      </c>
      <c r="R342" s="326" t="s">
        <v>590</v>
      </c>
      <c r="S342" s="326" t="s">
        <v>590</v>
      </c>
      <c r="T342" s="326" t="s">
        <v>590</v>
      </c>
      <c r="U342" s="326" t="s">
        <v>590</v>
      </c>
      <c r="V342" s="326" t="s">
        <v>590</v>
      </c>
      <c r="W342" s="326" t="s">
        <v>590</v>
      </c>
      <c r="X342" s="326" t="s">
        <v>590</v>
      </c>
      <c r="Y342" s="326" t="s">
        <v>590</v>
      </c>
      <c r="Z342" s="326" t="s">
        <v>590</v>
      </c>
      <c r="AA342" s="326" t="s">
        <v>590</v>
      </c>
      <c r="AB342" s="326" t="s">
        <v>590</v>
      </c>
      <c r="AC342" s="326" t="s">
        <v>590</v>
      </c>
      <c r="AD342" s="326" t="s">
        <v>590</v>
      </c>
      <c r="AE342" s="326" t="s">
        <v>590</v>
      </c>
      <c r="AF342" s="326" t="s">
        <v>590</v>
      </c>
      <c r="AG342" s="326" t="s">
        <v>590</v>
      </c>
      <c r="AH342" s="326" t="s">
        <v>590</v>
      </c>
      <c r="AI342" s="326" t="s">
        <v>590</v>
      </c>
      <c r="AJ342" s="326" t="s">
        <v>590</v>
      </c>
      <c r="AK342" s="326" t="s">
        <v>590</v>
      </c>
      <c r="AL342" s="326" t="s">
        <v>590</v>
      </c>
      <c r="AM342" s="326" t="s">
        <v>590</v>
      </c>
      <c r="AN342" s="326" t="s">
        <v>590</v>
      </c>
      <c r="AO342" s="326" t="s">
        <v>590</v>
      </c>
    </row>
    <row r="343" spans="1:41" x14ac:dyDescent="0.3">
      <c r="A343" s="304" t="s">
        <v>714</v>
      </c>
      <c r="B343" s="141" t="s">
        <v>580</v>
      </c>
      <c r="C343" s="303" t="s">
        <v>1143</v>
      </c>
      <c r="D343" s="315">
        <f>'[1]5.Производство'!$G$57</f>
        <v>9.7000320000000002</v>
      </c>
      <c r="E343" s="315">
        <f>'[1]5.Производство'!$H$57</f>
        <v>10.524035</v>
      </c>
      <c r="F343" s="326">
        <f>[2]Свод!S333</f>
        <v>9.9853310000000004</v>
      </c>
      <c r="G343" s="315">
        <f>'[1]5.Производство'!$I$57</f>
        <v>9.8435860000000002</v>
      </c>
      <c r="H343" s="326">
        <f>[2]Свод!U333</f>
        <v>10.632</v>
      </c>
      <c r="I343" s="315">
        <f>'[1]5.Производство'!$J$57</f>
        <v>10.632</v>
      </c>
      <c r="J343" s="326">
        <f>[2]Свод!W333</f>
        <v>57.701000000000001</v>
      </c>
      <c r="K343" s="315">
        <f>'[1]5.Производство'!$Q$57</f>
        <v>21.768999999999998</v>
      </c>
      <c r="L343" s="326">
        <f>[2]Свод!Y333</f>
        <v>57.701000000000001</v>
      </c>
      <c r="M343" s="315">
        <f>'[1]5.Производство'!$R$57</f>
        <v>57.340999999999994</v>
      </c>
      <c r="N343" s="326">
        <f>[2]Свод!AA333</f>
        <v>57.701000000000001</v>
      </c>
      <c r="O343" s="315">
        <f>'[1]5.Производство'!$S$57</f>
        <v>57.340999999999994</v>
      </c>
      <c r="P343" s="326">
        <f>[2]Свод!AC333</f>
        <v>57.340999999999994</v>
      </c>
      <c r="Q343" s="315">
        <f>'[1]5.Производство'!$T$57</f>
        <v>57.340999999999994</v>
      </c>
      <c r="R343" s="326">
        <f>[2]Свод!AE333</f>
        <v>57.340999999999994</v>
      </c>
      <c r="S343" s="326">
        <f>[2]Свод!AF333</f>
        <v>57.340999999999994</v>
      </c>
      <c r="T343" s="326">
        <f>[2]Свод!AG333</f>
        <v>57.340999999999994</v>
      </c>
      <c r="U343" s="326">
        <f>[2]Свод!AH333</f>
        <v>57.340999999999994</v>
      </c>
      <c r="V343" s="326">
        <f>[2]Свод!AI333</f>
        <v>57.340999999999994</v>
      </c>
      <c r="W343" s="326">
        <f>[2]Свод!AJ333</f>
        <v>57.340999999999994</v>
      </c>
      <c r="X343" s="326">
        <f>[2]Свод!AK333</f>
        <v>57.340999999999994</v>
      </c>
      <c r="Y343" s="326">
        <f>[2]Свод!AL333</f>
        <v>57.340999999999994</v>
      </c>
      <c r="Z343" s="326">
        <f>[2]Свод!AM333</f>
        <v>57.340999999999994</v>
      </c>
      <c r="AA343" s="326">
        <f>[2]Свод!AN333</f>
        <v>57.340999999999994</v>
      </c>
      <c r="AB343" s="326">
        <f>[2]Свод!AO333</f>
        <v>57.340999999999994</v>
      </c>
      <c r="AC343" s="326">
        <f>[2]Свод!AP333</f>
        <v>57.340999999999994</v>
      </c>
      <c r="AD343" s="326">
        <f>[2]Свод!AQ333</f>
        <v>57.340999999999994</v>
      </c>
      <c r="AE343" s="326">
        <f>[2]Свод!AR333</f>
        <v>57.340999999999994</v>
      </c>
      <c r="AF343" s="326">
        <f>[2]Свод!AS333</f>
        <v>57.340999999999994</v>
      </c>
      <c r="AG343" s="326">
        <f>[2]Свод!AT333</f>
        <v>57.340999999999994</v>
      </c>
      <c r="AH343" s="326">
        <f>[2]Свод!AU333</f>
        <v>57.340999999999994</v>
      </c>
      <c r="AI343" s="326">
        <f>[2]Свод!AV333</f>
        <v>57.340999999999994</v>
      </c>
      <c r="AJ343" s="326">
        <f>[2]Свод!AW333</f>
        <v>57.340999999999994</v>
      </c>
      <c r="AK343" s="326">
        <f>[2]Свод!AX333</f>
        <v>57.340999999999994</v>
      </c>
      <c r="AL343" s="326">
        <f>[2]Свод!AY333</f>
        <v>0</v>
      </c>
      <c r="AM343" s="326">
        <f>[2]Свод!AZ333</f>
        <v>57.340999999999994</v>
      </c>
      <c r="AN343" s="326">
        <f t="shared" ref="AN343:AN345" si="110">H343+J343+L343+N343+P343+R343+T343+V343+X343+Z343+AB343+AD343+AF343+AH343+AJ343+AL343</f>
        <v>814.48599999999999</v>
      </c>
      <c r="AO343" s="326">
        <f t="shared" ref="AO343:AO345" si="111">I343+K343+M343+O343+Q343+S343+U343+W343+Y343+AA343+AC343+AE343+AG343+AI343+AK343+AM343</f>
        <v>835.17500000000007</v>
      </c>
    </row>
    <row r="344" spans="1:41" x14ac:dyDescent="0.3">
      <c r="A344" s="304" t="s">
        <v>715</v>
      </c>
      <c r="B344" s="141" t="s">
        <v>581</v>
      </c>
      <c r="C344" s="303" t="s">
        <v>36</v>
      </c>
      <c r="D344" s="315" t="s">
        <v>286</v>
      </c>
      <c r="E344" s="315" t="s">
        <v>286</v>
      </c>
      <c r="F344" s="315" t="s">
        <v>286</v>
      </c>
      <c r="G344" s="315" t="s">
        <v>286</v>
      </c>
      <c r="H344" s="315" t="s">
        <v>286</v>
      </c>
      <c r="I344" s="315" t="s">
        <v>286</v>
      </c>
      <c r="J344" s="315" t="s">
        <v>286</v>
      </c>
      <c r="K344" s="315" t="s">
        <v>286</v>
      </c>
      <c r="L344" s="315" t="s">
        <v>286</v>
      </c>
      <c r="M344" s="315" t="s">
        <v>286</v>
      </c>
      <c r="N344" s="315" t="s">
        <v>286</v>
      </c>
      <c r="O344" s="315" t="s">
        <v>286</v>
      </c>
      <c r="P344" s="315" t="s">
        <v>286</v>
      </c>
      <c r="Q344" s="315" t="s">
        <v>286</v>
      </c>
      <c r="R344" s="315" t="s">
        <v>286</v>
      </c>
      <c r="S344" s="315" t="s">
        <v>286</v>
      </c>
      <c r="T344" s="315" t="s">
        <v>286</v>
      </c>
      <c r="U344" s="315" t="s">
        <v>286</v>
      </c>
      <c r="V344" s="315" t="s">
        <v>286</v>
      </c>
      <c r="W344" s="315" t="s">
        <v>286</v>
      </c>
      <c r="X344" s="315" t="s">
        <v>286</v>
      </c>
      <c r="Y344" s="315" t="s">
        <v>286</v>
      </c>
      <c r="Z344" s="315" t="s">
        <v>286</v>
      </c>
      <c r="AA344" s="315" t="s">
        <v>286</v>
      </c>
      <c r="AB344" s="315" t="s">
        <v>286</v>
      </c>
      <c r="AC344" s="315" t="s">
        <v>286</v>
      </c>
      <c r="AD344" s="315" t="s">
        <v>286</v>
      </c>
      <c r="AE344" s="315" t="s">
        <v>286</v>
      </c>
      <c r="AF344" s="315" t="s">
        <v>286</v>
      </c>
      <c r="AG344" s="315" t="s">
        <v>286</v>
      </c>
      <c r="AH344" s="315" t="s">
        <v>286</v>
      </c>
      <c r="AI344" s="315" t="s">
        <v>286</v>
      </c>
      <c r="AJ344" s="315" t="s">
        <v>286</v>
      </c>
      <c r="AK344" s="315" t="s">
        <v>286</v>
      </c>
      <c r="AL344" s="315" t="s">
        <v>286</v>
      </c>
      <c r="AM344" s="315" t="s">
        <v>286</v>
      </c>
      <c r="AN344" s="315" t="s">
        <v>286</v>
      </c>
      <c r="AO344" s="315" t="s">
        <v>286</v>
      </c>
    </row>
    <row r="345" spans="1:41" x14ac:dyDescent="0.3">
      <c r="A345" s="304" t="s">
        <v>716</v>
      </c>
      <c r="B345" s="141" t="s">
        <v>579</v>
      </c>
      <c r="C345" s="303" t="s">
        <v>1145</v>
      </c>
      <c r="D345" s="315">
        <f>'[1]5.Производство'!$G$75</f>
        <v>510.34495321894298</v>
      </c>
      <c r="E345" s="315">
        <f>'[1]5.Производство'!$H$75</f>
        <v>484.37659297580001</v>
      </c>
      <c r="F345" s="326">
        <f>[2]Свод!S335</f>
        <v>457.509073</v>
      </c>
      <c r="G345" s="315">
        <f>'[1]5.Производство'!$I$75</f>
        <v>464.28358745691702</v>
      </c>
      <c r="H345" s="326">
        <f>[2]Свод!U335</f>
        <v>488.71200000000005</v>
      </c>
      <c r="I345" s="315">
        <f>'[1]5.Производство'!$J$75</f>
        <v>488.71199999999999</v>
      </c>
      <c r="J345" s="326">
        <f>[2]Свод!W335</f>
        <v>488.71199999999999</v>
      </c>
      <c r="K345" s="315">
        <f>'[1]5.Производство'!$Q$75</f>
        <v>488.71200000000005</v>
      </c>
      <c r="L345" s="326">
        <f>[2]Свод!Y335</f>
        <v>488.71199999999999</v>
      </c>
      <c r="M345" s="315">
        <f>'[1]5.Производство'!$R$75</f>
        <v>488.71200000000005</v>
      </c>
      <c r="N345" s="326">
        <f>[2]Свод!AA335</f>
        <v>488.71199999999999</v>
      </c>
      <c r="O345" s="315">
        <f>'[1]5.Производство'!$S$75</f>
        <v>488.71200000000005</v>
      </c>
      <c r="P345" s="326">
        <f>[2]Свод!AC335</f>
        <v>488.71200000000005</v>
      </c>
      <c r="Q345" s="315">
        <f>'[1]5.Производство'!$T$75</f>
        <v>488.71200000000005</v>
      </c>
      <c r="R345" s="326">
        <f>[2]Свод!AE335</f>
        <v>488.71200000000005</v>
      </c>
      <c r="S345" s="326">
        <f>[2]Свод!AF335</f>
        <v>488.71200000000005</v>
      </c>
      <c r="T345" s="326">
        <f>[2]Свод!AG335</f>
        <v>488.71200000000005</v>
      </c>
      <c r="U345" s="326">
        <f>[2]Свод!AH335</f>
        <v>488.71200000000005</v>
      </c>
      <c r="V345" s="326">
        <f>[2]Свод!AI335</f>
        <v>488.71200000000005</v>
      </c>
      <c r="W345" s="326">
        <f>[2]Свод!AJ335</f>
        <v>488.71200000000005</v>
      </c>
      <c r="X345" s="326">
        <f>[2]Свод!AK335</f>
        <v>488.71200000000005</v>
      </c>
      <c r="Y345" s="326">
        <f>[2]Свод!AL335</f>
        <v>488.71200000000005</v>
      </c>
      <c r="Z345" s="326">
        <f>[2]Свод!AM335</f>
        <v>488.71200000000005</v>
      </c>
      <c r="AA345" s="326">
        <f>[2]Свод!AN335</f>
        <v>488.71200000000005</v>
      </c>
      <c r="AB345" s="326">
        <f>[2]Свод!AO335</f>
        <v>488.71200000000005</v>
      </c>
      <c r="AC345" s="326">
        <f>[2]Свод!AP335</f>
        <v>488.71200000000005</v>
      </c>
      <c r="AD345" s="326">
        <f>[2]Свод!AQ335</f>
        <v>488.71200000000005</v>
      </c>
      <c r="AE345" s="326">
        <f>[2]Свод!AR335</f>
        <v>488.71200000000005</v>
      </c>
      <c r="AF345" s="326">
        <f>[2]Свод!AS335</f>
        <v>488.71200000000005</v>
      </c>
      <c r="AG345" s="326">
        <f>[2]Свод!AT335</f>
        <v>488.71200000000005</v>
      </c>
      <c r="AH345" s="326">
        <f>[2]Свод!AU335</f>
        <v>488.71200000000005</v>
      </c>
      <c r="AI345" s="326">
        <f>[2]Свод!AV335</f>
        <v>488.71200000000005</v>
      </c>
      <c r="AJ345" s="326">
        <f>[2]Свод!AW335</f>
        <v>488.71200000000005</v>
      </c>
      <c r="AK345" s="326">
        <f>[2]Свод!AX335</f>
        <v>488.71200000000005</v>
      </c>
      <c r="AL345" s="326">
        <f>[2]Свод!AY335</f>
        <v>0</v>
      </c>
      <c r="AM345" s="326">
        <f>[2]Свод!AZ335</f>
        <v>488.71200000000005</v>
      </c>
      <c r="AN345" s="326">
        <f t="shared" si="110"/>
        <v>7330.680000000003</v>
      </c>
      <c r="AO345" s="326">
        <f t="shared" si="111"/>
        <v>7819.3920000000035</v>
      </c>
    </row>
    <row r="346" spans="1:41" x14ac:dyDescent="0.3">
      <c r="A346" s="304" t="s">
        <v>582</v>
      </c>
      <c r="B346" s="297" t="s">
        <v>615</v>
      </c>
      <c r="C346" s="303" t="s">
        <v>286</v>
      </c>
      <c r="D346" s="326" t="s">
        <v>590</v>
      </c>
      <c r="E346" s="326" t="s">
        <v>590</v>
      </c>
      <c r="F346" s="326" t="s">
        <v>590</v>
      </c>
      <c r="G346" s="326" t="s">
        <v>590</v>
      </c>
      <c r="H346" s="326" t="s">
        <v>590</v>
      </c>
      <c r="I346" s="326" t="s">
        <v>590</v>
      </c>
      <c r="J346" s="326" t="s">
        <v>590</v>
      </c>
      <c r="K346" s="326" t="s">
        <v>590</v>
      </c>
      <c r="L346" s="326" t="s">
        <v>590</v>
      </c>
      <c r="M346" s="326" t="s">
        <v>590</v>
      </c>
      <c r="N346" s="326" t="s">
        <v>590</v>
      </c>
      <c r="O346" s="326" t="s">
        <v>590</v>
      </c>
      <c r="P346" s="326" t="s">
        <v>590</v>
      </c>
      <c r="Q346" s="326" t="s">
        <v>590</v>
      </c>
      <c r="R346" s="326" t="s">
        <v>590</v>
      </c>
      <c r="S346" s="326" t="s">
        <v>590</v>
      </c>
      <c r="T346" s="326" t="s">
        <v>590</v>
      </c>
      <c r="U346" s="326" t="s">
        <v>590</v>
      </c>
      <c r="V346" s="326" t="s">
        <v>590</v>
      </c>
      <c r="W346" s="326" t="s">
        <v>590</v>
      </c>
      <c r="X346" s="326" t="s">
        <v>590</v>
      </c>
      <c r="Y346" s="326" t="s">
        <v>590</v>
      </c>
      <c r="Z346" s="326" t="s">
        <v>590</v>
      </c>
      <c r="AA346" s="326" t="s">
        <v>590</v>
      </c>
      <c r="AB346" s="326" t="s">
        <v>590</v>
      </c>
      <c r="AC346" s="326" t="s">
        <v>590</v>
      </c>
      <c r="AD346" s="326" t="s">
        <v>590</v>
      </c>
      <c r="AE346" s="326" t="s">
        <v>590</v>
      </c>
      <c r="AF346" s="326" t="s">
        <v>590</v>
      </c>
      <c r="AG346" s="326" t="s">
        <v>590</v>
      </c>
      <c r="AH346" s="326" t="s">
        <v>590</v>
      </c>
      <c r="AI346" s="326" t="s">
        <v>590</v>
      </c>
      <c r="AJ346" s="326" t="s">
        <v>590</v>
      </c>
      <c r="AK346" s="326" t="s">
        <v>590</v>
      </c>
      <c r="AL346" s="326" t="s">
        <v>590</v>
      </c>
      <c r="AM346" s="326" t="s">
        <v>590</v>
      </c>
      <c r="AN346" s="326" t="s">
        <v>590</v>
      </c>
      <c r="AO346" s="326" t="s">
        <v>590</v>
      </c>
    </row>
    <row r="347" spans="1:41" ht="19.2" customHeight="1" x14ac:dyDescent="0.3">
      <c r="A347" s="304" t="s">
        <v>584</v>
      </c>
      <c r="B347" s="285" t="s">
        <v>1037</v>
      </c>
      <c r="C347" s="303" t="s">
        <v>1143</v>
      </c>
      <c r="D347" s="315" t="s">
        <v>286</v>
      </c>
      <c r="E347" s="315" t="s">
        <v>286</v>
      </c>
      <c r="F347" s="315" t="s">
        <v>286</v>
      </c>
      <c r="G347" s="315" t="s">
        <v>286</v>
      </c>
      <c r="H347" s="315" t="s">
        <v>286</v>
      </c>
      <c r="I347" s="315" t="s">
        <v>286</v>
      </c>
      <c r="J347" s="315" t="s">
        <v>286</v>
      </c>
      <c r="K347" s="315" t="s">
        <v>286</v>
      </c>
      <c r="L347" s="315" t="s">
        <v>286</v>
      </c>
      <c r="M347" s="315" t="s">
        <v>286</v>
      </c>
      <c r="N347" s="315" t="s">
        <v>286</v>
      </c>
      <c r="O347" s="315" t="s">
        <v>286</v>
      </c>
      <c r="P347" s="315" t="s">
        <v>286</v>
      </c>
      <c r="Q347" s="315" t="s">
        <v>286</v>
      </c>
      <c r="R347" s="315" t="s">
        <v>286</v>
      </c>
      <c r="S347" s="315" t="s">
        <v>286</v>
      </c>
      <c r="T347" s="315" t="s">
        <v>286</v>
      </c>
      <c r="U347" s="315" t="s">
        <v>286</v>
      </c>
      <c r="V347" s="315" t="s">
        <v>286</v>
      </c>
      <c r="W347" s="315" t="s">
        <v>286</v>
      </c>
      <c r="X347" s="315" t="s">
        <v>286</v>
      </c>
      <c r="Y347" s="315" t="s">
        <v>286</v>
      </c>
      <c r="Z347" s="315" t="s">
        <v>286</v>
      </c>
      <c r="AA347" s="315" t="s">
        <v>286</v>
      </c>
      <c r="AB347" s="315" t="s">
        <v>286</v>
      </c>
      <c r="AC347" s="315" t="s">
        <v>286</v>
      </c>
      <c r="AD347" s="315" t="s">
        <v>286</v>
      </c>
      <c r="AE347" s="315" t="s">
        <v>286</v>
      </c>
      <c r="AF347" s="315" t="s">
        <v>286</v>
      </c>
      <c r="AG347" s="315" t="s">
        <v>286</v>
      </c>
      <c r="AH347" s="315" t="s">
        <v>286</v>
      </c>
      <c r="AI347" s="315" t="s">
        <v>286</v>
      </c>
      <c r="AJ347" s="315" t="s">
        <v>286</v>
      </c>
      <c r="AK347" s="315" t="s">
        <v>286</v>
      </c>
      <c r="AL347" s="315" t="s">
        <v>286</v>
      </c>
      <c r="AM347" s="315" t="s">
        <v>286</v>
      </c>
      <c r="AN347" s="315" t="s">
        <v>286</v>
      </c>
      <c r="AO347" s="315" t="s">
        <v>286</v>
      </c>
    </row>
    <row r="348" spans="1:41" ht="31.2" x14ac:dyDescent="0.3">
      <c r="A348" s="304" t="s">
        <v>717</v>
      </c>
      <c r="B348" s="141" t="s">
        <v>1038</v>
      </c>
      <c r="C348" s="303" t="s">
        <v>1143</v>
      </c>
      <c r="D348" s="315" t="s">
        <v>286</v>
      </c>
      <c r="E348" s="315" t="s">
        <v>286</v>
      </c>
      <c r="F348" s="315" t="s">
        <v>286</v>
      </c>
      <c r="G348" s="315" t="s">
        <v>286</v>
      </c>
      <c r="H348" s="315" t="s">
        <v>286</v>
      </c>
      <c r="I348" s="315" t="s">
        <v>286</v>
      </c>
      <c r="J348" s="315" t="s">
        <v>286</v>
      </c>
      <c r="K348" s="315" t="s">
        <v>286</v>
      </c>
      <c r="L348" s="315" t="s">
        <v>286</v>
      </c>
      <c r="M348" s="315" t="s">
        <v>286</v>
      </c>
      <c r="N348" s="315" t="s">
        <v>286</v>
      </c>
      <c r="O348" s="315" t="s">
        <v>286</v>
      </c>
      <c r="P348" s="315" t="s">
        <v>286</v>
      </c>
      <c r="Q348" s="315" t="s">
        <v>286</v>
      </c>
      <c r="R348" s="315" t="s">
        <v>286</v>
      </c>
      <c r="S348" s="315" t="s">
        <v>286</v>
      </c>
      <c r="T348" s="315" t="s">
        <v>286</v>
      </c>
      <c r="U348" s="315" t="s">
        <v>286</v>
      </c>
      <c r="V348" s="315" t="s">
        <v>286</v>
      </c>
      <c r="W348" s="315" t="s">
        <v>286</v>
      </c>
      <c r="X348" s="315" t="s">
        <v>286</v>
      </c>
      <c r="Y348" s="315" t="s">
        <v>286</v>
      </c>
      <c r="Z348" s="315" t="s">
        <v>286</v>
      </c>
      <c r="AA348" s="315" t="s">
        <v>286</v>
      </c>
      <c r="AB348" s="315" t="s">
        <v>286</v>
      </c>
      <c r="AC348" s="315" t="s">
        <v>286</v>
      </c>
      <c r="AD348" s="315" t="s">
        <v>286</v>
      </c>
      <c r="AE348" s="315" t="s">
        <v>286</v>
      </c>
      <c r="AF348" s="315" t="s">
        <v>286</v>
      </c>
      <c r="AG348" s="315" t="s">
        <v>286</v>
      </c>
      <c r="AH348" s="315" t="s">
        <v>286</v>
      </c>
      <c r="AI348" s="315" t="s">
        <v>286</v>
      </c>
      <c r="AJ348" s="315" t="s">
        <v>286</v>
      </c>
      <c r="AK348" s="315" t="s">
        <v>286</v>
      </c>
      <c r="AL348" s="315" t="s">
        <v>286</v>
      </c>
      <c r="AM348" s="315" t="s">
        <v>286</v>
      </c>
      <c r="AN348" s="315" t="s">
        <v>286</v>
      </c>
      <c r="AO348" s="315" t="s">
        <v>286</v>
      </c>
    </row>
    <row r="349" spans="1:41" x14ac:dyDescent="0.3">
      <c r="A349" s="304" t="s">
        <v>904</v>
      </c>
      <c r="B349" s="292" t="s">
        <v>952</v>
      </c>
      <c r="C349" s="303" t="s">
        <v>1143</v>
      </c>
      <c r="D349" s="315" t="s">
        <v>286</v>
      </c>
      <c r="E349" s="315" t="s">
        <v>286</v>
      </c>
      <c r="F349" s="315" t="s">
        <v>286</v>
      </c>
      <c r="G349" s="315" t="s">
        <v>286</v>
      </c>
      <c r="H349" s="315" t="s">
        <v>286</v>
      </c>
      <c r="I349" s="315" t="s">
        <v>286</v>
      </c>
      <c r="J349" s="315" t="s">
        <v>286</v>
      </c>
      <c r="K349" s="315" t="s">
        <v>286</v>
      </c>
      <c r="L349" s="315" t="s">
        <v>286</v>
      </c>
      <c r="M349" s="315" t="s">
        <v>286</v>
      </c>
      <c r="N349" s="315" t="s">
        <v>286</v>
      </c>
      <c r="O349" s="315" t="s">
        <v>286</v>
      </c>
      <c r="P349" s="315" t="s">
        <v>286</v>
      </c>
      <c r="Q349" s="315" t="s">
        <v>286</v>
      </c>
      <c r="R349" s="315" t="s">
        <v>286</v>
      </c>
      <c r="S349" s="315" t="s">
        <v>286</v>
      </c>
      <c r="T349" s="315" t="s">
        <v>286</v>
      </c>
      <c r="U349" s="315" t="s">
        <v>286</v>
      </c>
      <c r="V349" s="315" t="s">
        <v>286</v>
      </c>
      <c r="W349" s="315" t="s">
        <v>286</v>
      </c>
      <c r="X349" s="315" t="s">
        <v>286</v>
      </c>
      <c r="Y349" s="315" t="s">
        <v>286</v>
      </c>
      <c r="Z349" s="315" t="s">
        <v>286</v>
      </c>
      <c r="AA349" s="315" t="s">
        <v>286</v>
      </c>
      <c r="AB349" s="315" t="s">
        <v>286</v>
      </c>
      <c r="AC349" s="315" t="s">
        <v>286</v>
      </c>
      <c r="AD349" s="315" t="s">
        <v>286</v>
      </c>
      <c r="AE349" s="315" t="s">
        <v>286</v>
      </c>
      <c r="AF349" s="315" t="s">
        <v>286</v>
      </c>
      <c r="AG349" s="315" t="s">
        <v>286</v>
      </c>
      <c r="AH349" s="315" t="s">
        <v>286</v>
      </c>
      <c r="AI349" s="315" t="s">
        <v>286</v>
      </c>
      <c r="AJ349" s="315" t="s">
        <v>286</v>
      </c>
      <c r="AK349" s="315" t="s">
        <v>286</v>
      </c>
      <c r="AL349" s="315" t="s">
        <v>286</v>
      </c>
      <c r="AM349" s="315" t="s">
        <v>286</v>
      </c>
      <c r="AN349" s="315" t="s">
        <v>286</v>
      </c>
      <c r="AO349" s="315" t="s">
        <v>286</v>
      </c>
    </row>
    <row r="350" spans="1:41" x14ac:dyDescent="0.3">
      <c r="A350" s="304" t="s">
        <v>903</v>
      </c>
      <c r="B350" s="292" t="s">
        <v>953</v>
      </c>
      <c r="C350" s="303" t="s">
        <v>1143</v>
      </c>
      <c r="D350" s="315" t="s">
        <v>286</v>
      </c>
      <c r="E350" s="315" t="s">
        <v>286</v>
      </c>
      <c r="F350" s="315" t="s">
        <v>286</v>
      </c>
      <c r="G350" s="315" t="s">
        <v>286</v>
      </c>
      <c r="H350" s="315" t="s">
        <v>286</v>
      </c>
      <c r="I350" s="315" t="s">
        <v>286</v>
      </c>
      <c r="J350" s="315" t="s">
        <v>286</v>
      </c>
      <c r="K350" s="315" t="s">
        <v>286</v>
      </c>
      <c r="L350" s="315" t="s">
        <v>286</v>
      </c>
      <c r="M350" s="315" t="s">
        <v>286</v>
      </c>
      <c r="N350" s="315" t="s">
        <v>286</v>
      </c>
      <c r="O350" s="315" t="s">
        <v>286</v>
      </c>
      <c r="P350" s="315" t="s">
        <v>286</v>
      </c>
      <c r="Q350" s="315" t="s">
        <v>286</v>
      </c>
      <c r="R350" s="315" t="s">
        <v>286</v>
      </c>
      <c r="S350" s="315" t="s">
        <v>286</v>
      </c>
      <c r="T350" s="315" t="s">
        <v>286</v>
      </c>
      <c r="U350" s="315" t="s">
        <v>286</v>
      </c>
      <c r="V350" s="315" t="s">
        <v>286</v>
      </c>
      <c r="W350" s="315" t="s">
        <v>286</v>
      </c>
      <c r="X350" s="315" t="s">
        <v>286</v>
      </c>
      <c r="Y350" s="315" t="s">
        <v>286</v>
      </c>
      <c r="Z350" s="315" t="s">
        <v>286</v>
      </c>
      <c r="AA350" s="315" t="s">
        <v>286</v>
      </c>
      <c r="AB350" s="315" t="s">
        <v>286</v>
      </c>
      <c r="AC350" s="315" t="s">
        <v>286</v>
      </c>
      <c r="AD350" s="315" t="s">
        <v>286</v>
      </c>
      <c r="AE350" s="315" t="s">
        <v>286</v>
      </c>
      <c r="AF350" s="315" t="s">
        <v>286</v>
      </c>
      <c r="AG350" s="315" t="s">
        <v>286</v>
      </c>
      <c r="AH350" s="315" t="s">
        <v>286</v>
      </c>
      <c r="AI350" s="315" t="s">
        <v>286</v>
      </c>
      <c r="AJ350" s="315" t="s">
        <v>286</v>
      </c>
      <c r="AK350" s="315" t="s">
        <v>286</v>
      </c>
      <c r="AL350" s="315" t="s">
        <v>286</v>
      </c>
      <c r="AM350" s="315" t="s">
        <v>286</v>
      </c>
      <c r="AN350" s="315" t="s">
        <v>286</v>
      </c>
      <c r="AO350" s="315" t="s">
        <v>286</v>
      </c>
    </row>
    <row r="351" spans="1:41" x14ac:dyDescent="0.3">
      <c r="A351" s="304" t="s">
        <v>871</v>
      </c>
      <c r="B351" s="285" t="s">
        <v>998</v>
      </c>
      <c r="C351" s="303" t="s">
        <v>1143</v>
      </c>
      <c r="D351" s="315" t="s">
        <v>286</v>
      </c>
      <c r="E351" s="315" t="s">
        <v>286</v>
      </c>
      <c r="F351" s="315" t="s">
        <v>286</v>
      </c>
      <c r="G351" s="315" t="s">
        <v>286</v>
      </c>
      <c r="H351" s="315" t="s">
        <v>286</v>
      </c>
      <c r="I351" s="315" t="s">
        <v>286</v>
      </c>
      <c r="J351" s="315" t="s">
        <v>286</v>
      </c>
      <c r="K351" s="315" t="s">
        <v>286</v>
      </c>
      <c r="L351" s="315" t="s">
        <v>286</v>
      </c>
      <c r="M351" s="315" t="s">
        <v>286</v>
      </c>
      <c r="N351" s="315" t="s">
        <v>286</v>
      </c>
      <c r="O351" s="315" t="s">
        <v>286</v>
      </c>
      <c r="P351" s="315" t="s">
        <v>286</v>
      </c>
      <c r="Q351" s="315" t="s">
        <v>286</v>
      </c>
      <c r="R351" s="315" t="s">
        <v>286</v>
      </c>
      <c r="S351" s="315" t="s">
        <v>286</v>
      </c>
      <c r="T351" s="315" t="s">
        <v>286</v>
      </c>
      <c r="U351" s="315" t="s">
        <v>286</v>
      </c>
      <c r="V351" s="315" t="s">
        <v>286</v>
      </c>
      <c r="W351" s="315" t="s">
        <v>286</v>
      </c>
      <c r="X351" s="315" t="s">
        <v>286</v>
      </c>
      <c r="Y351" s="315" t="s">
        <v>286</v>
      </c>
      <c r="Z351" s="315" t="s">
        <v>286</v>
      </c>
      <c r="AA351" s="315" t="s">
        <v>286</v>
      </c>
      <c r="AB351" s="315" t="s">
        <v>286</v>
      </c>
      <c r="AC351" s="315" t="s">
        <v>286</v>
      </c>
      <c r="AD351" s="315" t="s">
        <v>286</v>
      </c>
      <c r="AE351" s="315" t="s">
        <v>286</v>
      </c>
      <c r="AF351" s="315" t="s">
        <v>286</v>
      </c>
      <c r="AG351" s="315" t="s">
        <v>286</v>
      </c>
      <c r="AH351" s="315" t="s">
        <v>286</v>
      </c>
      <c r="AI351" s="315" t="s">
        <v>286</v>
      </c>
      <c r="AJ351" s="315" t="s">
        <v>286</v>
      </c>
      <c r="AK351" s="315" t="s">
        <v>286</v>
      </c>
      <c r="AL351" s="315" t="s">
        <v>286</v>
      </c>
      <c r="AM351" s="315" t="s">
        <v>286</v>
      </c>
      <c r="AN351" s="315" t="s">
        <v>286</v>
      </c>
      <c r="AO351" s="315" t="s">
        <v>286</v>
      </c>
    </row>
    <row r="352" spans="1:41" x14ac:dyDescent="0.3">
      <c r="A352" s="304" t="s">
        <v>872</v>
      </c>
      <c r="B352" s="285" t="s">
        <v>1153</v>
      </c>
      <c r="C352" s="303" t="s">
        <v>36</v>
      </c>
      <c r="D352" s="315" t="s">
        <v>286</v>
      </c>
      <c r="E352" s="315" t="s">
        <v>286</v>
      </c>
      <c r="F352" s="315" t="s">
        <v>286</v>
      </c>
      <c r="G352" s="315" t="s">
        <v>286</v>
      </c>
      <c r="H352" s="315" t="s">
        <v>286</v>
      </c>
      <c r="I352" s="315" t="s">
        <v>286</v>
      </c>
      <c r="J352" s="315" t="s">
        <v>286</v>
      </c>
      <c r="K352" s="315" t="s">
        <v>286</v>
      </c>
      <c r="L352" s="315" t="s">
        <v>286</v>
      </c>
      <c r="M352" s="315" t="s">
        <v>286</v>
      </c>
      <c r="N352" s="315" t="s">
        <v>286</v>
      </c>
      <c r="O352" s="315" t="s">
        <v>286</v>
      </c>
      <c r="P352" s="315" t="s">
        <v>286</v>
      </c>
      <c r="Q352" s="315" t="s">
        <v>286</v>
      </c>
      <c r="R352" s="315" t="s">
        <v>286</v>
      </c>
      <c r="S352" s="315" t="s">
        <v>286</v>
      </c>
      <c r="T352" s="315" t="s">
        <v>286</v>
      </c>
      <c r="U352" s="315" t="s">
        <v>286</v>
      </c>
      <c r="V352" s="315" t="s">
        <v>286</v>
      </c>
      <c r="W352" s="315" t="s">
        <v>286</v>
      </c>
      <c r="X352" s="315" t="s">
        <v>286</v>
      </c>
      <c r="Y352" s="315" t="s">
        <v>286</v>
      </c>
      <c r="Z352" s="315" t="s">
        <v>286</v>
      </c>
      <c r="AA352" s="315" t="s">
        <v>286</v>
      </c>
      <c r="AB352" s="315" t="s">
        <v>286</v>
      </c>
      <c r="AC352" s="315" t="s">
        <v>286</v>
      </c>
      <c r="AD352" s="315" t="s">
        <v>286</v>
      </c>
      <c r="AE352" s="315" t="s">
        <v>286</v>
      </c>
      <c r="AF352" s="315" t="s">
        <v>286</v>
      </c>
      <c r="AG352" s="315" t="s">
        <v>286</v>
      </c>
      <c r="AH352" s="315" t="s">
        <v>286</v>
      </c>
      <c r="AI352" s="315" t="s">
        <v>286</v>
      </c>
      <c r="AJ352" s="315" t="s">
        <v>286</v>
      </c>
      <c r="AK352" s="315" t="s">
        <v>286</v>
      </c>
      <c r="AL352" s="315" t="s">
        <v>286</v>
      </c>
      <c r="AM352" s="315" t="s">
        <v>286</v>
      </c>
      <c r="AN352" s="315" t="s">
        <v>286</v>
      </c>
      <c r="AO352" s="315" t="s">
        <v>286</v>
      </c>
    </row>
    <row r="353" spans="1:41" ht="31.2" x14ac:dyDescent="0.3">
      <c r="A353" s="304" t="s">
        <v>873</v>
      </c>
      <c r="B353" s="141" t="s">
        <v>1039</v>
      </c>
      <c r="C353" s="303" t="s">
        <v>36</v>
      </c>
      <c r="D353" s="315" t="s">
        <v>286</v>
      </c>
      <c r="E353" s="315" t="s">
        <v>286</v>
      </c>
      <c r="F353" s="315" t="s">
        <v>286</v>
      </c>
      <c r="G353" s="315" t="s">
        <v>286</v>
      </c>
      <c r="H353" s="315" t="s">
        <v>286</v>
      </c>
      <c r="I353" s="315" t="s">
        <v>286</v>
      </c>
      <c r="J353" s="315" t="s">
        <v>286</v>
      </c>
      <c r="K353" s="315" t="s">
        <v>286</v>
      </c>
      <c r="L353" s="315" t="s">
        <v>286</v>
      </c>
      <c r="M353" s="315" t="s">
        <v>286</v>
      </c>
      <c r="N353" s="315" t="s">
        <v>286</v>
      </c>
      <c r="O353" s="315" t="s">
        <v>286</v>
      </c>
      <c r="P353" s="315" t="s">
        <v>286</v>
      </c>
      <c r="Q353" s="315" t="s">
        <v>286</v>
      </c>
      <c r="R353" s="315" t="s">
        <v>286</v>
      </c>
      <c r="S353" s="315" t="s">
        <v>286</v>
      </c>
      <c r="T353" s="315" t="s">
        <v>286</v>
      </c>
      <c r="U353" s="315" t="s">
        <v>286</v>
      </c>
      <c r="V353" s="315" t="s">
        <v>286</v>
      </c>
      <c r="W353" s="315" t="s">
        <v>286</v>
      </c>
      <c r="X353" s="315" t="s">
        <v>286</v>
      </c>
      <c r="Y353" s="315" t="s">
        <v>286</v>
      </c>
      <c r="Z353" s="315" t="s">
        <v>286</v>
      </c>
      <c r="AA353" s="315" t="s">
        <v>286</v>
      </c>
      <c r="AB353" s="315" t="s">
        <v>286</v>
      </c>
      <c r="AC353" s="315" t="s">
        <v>286</v>
      </c>
      <c r="AD353" s="315" t="s">
        <v>286</v>
      </c>
      <c r="AE353" s="315" t="s">
        <v>286</v>
      </c>
      <c r="AF353" s="315" t="s">
        <v>286</v>
      </c>
      <c r="AG353" s="315" t="s">
        <v>286</v>
      </c>
      <c r="AH353" s="315" t="s">
        <v>286</v>
      </c>
      <c r="AI353" s="315" t="s">
        <v>286</v>
      </c>
      <c r="AJ353" s="315" t="s">
        <v>286</v>
      </c>
      <c r="AK353" s="315" t="s">
        <v>286</v>
      </c>
      <c r="AL353" s="315" t="s">
        <v>286</v>
      </c>
      <c r="AM353" s="315" t="s">
        <v>286</v>
      </c>
      <c r="AN353" s="315" t="s">
        <v>286</v>
      </c>
      <c r="AO353" s="315" t="s">
        <v>286</v>
      </c>
    </row>
    <row r="354" spans="1:41" x14ac:dyDescent="0.3">
      <c r="A354" s="304" t="s">
        <v>905</v>
      </c>
      <c r="B354" s="292" t="s">
        <v>952</v>
      </c>
      <c r="C354" s="303" t="s">
        <v>36</v>
      </c>
      <c r="D354" s="315" t="s">
        <v>286</v>
      </c>
      <c r="E354" s="315" t="s">
        <v>286</v>
      </c>
      <c r="F354" s="315" t="s">
        <v>286</v>
      </c>
      <c r="G354" s="315" t="s">
        <v>286</v>
      </c>
      <c r="H354" s="315" t="s">
        <v>286</v>
      </c>
      <c r="I354" s="315" t="s">
        <v>286</v>
      </c>
      <c r="J354" s="315" t="s">
        <v>286</v>
      </c>
      <c r="K354" s="315" t="s">
        <v>286</v>
      </c>
      <c r="L354" s="315" t="s">
        <v>286</v>
      </c>
      <c r="M354" s="315" t="s">
        <v>286</v>
      </c>
      <c r="N354" s="315" t="s">
        <v>286</v>
      </c>
      <c r="O354" s="315" t="s">
        <v>286</v>
      </c>
      <c r="P354" s="315" t="s">
        <v>286</v>
      </c>
      <c r="Q354" s="315" t="s">
        <v>286</v>
      </c>
      <c r="R354" s="315" t="s">
        <v>286</v>
      </c>
      <c r="S354" s="315" t="s">
        <v>286</v>
      </c>
      <c r="T354" s="315" t="s">
        <v>286</v>
      </c>
      <c r="U354" s="315" t="s">
        <v>286</v>
      </c>
      <c r="V354" s="315" t="s">
        <v>286</v>
      </c>
      <c r="W354" s="315" t="s">
        <v>286</v>
      </c>
      <c r="X354" s="315" t="s">
        <v>286</v>
      </c>
      <c r="Y354" s="315" t="s">
        <v>286</v>
      </c>
      <c r="Z354" s="315" t="s">
        <v>286</v>
      </c>
      <c r="AA354" s="315" t="s">
        <v>286</v>
      </c>
      <c r="AB354" s="315" t="s">
        <v>286</v>
      </c>
      <c r="AC354" s="315" t="s">
        <v>286</v>
      </c>
      <c r="AD354" s="315" t="s">
        <v>286</v>
      </c>
      <c r="AE354" s="315" t="s">
        <v>286</v>
      </c>
      <c r="AF354" s="315" t="s">
        <v>286</v>
      </c>
      <c r="AG354" s="315" t="s">
        <v>286</v>
      </c>
      <c r="AH354" s="315" t="s">
        <v>286</v>
      </c>
      <c r="AI354" s="315" t="s">
        <v>286</v>
      </c>
      <c r="AJ354" s="315" t="s">
        <v>286</v>
      </c>
      <c r="AK354" s="315" t="s">
        <v>286</v>
      </c>
      <c r="AL354" s="315" t="s">
        <v>286</v>
      </c>
      <c r="AM354" s="315" t="s">
        <v>286</v>
      </c>
      <c r="AN354" s="315" t="s">
        <v>286</v>
      </c>
      <c r="AO354" s="315" t="s">
        <v>286</v>
      </c>
    </row>
    <row r="355" spans="1:41" x14ac:dyDescent="0.3">
      <c r="A355" s="304" t="s">
        <v>906</v>
      </c>
      <c r="B355" s="292" t="s">
        <v>953</v>
      </c>
      <c r="C355" s="303" t="s">
        <v>36</v>
      </c>
      <c r="D355" s="315" t="s">
        <v>286</v>
      </c>
      <c r="E355" s="315" t="s">
        <v>286</v>
      </c>
      <c r="F355" s="315" t="s">
        <v>286</v>
      </c>
      <c r="G355" s="315" t="s">
        <v>286</v>
      </c>
      <c r="H355" s="315" t="s">
        <v>286</v>
      </c>
      <c r="I355" s="315" t="s">
        <v>286</v>
      </c>
      <c r="J355" s="315" t="s">
        <v>286</v>
      </c>
      <c r="K355" s="315" t="s">
        <v>286</v>
      </c>
      <c r="L355" s="315" t="s">
        <v>286</v>
      </c>
      <c r="M355" s="315" t="s">
        <v>286</v>
      </c>
      <c r="N355" s="315" t="s">
        <v>286</v>
      </c>
      <c r="O355" s="315" t="s">
        <v>286</v>
      </c>
      <c r="P355" s="315" t="s">
        <v>286</v>
      </c>
      <c r="Q355" s="315" t="s">
        <v>286</v>
      </c>
      <c r="R355" s="315" t="s">
        <v>286</v>
      </c>
      <c r="S355" s="315" t="s">
        <v>286</v>
      </c>
      <c r="T355" s="315" t="s">
        <v>286</v>
      </c>
      <c r="U355" s="315" t="s">
        <v>286</v>
      </c>
      <c r="V355" s="315" t="s">
        <v>286</v>
      </c>
      <c r="W355" s="315" t="s">
        <v>286</v>
      </c>
      <c r="X355" s="315" t="s">
        <v>286</v>
      </c>
      <c r="Y355" s="315" t="s">
        <v>286</v>
      </c>
      <c r="Z355" s="315" t="s">
        <v>286</v>
      </c>
      <c r="AA355" s="315" t="s">
        <v>286</v>
      </c>
      <c r="AB355" s="315" t="s">
        <v>286</v>
      </c>
      <c r="AC355" s="315" t="s">
        <v>286</v>
      </c>
      <c r="AD355" s="315" t="s">
        <v>286</v>
      </c>
      <c r="AE355" s="315" t="s">
        <v>286</v>
      </c>
      <c r="AF355" s="315" t="s">
        <v>286</v>
      </c>
      <c r="AG355" s="315" t="s">
        <v>286</v>
      </c>
      <c r="AH355" s="315" t="s">
        <v>286</v>
      </c>
      <c r="AI355" s="315" t="s">
        <v>286</v>
      </c>
      <c r="AJ355" s="315" t="s">
        <v>286</v>
      </c>
      <c r="AK355" s="315" t="s">
        <v>286</v>
      </c>
      <c r="AL355" s="315" t="s">
        <v>286</v>
      </c>
      <c r="AM355" s="315" t="s">
        <v>286</v>
      </c>
      <c r="AN355" s="315" t="s">
        <v>286</v>
      </c>
      <c r="AO355" s="315" t="s">
        <v>286</v>
      </c>
    </row>
    <row r="356" spans="1:41" x14ac:dyDescent="0.3">
      <c r="A356" s="304" t="s">
        <v>874</v>
      </c>
      <c r="B356" s="285" t="s">
        <v>955</v>
      </c>
      <c r="C356" s="303" t="s">
        <v>954</v>
      </c>
      <c r="D356" s="315" t="s">
        <v>286</v>
      </c>
      <c r="E356" s="315" t="s">
        <v>286</v>
      </c>
      <c r="F356" s="315" t="s">
        <v>286</v>
      </c>
      <c r="G356" s="315" t="s">
        <v>286</v>
      </c>
      <c r="H356" s="315" t="s">
        <v>286</v>
      </c>
      <c r="I356" s="315" t="s">
        <v>286</v>
      </c>
      <c r="J356" s="315" t="s">
        <v>286</v>
      </c>
      <c r="K356" s="315" t="s">
        <v>286</v>
      </c>
      <c r="L356" s="315" t="s">
        <v>286</v>
      </c>
      <c r="M356" s="315" t="s">
        <v>286</v>
      </c>
      <c r="N356" s="315" t="s">
        <v>286</v>
      </c>
      <c r="O356" s="315" t="s">
        <v>286</v>
      </c>
      <c r="P356" s="315" t="s">
        <v>286</v>
      </c>
      <c r="Q356" s="315" t="s">
        <v>286</v>
      </c>
      <c r="R356" s="315" t="s">
        <v>286</v>
      </c>
      <c r="S356" s="315" t="s">
        <v>286</v>
      </c>
      <c r="T356" s="315" t="s">
        <v>286</v>
      </c>
      <c r="U356" s="315" t="s">
        <v>286</v>
      </c>
      <c r="V356" s="315" t="s">
        <v>286</v>
      </c>
      <c r="W356" s="315" t="s">
        <v>286</v>
      </c>
      <c r="X356" s="315" t="s">
        <v>286</v>
      </c>
      <c r="Y356" s="315" t="s">
        <v>286</v>
      </c>
      <c r="Z356" s="315" t="s">
        <v>286</v>
      </c>
      <c r="AA356" s="315" t="s">
        <v>286</v>
      </c>
      <c r="AB356" s="315" t="s">
        <v>286</v>
      </c>
      <c r="AC356" s="315" t="s">
        <v>286</v>
      </c>
      <c r="AD356" s="315" t="s">
        <v>286</v>
      </c>
      <c r="AE356" s="315" t="s">
        <v>286</v>
      </c>
      <c r="AF356" s="315" t="s">
        <v>286</v>
      </c>
      <c r="AG356" s="315" t="s">
        <v>286</v>
      </c>
      <c r="AH356" s="315" t="s">
        <v>286</v>
      </c>
      <c r="AI356" s="315" t="s">
        <v>286</v>
      </c>
      <c r="AJ356" s="315" t="s">
        <v>286</v>
      </c>
      <c r="AK356" s="315" t="s">
        <v>286</v>
      </c>
      <c r="AL356" s="315" t="s">
        <v>286</v>
      </c>
      <c r="AM356" s="315" t="s">
        <v>286</v>
      </c>
      <c r="AN356" s="315" t="s">
        <v>286</v>
      </c>
      <c r="AO356" s="315" t="s">
        <v>286</v>
      </c>
    </row>
    <row r="357" spans="1:41" ht="31.2" x14ac:dyDescent="0.3">
      <c r="A357" s="304" t="s">
        <v>875</v>
      </c>
      <c r="B357" s="285" t="s">
        <v>1152</v>
      </c>
      <c r="C357" s="303" t="s">
        <v>748</v>
      </c>
      <c r="D357" s="315" t="s">
        <v>286</v>
      </c>
      <c r="E357" s="315" t="s">
        <v>286</v>
      </c>
      <c r="F357" s="315" t="s">
        <v>286</v>
      </c>
      <c r="G357" s="315" t="s">
        <v>286</v>
      </c>
      <c r="H357" s="315" t="s">
        <v>286</v>
      </c>
      <c r="I357" s="315" t="s">
        <v>286</v>
      </c>
      <c r="J357" s="315" t="s">
        <v>286</v>
      </c>
      <c r="K357" s="315" t="s">
        <v>286</v>
      </c>
      <c r="L357" s="315" t="s">
        <v>286</v>
      </c>
      <c r="M357" s="315" t="s">
        <v>286</v>
      </c>
      <c r="N357" s="315" t="s">
        <v>286</v>
      </c>
      <c r="O357" s="315" t="s">
        <v>286</v>
      </c>
      <c r="P357" s="315" t="s">
        <v>286</v>
      </c>
      <c r="Q357" s="315" t="s">
        <v>286</v>
      </c>
      <c r="R357" s="315" t="s">
        <v>286</v>
      </c>
      <c r="S357" s="315" t="s">
        <v>286</v>
      </c>
      <c r="T357" s="315" t="s">
        <v>286</v>
      </c>
      <c r="U357" s="315" t="s">
        <v>286</v>
      </c>
      <c r="V357" s="315" t="s">
        <v>286</v>
      </c>
      <c r="W357" s="315" t="s">
        <v>286</v>
      </c>
      <c r="X357" s="315" t="s">
        <v>286</v>
      </c>
      <c r="Y357" s="315" t="s">
        <v>286</v>
      </c>
      <c r="Z357" s="315" t="s">
        <v>286</v>
      </c>
      <c r="AA357" s="315" t="s">
        <v>286</v>
      </c>
      <c r="AB357" s="315" t="s">
        <v>286</v>
      </c>
      <c r="AC357" s="315" t="s">
        <v>286</v>
      </c>
      <c r="AD357" s="315" t="s">
        <v>286</v>
      </c>
      <c r="AE357" s="315" t="s">
        <v>286</v>
      </c>
      <c r="AF357" s="315" t="s">
        <v>286</v>
      </c>
      <c r="AG357" s="315" t="s">
        <v>286</v>
      </c>
      <c r="AH357" s="315" t="s">
        <v>286</v>
      </c>
      <c r="AI357" s="315" t="s">
        <v>286</v>
      </c>
      <c r="AJ357" s="315" t="s">
        <v>286</v>
      </c>
      <c r="AK357" s="315" t="s">
        <v>286</v>
      </c>
      <c r="AL357" s="315" t="s">
        <v>286</v>
      </c>
      <c r="AM357" s="315" t="s">
        <v>286</v>
      </c>
      <c r="AN357" s="315" t="s">
        <v>286</v>
      </c>
      <c r="AO357" s="315" t="s">
        <v>286</v>
      </c>
    </row>
    <row r="358" spans="1:41" x14ac:dyDescent="0.3">
      <c r="A358" s="304" t="s">
        <v>585</v>
      </c>
      <c r="B358" s="297" t="s">
        <v>583</v>
      </c>
      <c r="C358" s="303" t="s">
        <v>286</v>
      </c>
      <c r="D358" s="326" t="s">
        <v>590</v>
      </c>
      <c r="E358" s="326" t="s">
        <v>590</v>
      </c>
      <c r="F358" s="326" t="s">
        <v>590</v>
      </c>
      <c r="G358" s="326" t="s">
        <v>590</v>
      </c>
      <c r="H358" s="326" t="s">
        <v>590</v>
      </c>
      <c r="I358" s="326" t="s">
        <v>590</v>
      </c>
      <c r="J358" s="326" t="s">
        <v>590</v>
      </c>
      <c r="K358" s="326" t="s">
        <v>590</v>
      </c>
      <c r="L358" s="326" t="s">
        <v>590</v>
      </c>
      <c r="M358" s="326" t="s">
        <v>590</v>
      </c>
      <c r="N358" s="326" t="s">
        <v>590</v>
      </c>
      <c r="O358" s="326" t="s">
        <v>590</v>
      </c>
      <c r="P358" s="326" t="s">
        <v>590</v>
      </c>
      <c r="Q358" s="326" t="s">
        <v>590</v>
      </c>
      <c r="R358" s="326" t="s">
        <v>590</v>
      </c>
      <c r="S358" s="326" t="s">
        <v>590</v>
      </c>
      <c r="T358" s="326" t="s">
        <v>590</v>
      </c>
      <c r="U358" s="326" t="s">
        <v>590</v>
      </c>
      <c r="V358" s="326" t="s">
        <v>590</v>
      </c>
      <c r="W358" s="326" t="s">
        <v>590</v>
      </c>
      <c r="X358" s="326" t="s">
        <v>590</v>
      </c>
      <c r="Y358" s="326" t="s">
        <v>590</v>
      </c>
      <c r="Z358" s="326" t="s">
        <v>590</v>
      </c>
      <c r="AA358" s="326" t="s">
        <v>590</v>
      </c>
      <c r="AB358" s="326" t="s">
        <v>590</v>
      </c>
      <c r="AC358" s="326" t="s">
        <v>590</v>
      </c>
      <c r="AD358" s="326" t="s">
        <v>590</v>
      </c>
      <c r="AE358" s="326" t="s">
        <v>590</v>
      </c>
      <c r="AF358" s="326" t="s">
        <v>590</v>
      </c>
      <c r="AG358" s="326" t="s">
        <v>590</v>
      </c>
      <c r="AH358" s="326" t="s">
        <v>590</v>
      </c>
      <c r="AI358" s="326" t="s">
        <v>590</v>
      </c>
      <c r="AJ358" s="326" t="s">
        <v>590</v>
      </c>
      <c r="AK358" s="326" t="s">
        <v>590</v>
      </c>
      <c r="AL358" s="326" t="s">
        <v>590</v>
      </c>
      <c r="AM358" s="326" t="s">
        <v>590</v>
      </c>
      <c r="AN358" s="326" t="s">
        <v>590</v>
      </c>
      <c r="AO358" s="326" t="s">
        <v>590</v>
      </c>
    </row>
    <row r="359" spans="1:41" x14ac:dyDescent="0.3">
      <c r="A359" s="304" t="s">
        <v>587</v>
      </c>
      <c r="B359" s="285" t="s">
        <v>628</v>
      </c>
      <c r="C359" s="303" t="s">
        <v>1143</v>
      </c>
      <c r="D359" s="315" t="s">
        <v>286</v>
      </c>
      <c r="E359" s="315" t="s">
        <v>286</v>
      </c>
      <c r="F359" s="315" t="s">
        <v>286</v>
      </c>
      <c r="G359" s="315" t="s">
        <v>286</v>
      </c>
      <c r="H359" s="315" t="s">
        <v>286</v>
      </c>
      <c r="I359" s="315" t="s">
        <v>286</v>
      </c>
      <c r="J359" s="315" t="s">
        <v>286</v>
      </c>
      <c r="K359" s="315" t="s">
        <v>286</v>
      </c>
      <c r="L359" s="315" t="s">
        <v>286</v>
      </c>
      <c r="M359" s="315" t="s">
        <v>286</v>
      </c>
      <c r="N359" s="315" t="s">
        <v>286</v>
      </c>
      <c r="O359" s="315" t="s">
        <v>286</v>
      </c>
      <c r="P359" s="315" t="s">
        <v>286</v>
      </c>
      <c r="Q359" s="315" t="s">
        <v>286</v>
      </c>
      <c r="R359" s="315" t="s">
        <v>286</v>
      </c>
      <c r="S359" s="315" t="s">
        <v>286</v>
      </c>
      <c r="T359" s="315" t="s">
        <v>286</v>
      </c>
      <c r="U359" s="315" t="s">
        <v>286</v>
      </c>
      <c r="V359" s="315" t="s">
        <v>286</v>
      </c>
      <c r="W359" s="315" t="s">
        <v>286</v>
      </c>
      <c r="X359" s="315" t="s">
        <v>286</v>
      </c>
      <c r="Y359" s="315" t="s">
        <v>286</v>
      </c>
      <c r="Z359" s="315" t="s">
        <v>286</v>
      </c>
      <c r="AA359" s="315" t="s">
        <v>286</v>
      </c>
      <c r="AB359" s="315" t="s">
        <v>286</v>
      </c>
      <c r="AC359" s="315" t="s">
        <v>286</v>
      </c>
      <c r="AD359" s="315" t="s">
        <v>286</v>
      </c>
      <c r="AE359" s="315" t="s">
        <v>286</v>
      </c>
      <c r="AF359" s="315" t="s">
        <v>286</v>
      </c>
      <c r="AG359" s="315" t="s">
        <v>286</v>
      </c>
      <c r="AH359" s="315" t="s">
        <v>286</v>
      </c>
      <c r="AI359" s="315" t="s">
        <v>286</v>
      </c>
      <c r="AJ359" s="315" t="s">
        <v>286</v>
      </c>
      <c r="AK359" s="315" t="s">
        <v>286</v>
      </c>
      <c r="AL359" s="315" t="s">
        <v>286</v>
      </c>
      <c r="AM359" s="315" t="s">
        <v>286</v>
      </c>
      <c r="AN359" s="315" t="s">
        <v>286</v>
      </c>
      <c r="AO359" s="315" t="s">
        <v>286</v>
      </c>
    </row>
    <row r="360" spans="1:41" x14ac:dyDescent="0.3">
      <c r="A360" s="304" t="s">
        <v>588</v>
      </c>
      <c r="B360" s="285" t="s">
        <v>629</v>
      </c>
      <c r="C360" s="303" t="s">
        <v>611</v>
      </c>
      <c r="D360" s="315" t="s">
        <v>286</v>
      </c>
      <c r="E360" s="315" t="s">
        <v>286</v>
      </c>
      <c r="F360" s="315" t="s">
        <v>286</v>
      </c>
      <c r="G360" s="315" t="s">
        <v>286</v>
      </c>
      <c r="H360" s="315" t="s">
        <v>286</v>
      </c>
      <c r="I360" s="315" t="s">
        <v>286</v>
      </c>
      <c r="J360" s="315" t="s">
        <v>286</v>
      </c>
      <c r="K360" s="315" t="s">
        <v>286</v>
      </c>
      <c r="L360" s="315" t="s">
        <v>286</v>
      </c>
      <c r="M360" s="315" t="s">
        <v>286</v>
      </c>
      <c r="N360" s="315" t="s">
        <v>286</v>
      </c>
      <c r="O360" s="315" t="s">
        <v>286</v>
      </c>
      <c r="P360" s="315" t="s">
        <v>286</v>
      </c>
      <c r="Q360" s="315" t="s">
        <v>286</v>
      </c>
      <c r="R360" s="315" t="s">
        <v>286</v>
      </c>
      <c r="S360" s="315" t="s">
        <v>286</v>
      </c>
      <c r="T360" s="315" t="s">
        <v>286</v>
      </c>
      <c r="U360" s="315" t="s">
        <v>286</v>
      </c>
      <c r="V360" s="315" t="s">
        <v>286</v>
      </c>
      <c r="W360" s="315" t="s">
        <v>286</v>
      </c>
      <c r="X360" s="315" t="s">
        <v>286</v>
      </c>
      <c r="Y360" s="315" t="s">
        <v>286</v>
      </c>
      <c r="Z360" s="315" t="s">
        <v>286</v>
      </c>
      <c r="AA360" s="315" t="s">
        <v>286</v>
      </c>
      <c r="AB360" s="315" t="s">
        <v>286</v>
      </c>
      <c r="AC360" s="315" t="s">
        <v>286</v>
      </c>
      <c r="AD360" s="315" t="s">
        <v>286</v>
      </c>
      <c r="AE360" s="315" t="s">
        <v>286</v>
      </c>
      <c r="AF360" s="315" t="s">
        <v>286</v>
      </c>
      <c r="AG360" s="315" t="s">
        <v>286</v>
      </c>
      <c r="AH360" s="315" t="s">
        <v>286</v>
      </c>
      <c r="AI360" s="315" t="s">
        <v>286</v>
      </c>
      <c r="AJ360" s="315" t="s">
        <v>286</v>
      </c>
      <c r="AK360" s="315" t="s">
        <v>286</v>
      </c>
      <c r="AL360" s="315" t="s">
        <v>286</v>
      </c>
      <c r="AM360" s="315" t="s">
        <v>286</v>
      </c>
      <c r="AN360" s="315" t="s">
        <v>286</v>
      </c>
      <c r="AO360" s="315" t="s">
        <v>286</v>
      </c>
    </row>
    <row r="361" spans="1:41" ht="46.8" x14ac:dyDescent="0.3">
      <c r="A361" s="304" t="s">
        <v>635</v>
      </c>
      <c r="B361" s="285" t="s">
        <v>956</v>
      </c>
      <c r="C361" s="303" t="s">
        <v>748</v>
      </c>
      <c r="D361" s="315" t="s">
        <v>286</v>
      </c>
      <c r="E361" s="315" t="s">
        <v>286</v>
      </c>
      <c r="F361" s="315" t="s">
        <v>286</v>
      </c>
      <c r="G361" s="315" t="s">
        <v>286</v>
      </c>
      <c r="H361" s="315" t="s">
        <v>286</v>
      </c>
      <c r="I361" s="315" t="s">
        <v>286</v>
      </c>
      <c r="J361" s="315" t="s">
        <v>286</v>
      </c>
      <c r="K361" s="315" t="s">
        <v>286</v>
      </c>
      <c r="L361" s="315" t="s">
        <v>286</v>
      </c>
      <c r="M361" s="315" t="s">
        <v>286</v>
      </c>
      <c r="N361" s="315" t="s">
        <v>286</v>
      </c>
      <c r="O361" s="315" t="s">
        <v>286</v>
      </c>
      <c r="P361" s="315" t="s">
        <v>286</v>
      </c>
      <c r="Q361" s="315" t="s">
        <v>286</v>
      </c>
      <c r="R361" s="315" t="s">
        <v>286</v>
      </c>
      <c r="S361" s="315" t="s">
        <v>286</v>
      </c>
      <c r="T361" s="315" t="s">
        <v>286</v>
      </c>
      <c r="U361" s="315" t="s">
        <v>286</v>
      </c>
      <c r="V361" s="315" t="s">
        <v>286</v>
      </c>
      <c r="W361" s="315" t="s">
        <v>286</v>
      </c>
      <c r="X361" s="315" t="s">
        <v>286</v>
      </c>
      <c r="Y361" s="315" t="s">
        <v>286</v>
      </c>
      <c r="Z361" s="315" t="s">
        <v>286</v>
      </c>
      <c r="AA361" s="315" t="s">
        <v>286</v>
      </c>
      <c r="AB361" s="315" t="s">
        <v>286</v>
      </c>
      <c r="AC361" s="315" t="s">
        <v>286</v>
      </c>
      <c r="AD361" s="315" t="s">
        <v>286</v>
      </c>
      <c r="AE361" s="315" t="s">
        <v>286</v>
      </c>
      <c r="AF361" s="315" t="s">
        <v>286</v>
      </c>
      <c r="AG361" s="315" t="s">
        <v>286</v>
      </c>
      <c r="AH361" s="315" t="s">
        <v>286</v>
      </c>
      <c r="AI361" s="315" t="s">
        <v>286</v>
      </c>
      <c r="AJ361" s="315" t="s">
        <v>286</v>
      </c>
      <c r="AK361" s="315" t="s">
        <v>286</v>
      </c>
      <c r="AL361" s="315" t="s">
        <v>286</v>
      </c>
      <c r="AM361" s="315" t="s">
        <v>286</v>
      </c>
      <c r="AN361" s="315" t="s">
        <v>286</v>
      </c>
      <c r="AO361" s="315" t="s">
        <v>286</v>
      </c>
    </row>
    <row r="362" spans="1:41" ht="31.2" x14ac:dyDescent="0.3">
      <c r="A362" s="304" t="s">
        <v>718</v>
      </c>
      <c r="B362" s="285" t="s">
        <v>999</v>
      </c>
      <c r="C362" s="303" t="s">
        <v>748</v>
      </c>
      <c r="D362" s="315" t="s">
        <v>286</v>
      </c>
      <c r="E362" s="315" t="s">
        <v>286</v>
      </c>
      <c r="F362" s="315" t="s">
        <v>286</v>
      </c>
      <c r="G362" s="315" t="s">
        <v>286</v>
      </c>
      <c r="H362" s="315" t="s">
        <v>286</v>
      </c>
      <c r="I362" s="315" t="s">
        <v>286</v>
      </c>
      <c r="J362" s="315" t="s">
        <v>286</v>
      </c>
      <c r="K362" s="315" t="s">
        <v>286</v>
      </c>
      <c r="L362" s="315" t="s">
        <v>286</v>
      </c>
      <c r="M362" s="315" t="s">
        <v>286</v>
      </c>
      <c r="N362" s="315" t="s">
        <v>286</v>
      </c>
      <c r="O362" s="315" t="s">
        <v>286</v>
      </c>
      <c r="P362" s="315" t="s">
        <v>286</v>
      </c>
      <c r="Q362" s="315" t="s">
        <v>286</v>
      </c>
      <c r="R362" s="315" t="s">
        <v>286</v>
      </c>
      <c r="S362" s="315" t="s">
        <v>286</v>
      </c>
      <c r="T362" s="315" t="s">
        <v>286</v>
      </c>
      <c r="U362" s="315" t="s">
        <v>286</v>
      </c>
      <c r="V362" s="315" t="s">
        <v>286</v>
      </c>
      <c r="W362" s="315" t="s">
        <v>286</v>
      </c>
      <c r="X362" s="315" t="s">
        <v>286</v>
      </c>
      <c r="Y362" s="315" t="s">
        <v>286</v>
      </c>
      <c r="Z362" s="315" t="s">
        <v>286</v>
      </c>
      <c r="AA362" s="315" t="s">
        <v>286</v>
      </c>
      <c r="AB362" s="315" t="s">
        <v>286</v>
      </c>
      <c r="AC362" s="315" t="s">
        <v>286</v>
      </c>
      <c r="AD362" s="315" t="s">
        <v>286</v>
      </c>
      <c r="AE362" s="315" t="s">
        <v>286</v>
      </c>
      <c r="AF362" s="315" t="s">
        <v>286</v>
      </c>
      <c r="AG362" s="315" t="s">
        <v>286</v>
      </c>
      <c r="AH362" s="315" t="s">
        <v>286</v>
      </c>
      <c r="AI362" s="315" t="s">
        <v>286</v>
      </c>
      <c r="AJ362" s="315" t="s">
        <v>286</v>
      </c>
      <c r="AK362" s="315" t="s">
        <v>286</v>
      </c>
      <c r="AL362" s="315" t="s">
        <v>286</v>
      </c>
      <c r="AM362" s="315" t="s">
        <v>286</v>
      </c>
      <c r="AN362" s="315" t="s">
        <v>286</v>
      </c>
      <c r="AO362" s="315" t="s">
        <v>286</v>
      </c>
    </row>
    <row r="363" spans="1:41" x14ac:dyDescent="0.3">
      <c r="A363" s="304" t="s">
        <v>589</v>
      </c>
      <c r="B363" s="297" t="s">
        <v>586</v>
      </c>
      <c r="C363" s="328" t="s">
        <v>286</v>
      </c>
      <c r="D363" s="326" t="s">
        <v>590</v>
      </c>
      <c r="E363" s="326" t="s">
        <v>590</v>
      </c>
      <c r="F363" s="326" t="s">
        <v>590</v>
      </c>
      <c r="G363" s="326" t="s">
        <v>590</v>
      </c>
      <c r="H363" s="326" t="s">
        <v>590</v>
      </c>
      <c r="I363" s="326" t="s">
        <v>590</v>
      </c>
      <c r="J363" s="326" t="s">
        <v>590</v>
      </c>
      <c r="K363" s="326" t="s">
        <v>590</v>
      </c>
      <c r="L363" s="326" t="s">
        <v>590</v>
      </c>
      <c r="M363" s="326" t="s">
        <v>590</v>
      </c>
      <c r="N363" s="326" t="s">
        <v>590</v>
      </c>
      <c r="O363" s="326" t="s">
        <v>590</v>
      </c>
      <c r="P363" s="326" t="s">
        <v>590</v>
      </c>
      <c r="Q363" s="326" t="s">
        <v>590</v>
      </c>
      <c r="R363" s="326" t="s">
        <v>590</v>
      </c>
      <c r="S363" s="326" t="s">
        <v>590</v>
      </c>
      <c r="T363" s="326" t="s">
        <v>590</v>
      </c>
      <c r="U363" s="326" t="s">
        <v>590</v>
      </c>
      <c r="V363" s="326" t="s">
        <v>590</v>
      </c>
      <c r="W363" s="326" t="s">
        <v>590</v>
      </c>
      <c r="X363" s="326" t="s">
        <v>590</v>
      </c>
      <c r="Y363" s="326" t="s">
        <v>590</v>
      </c>
      <c r="Z363" s="326" t="s">
        <v>590</v>
      </c>
      <c r="AA363" s="326" t="s">
        <v>590</v>
      </c>
      <c r="AB363" s="326" t="s">
        <v>590</v>
      </c>
      <c r="AC363" s="326" t="s">
        <v>590</v>
      </c>
      <c r="AD363" s="326" t="s">
        <v>590</v>
      </c>
      <c r="AE363" s="326" t="s">
        <v>590</v>
      </c>
      <c r="AF363" s="326" t="s">
        <v>590</v>
      </c>
      <c r="AG363" s="326" t="s">
        <v>590</v>
      </c>
      <c r="AH363" s="326" t="s">
        <v>590</v>
      </c>
      <c r="AI363" s="326" t="s">
        <v>590</v>
      </c>
      <c r="AJ363" s="326" t="s">
        <v>590</v>
      </c>
      <c r="AK363" s="326" t="s">
        <v>590</v>
      </c>
      <c r="AL363" s="326" t="s">
        <v>590</v>
      </c>
      <c r="AM363" s="326" t="s">
        <v>590</v>
      </c>
      <c r="AN363" s="326" t="s">
        <v>590</v>
      </c>
      <c r="AO363" s="326" t="s">
        <v>590</v>
      </c>
    </row>
    <row r="364" spans="1:41" ht="18" customHeight="1" x14ac:dyDescent="0.3">
      <c r="A364" s="304" t="s">
        <v>719</v>
      </c>
      <c r="B364" s="285" t="s">
        <v>737</v>
      </c>
      <c r="C364" s="303" t="s">
        <v>36</v>
      </c>
      <c r="D364" s="315" t="s">
        <v>286</v>
      </c>
      <c r="E364" s="315" t="s">
        <v>286</v>
      </c>
      <c r="F364" s="315" t="s">
        <v>286</v>
      </c>
      <c r="G364" s="315" t="s">
        <v>286</v>
      </c>
      <c r="H364" s="315" t="s">
        <v>286</v>
      </c>
      <c r="I364" s="315" t="s">
        <v>286</v>
      </c>
      <c r="J364" s="315" t="s">
        <v>286</v>
      </c>
      <c r="K364" s="315" t="s">
        <v>286</v>
      </c>
      <c r="L364" s="315" t="s">
        <v>286</v>
      </c>
      <c r="M364" s="315" t="s">
        <v>286</v>
      </c>
      <c r="N364" s="315" t="s">
        <v>286</v>
      </c>
      <c r="O364" s="315" t="s">
        <v>286</v>
      </c>
      <c r="P364" s="315" t="s">
        <v>286</v>
      </c>
      <c r="Q364" s="315" t="s">
        <v>286</v>
      </c>
      <c r="R364" s="315" t="s">
        <v>286</v>
      </c>
      <c r="S364" s="315" t="s">
        <v>286</v>
      </c>
      <c r="T364" s="315" t="s">
        <v>286</v>
      </c>
      <c r="U364" s="315" t="s">
        <v>286</v>
      </c>
      <c r="V364" s="315" t="s">
        <v>286</v>
      </c>
      <c r="W364" s="315" t="s">
        <v>286</v>
      </c>
      <c r="X364" s="315" t="s">
        <v>286</v>
      </c>
      <c r="Y364" s="315" t="s">
        <v>286</v>
      </c>
      <c r="Z364" s="315" t="s">
        <v>286</v>
      </c>
      <c r="AA364" s="315" t="s">
        <v>286</v>
      </c>
      <c r="AB364" s="315" t="s">
        <v>286</v>
      </c>
      <c r="AC364" s="315" t="s">
        <v>286</v>
      </c>
      <c r="AD364" s="315" t="s">
        <v>286</v>
      </c>
      <c r="AE364" s="315" t="s">
        <v>286</v>
      </c>
      <c r="AF364" s="315" t="s">
        <v>286</v>
      </c>
      <c r="AG364" s="315" t="s">
        <v>286</v>
      </c>
      <c r="AH364" s="315" t="s">
        <v>286</v>
      </c>
      <c r="AI364" s="315" t="s">
        <v>286</v>
      </c>
      <c r="AJ364" s="315" t="s">
        <v>286</v>
      </c>
      <c r="AK364" s="315" t="s">
        <v>286</v>
      </c>
      <c r="AL364" s="315" t="s">
        <v>286</v>
      </c>
      <c r="AM364" s="315" t="s">
        <v>286</v>
      </c>
      <c r="AN364" s="315" t="s">
        <v>286</v>
      </c>
      <c r="AO364" s="315" t="s">
        <v>286</v>
      </c>
    </row>
    <row r="365" spans="1:41" ht="46.8" x14ac:dyDescent="0.3">
      <c r="A365" s="304" t="s">
        <v>720</v>
      </c>
      <c r="B365" s="141" t="s">
        <v>876</v>
      </c>
      <c r="C365" s="303" t="s">
        <v>36</v>
      </c>
      <c r="D365" s="315" t="s">
        <v>286</v>
      </c>
      <c r="E365" s="315" t="s">
        <v>286</v>
      </c>
      <c r="F365" s="315" t="s">
        <v>286</v>
      </c>
      <c r="G365" s="315" t="s">
        <v>286</v>
      </c>
      <c r="H365" s="315" t="s">
        <v>286</v>
      </c>
      <c r="I365" s="315" t="s">
        <v>286</v>
      </c>
      <c r="J365" s="315" t="s">
        <v>286</v>
      </c>
      <c r="K365" s="315" t="s">
        <v>286</v>
      </c>
      <c r="L365" s="315" t="s">
        <v>286</v>
      </c>
      <c r="M365" s="315" t="s">
        <v>286</v>
      </c>
      <c r="N365" s="315" t="s">
        <v>286</v>
      </c>
      <c r="O365" s="315" t="s">
        <v>286</v>
      </c>
      <c r="P365" s="315" t="s">
        <v>286</v>
      </c>
      <c r="Q365" s="315" t="s">
        <v>286</v>
      </c>
      <c r="R365" s="315" t="s">
        <v>286</v>
      </c>
      <c r="S365" s="315" t="s">
        <v>286</v>
      </c>
      <c r="T365" s="315" t="s">
        <v>286</v>
      </c>
      <c r="U365" s="315" t="s">
        <v>286</v>
      </c>
      <c r="V365" s="315" t="s">
        <v>286</v>
      </c>
      <c r="W365" s="315" t="s">
        <v>286</v>
      </c>
      <c r="X365" s="315" t="s">
        <v>286</v>
      </c>
      <c r="Y365" s="315" t="s">
        <v>286</v>
      </c>
      <c r="Z365" s="315" t="s">
        <v>286</v>
      </c>
      <c r="AA365" s="315" t="s">
        <v>286</v>
      </c>
      <c r="AB365" s="315" t="s">
        <v>286</v>
      </c>
      <c r="AC365" s="315" t="s">
        <v>286</v>
      </c>
      <c r="AD365" s="315" t="s">
        <v>286</v>
      </c>
      <c r="AE365" s="315" t="s">
        <v>286</v>
      </c>
      <c r="AF365" s="315" t="s">
        <v>286</v>
      </c>
      <c r="AG365" s="315" t="s">
        <v>286</v>
      </c>
      <c r="AH365" s="315" t="s">
        <v>286</v>
      </c>
      <c r="AI365" s="315" t="s">
        <v>286</v>
      </c>
      <c r="AJ365" s="315" t="s">
        <v>286</v>
      </c>
      <c r="AK365" s="315" t="s">
        <v>286</v>
      </c>
      <c r="AL365" s="315" t="s">
        <v>286</v>
      </c>
      <c r="AM365" s="315" t="s">
        <v>286</v>
      </c>
      <c r="AN365" s="315" t="s">
        <v>286</v>
      </c>
      <c r="AO365" s="315" t="s">
        <v>286</v>
      </c>
    </row>
    <row r="366" spans="1:41" ht="46.8" x14ac:dyDescent="0.3">
      <c r="A366" s="304" t="s">
        <v>721</v>
      </c>
      <c r="B366" s="141" t="s">
        <v>877</v>
      </c>
      <c r="C366" s="303" t="s">
        <v>36</v>
      </c>
      <c r="D366" s="315" t="s">
        <v>286</v>
      </c>
      <c r="E366" s="315" t="s">
        <v>286</v>
      </c>
      <c r="F366" s="315" t="s">
        <v>286</v>
      </c>
      <c r="G366" s="315" t="s">
        <v>286</v>
      </c>
      <c r="H366" s="315" t="s">
        <v>286</v>
      </c>
      <c r="I366" s="315" t="s">
        <v>286</v>
      </c>
      <c r="J366" s="315" t="s">
        <v>286</v>
      </c>
      <c r="K366" s="315" t="s">
        <v>286</v>
      </c>
      <c r="L366" s="315" t="s">
        <v>286</v>
      </c>
      <c r="M366" s="315" t="s">
        <v>286</v>
      </c>
      <c r="N366" s="315" t="s">
        <v>286</v>
      </c>
      <c r="O366" s="315" t="s">
        <v>286</v>
      </c>
      <c r="P366" s="315" t="s">
        <v>286</v>
      </c>
      <c r="Q366" s="315" t="s">
        <v>286</v>
      </c>
      <c r="R366" s="315" t="s">
        <v>286</v>
      </c>
      <c r="S366" s="315" t="s">
        <v>286</v>
      </c>
      <c r="T366" s="315" t="s">
        <v>286</v>
      </c>
      <c r="U366" s="315" t="s">
        <v>286</v>
      </c>
      <c r="V366" s="315" t="s">
        <v>286</v>
      </c>
      <c r="W366" s="315" t="s">
        <v>286</v>
      </c>
      <c r="X366" s="315" t="s">
        <v>286</v>
      </c>
      <c r="Y366" s="315" t="s">
        <v>286</v>
      </c>
      <c r="Z366" s="315" t="s">
        <v>286</v>
      </c>
      <c r="AA366" s="315" t="s">
        <v>286</v>
      </c>
      <c r="AB366" s="315" t="s">
        <v>286</v>
      </c>
      <c r="AC366" s="315" t="s">
        <v>286</v>
      </c>
      <c r="AD366" s="315" t="s">
        <v>286</v>
      </c>
      <c r="AE366" s="315" t="s">
        <v>286</v>
      </c>
      <c r="AF366" s="315" t="s">
        <v>286</v>
      </c>
      <c r="AG366" s="315" t="s">
        <v>286</v>
      </c>
      <c r="AH366" s="315" t="s">
        <v>286</v>
      </c>
      <c r="AI366" s="315" t="s">
        <v>286</v>
      </c>
      <c r="AJ366" s="315" t="s">
        <v>286</v>
      </c>
      <c r="AK366" s="315" t="s">
        <v>286</v>
      </c>
      <c r="AL366" s="315" t="s">
        <v>286</v>
      </c>
      <c r="AM366" s="315" t="s">
        <v>286</v>
      </c>
      <c r="AN366" s="315" t="s">
        <v>286</v>
      </c>
      <c r="AO366" s="315" t="s">
        <v>286</v>
      </c>
    </row>
    <row r="367" spans="1:41" ht="31.2" x14ac:dyDescent="0.3">
      <c r="A367" s="304" t="s">
        <v>722</v>
      </c>
      <c r="B367" s="141" t="s">
        <v>632</v>
      </c>
      <c r="C367" s="303" t="s">
        <v>36</v>
      </c>
      <c r="D367" s="315" t="s">
        <v>286</v>
      </c>
      <c r="E367" s="315" t="s">
        <v>286</v>
      </c>
      <c r="F367" s="315" t="s">
        <v>286</v>
      </c>
      <c r="G367" s="315" t="s">
        <v>286</v>
      </c>
      <c r="H367" s="315" t="s">
        <v>286</v>
      </c>
      <c r="I367" s="315" t="s">
        <v>286</v>
      </c>
      <c r="J367" s="315" t="s">
        <v>286</v>
      </c>
      <c r="K367" s="315" t="s">
        <v>286</v>
      </c>
      <c r="L367" s="315" t="s">
        <v>286</v>
      </c>
      <c r="M367" s="315" t="s">
        <v>286</v>
      </c>
      <c r="N367" s="315" t="s">
        <v>286</v>
      </c>
      <c r="O367" s="315" t="s">
        <v>286</v>
      </c>
      <c r="P367" s="315" t="s">
        <v>286</v>
      </c>
      <c r="Q367" s="315" t="s">
        <v>286</v>
      </c>
      <c r="R367" s="315" t="s">
        <v>286</v>
      </c>
      <c r="S367" s="315" t="s">
        <v>286</v>
      </c>
      <c r="T367" s="315" t="s">
        <v>286</v>
      </c>
      <c r="U367" s="315" t="s">
        <v>286</v>
      </c>
      <c r="V367" s="315" t="s">
        <v>286</v>
      </c>
      <c r="W367" s="315" t="s">
        <v>286</v>
      </c>
      <c r="X367" s="315" t="s">
        <v>286</v>
      </c>
      <c r="Y367" s="315" t="s">
        <v>286</v>
      </c>
      <c r="Z367" s="315" t="s">
        <v>286</v>
      </c>
      <c r="AA367" s="315" t="s">
        <v>286</v>
      </c>
      <c r="AB367" s="315" t="s">
        <v>286</v>
      </c>
      <c r="AC367" s="315" t="s">
        <v>286</v>
      </c>
      <c r="AD367" s="315" t="s">
        <v>286</v>
      </c>
      <c r="AE367" s="315" t="s">
        <v>286</v>
      </c>
      <c r="AF367" s="315" t="s">
        <v>286</v>
      </c>
      <c r="AG367" s="315" t="s">
        <v>286</v>
      </c>
      <c r="AH367" s="315" t="s">
        <v>286</v>
      </c>
      <c r="AI367" s="315" t="s">
        <v>286</v>
      </c>
      <c r="AJ367" s="315" t="s">
        <v>286</v>
      </c>
      <c r="AK367" s="315" t="s">
        <v>286</v>
      </c>
      <c r="AL367" s="315" t="s">
        <v>286</v>
      </c>
      <c r="AM367" s="315" t="s">
        <v>286</v>
      </c>
      <c r="AN367" s="315" t="s">
        <v>286</v>
      </c>
      <c r="AO367" s="315" t="s">
        <v>286</v>
      </c>
    </row>
    <row r="368" spans="1:41" x14ac:dyDescent="0.3">
      <c r="A368" s="304" t="s">
        <v>723</v>
      </c>
      <c r="B368" s="285" t="s">
        <v>736</v>
      </c>
      <c r="C368" s="303" t="s">
        <v>1143</v>
      </c>
      <c r="D368" s="315" t="s">
        <v>286</v>
      </c>
      <c r="E368" s="315" t="s">
        <v>286</v>
      </c>
      <c r="F368" s="315" t="s">
        <v>286</v>
      </c>
      <c r="G368" s="315" t="s">
        <v>286</v>
      </c>
      <c r="H368" s="315" t="s">
        <v>286</v>
      </c>
      <c r="I368" s="315" t="s">
        <v>286</v>
      </c>
      <c r="J368" s="315" t="s">
        <v>286</v>
      </c>
      <c r="K368" s="315" t="s">
        <v>286</v>
      </c>
      <c r="L368" s="315" t="s">
        <v>286</v>
      </c>
      <c r="M368" s="315" t="s">
        <v>286</v>
      </c>
      <c r="N368" s="315" t="s">
        <v>286</v>
      </c>
      <c r="O368" s="315" t="s">
        <v>286</v>
      </c>
      <c r="P368" s="315" t="s">
        <v>286</v>
      </c>
      <c r="Q368" s="315" t="s">
        <v>286</v>
      </c>
      <c r="R368" s="315" t="s">
        <v>286</v>
      </c>
      <c r="S368" s="315" t="s">
        <v>286</v>
      </c>
      <c r="T368" s="315" t="s">
        <v>286</v>
      </c>
      <c r="U368" s="315" t="s">
        <v>286</v>
      </c>
      <c r="V368" s="315" t="s">
        <v>286</v>
      </c>
      <c r="W368" s="315" t="s">
        <v>286</v>
      </c>
      <c r="X368" s="315" t="s">
        <v>286</v>
      </c>
      <c r="Y368" s="315" t="s">
        <v>286</v>
      </c>
      <c r="Z368" s="315" t="s">
        <v>286</v>
      </c>
      <c r="AA368" s="315" t="s">
        <v>286</v>
      </c>
      <c r="AB368" s="315" t="s">
        <v>286</v>
      </c>
      <c r="AC368" s="315" t="s">
        <v>286</v>
      </c>
      <c r="AD368" s="315" t="s">
        <v>286</v>
      </c>
      <c r="AE368" s="315" t="s">
        <v>286</v>
      </c>
      <c r="AF368" s="315" t="s">
        <v>286</v>
      </c>
      <c r="AG368" s="315" t="s">
        <v>286</v>
      </c>
      <c r="AH368" s="315" t="s">
        <v>286</v>
      </c>
      <c r="AI368" s="315" t="s">
        <v>286</v>
      </c>
      <c r="AJ368" s="315" t="s">
        <v>286</v>
      </c>
      <c r="AK368" s="315" t="s">
        <v>286</v>
      </c>
      <c r="AL368" s="315" t="s">
        <v>286</v>
      </c>
      <c r="AM368" s="315" t="s">
        <v>286</v>
      </c>
      <c r="AN368" s="315" t="s">
        <v>286</v>
      </c>
      <c r="AO368" s="315" t="s">
        <v>286</v>
      </c>
    </row>
    <row r="369" spans="1:41" ht="31.2" x14ac:dyDescent="0.3">
      <c r="A369" s="304" t="s">
        <v>724</v>
      </c>
      <c r="B369" s="141" t="s">
        <v>633</v>
      </c>
      <c r="C369" s="303" t="s">
        <v>1143</v>
      </c>
      <c r="D369" s="315" t="s">
        <v>286</v>
      </c>
      <c r="E369" s="315" t="s">
        <v>286</v>
      </c>
      <c r="F369" s="315" t="s">
        <v>286</v>
      </c>
      <c r="G369" s="315" t="s">
        <v>286</v>
      </c>
      <c r="H369" s="315" t="s">
        <v>286</v>
      </c>
      <c r="I369" s="315" t="s">
        <v>286</v>
      </c>
      <c r="J369" s="315" t="s">
        <v>286</v>
      </c>
      <c r="K369" s="315" t="s">
        <v>286</v>
      </c>
      <c r="L369" s="315" t="s">
        <v>286</v>
      </c>
      <c r="M369" s="315" t="s">
        <v>286</v>
      </c>
      <c r="N369" s="315" t="s">
        <v>286</v>
      </c>
      <c r="O369" s="315" t="s">
        <v>286</v>
      </c>
      <c r="P369" s="315" t="s">
        <v>286</v>
      </c>
      <c r="Q369" s="315" t="s">
        <v>286</v>
      </c>
      <c r="R369" s="315" t="s">
        <v>286</v>
      </c>
      <c r="S369" s="315" t="s">
        <v>286</v>
      </c>
      <c r="T369" s="315" t="s">
        <v>286</v>
      </c>
      <c r="U369" s="315" t="s">
        <v>286</v>
      </c>
      <c r="V369" s="315" t="s">
        <v>286</v>
      </c>
      <c r="W369" s="315" t="s">
        <v>286</v>
      </c>
      <c r="X369" s="315" t="s">
        <v>286</v>
      </c>
      <c r="Y369" s="315" t="s">
        <v>286</v>
      </c>
      <c r="Z369" s="315" t="s">
        <v>286</v>
      </c>
      <c r="AA369" s="315" t="s">
        <v>286</v>
      </c>
      <c r="AB369" s="315" t="s">
        <v>286</v>
      </c>
      <c r="AC369" s="315" t="s">
        <v>286</v>
      </c>
      <c r="AD369" s="315" t="s">
        <v>286</v>
      </c>
      <c r="AE369" s="315" t="s">
        <v>286</v>
      </c>
      <c r="AF369" s="315" t="s">
        <v>286</v>
      </c>
      <c r="AG369" s="315" t="s">
        <v>286</v>
      </c>
      <c r="AH369" s="315" t="s">
        <v>286</v>
      </c>
      <c r="AI369" s="315" t="s">
        <v>286</v>
      </c>
      <c r="AJ369" s="315" t="s">
        <v>286</v>
      </c>
      <c r="AK369" s="315" t="s">
        <v>286</v>
      </c>
      <c r="AL369" s="315" t="s">
        <v>286</v>
      </c>
      <c r="AM369" s="315" t="s">
        <v>286</v>
      </c>
      <c r="AN369" s="315" t="s">
        <v>286</v>
      </c>
      <c r="AO369" s="315" t="s">
        <v>286</v>
      </c>
    </row>
    <row r="370" spans="1:41" x14ac:dyDescent="0.3">
      <c r="A370" s="304" t="s">
        <v>725</v>
      </c>
      <c r="B370" s="141" t="s">
        <v>634</v>
      </c>
      <c r="C370" s="303" t="s">
        <v>1143</v>
      </c>
      <c r="D370" s="315" t="s">
        <v>286</v>
      </c>
      <c r="E370" s="315" t="s">
        <v>286</v>
      </c>
      <c r="F370" s="315" t="s">
        <v>286</v>
      </c>
      <c r="G370" s="315" t="s">
        <v>286</v>
      </c>
      <c r="H370" s="315" t="s">
        <v>286</v>
      </c>
      <c r="I370" s="315" t="s">
        <v>286</v>
      </c>
      <c r="J370" s="315" t="s">
        <v>286</v>
      </c>
      <c r="K370" s="315" t="s">
        <v>286</v>
      </c>
      <c r="L370" s="315" t="s">
        <v>286</v>
      </c>
      <c r="M370" s="315" t="s">
        <v>286</v>
      </c>
      <c r="N370" s="315" t="s">
        <v>286</v>
      </c>
      <c r="O370" s="315" t="s">
        <v>286</v>
      </c>
      <c r="P370" s="315" t="s">
        <v>286</v>
      </c>
      <c r="Q370" s="315" t="s">
        <v>286</v>
      </c>
      <c r="R370" s="315" t="s">
        <v>286</v>
      </c>
      <c r="S370" s="315" t="s">
        <v>286</v>
      </c>
      <c r="T370" s="315" t="s">
        <v>286</v>
      </c>
      <c r="U370" s="315" t="s">
        <v>286</v>
      </c>
      <c r="V370" s="315" t="s">
        <v>286</v>
      </c>
      <c r="W370" s="315" t="s">
        <v>286</v>
      </c>
      <c r="X370" s="315" t="s">
        <v>286</v>
      </c>
      <c r="Y370" s="315" t="s">
        <v>286</v>
      </c>
      <c r="Z370" s="315" t="s">
        <v>286</v>
      </c>
      <c r="AA370" s="315" t="s">
        <v>286</v>
      </c>
      <c r="AB370" s="315" t="s">
        <v>286</v>
      </c>
      <c r="AC370" s="315" t="s">
        <v>286</v>
      </c>
      <c r="AD370" s="315" t="s">
        <v>286</v>
      </c>
      <c r="AE370" s="315" t="s">
        <v>286</v>
      </c>
      <c r="AF370" s="315" t="s">
        <v>286</v>
      </c>
      <c r="AG370" s="315" t="s">
        <v>286</v>
      </c>
      <c r="AH370" s="315" t="s">
        <v>286</v>
      </c>
      <c r="AI370" s="315" t="s">
        <v>286</v>
      </c>
      <c r="AJ370" s="315" t="s">
        <v>286</v>
      </c>
      <c r="AK370" s="315" t="s">
        <v>286</v>
      </c>
      <c r="AL370" s="315" t="s">
        <v>286</v>
      </c>
      <c r="AM370" s="315" t="s">
        <v>286</v>
      </c>
      <c r="AN370" s="315" t="s">
        <v>286</v>
      </c>
      <c r="AO370" s="315" t="s">
        <v>286</v>
      </c>
    </row>
    <row r="371" spans="1:41" ht="31.2" x14ac:dyDescent="0.3">
      <c r="A371" s="304" t="s">
        <v>726</v>
      </c>
      <c r="B371" s="285" t="s">
        <v>735</v>
      </c>
      <c r="C371" s="303" t="s">
        <v>748</v>
      </c>
      <c r="D371" s="315" t="s">
        <v>286</v>
      </c>
      <c r="E371" s="315" t="s">
        <v>286</v>
      </c>
      <c r="F371" s="315" t="s">
        <v>286</v>
      </c>
      <c r="G371" s="315" t="s">
        <v>286</v>
      </c>
      <c r="H371" s="315" t="s">
        <v>286</v>
      </c>
      <c r="I371" s="315" t="s">
        <v>286</v>
      </c>
      <c r="J371" s="315" t="s">
        <v>286</v>
      </c>
      <c r="K371" s="315" t="s">
        <v>286</v>
      </c>
      <c r="L371" s="315" t="s">
        <v>286</v>
      </c>
      <c r="M371" s="315" t="s">
        <v>286</v>
      </c>
      <c r="N371" s="315" t="s">
        <v>286</v>
      </c>
      <c r="O371" s="315" t="s">
        <v>286</v>
      </c>
      <c r="P371" s="315" t="s">
        <v>286</v>
      </c>
      <c r="Q371" s="315" t="s">
        <v>286</v>
      </c>
      <c r="R371" s="315" t="s">
        <v>286</v>
      </c>
      <c r="S371" s="315" t="s">
        <v>286</v>
      </c>
      <c r="T371" s="315" t="s">
        <v>286</v>
      </c>
      <c r="U371" s="315" t="s">
        <v>286</v>
      </c>
      <c r="V371" s="315" t="s">
        <v>286</v>
      </c>
      <c r="W371" s="315" t="s">
        <v>286</v>
      </c>
      <c r="X371" s="315" t="s">
        <v>286</v>
      </c>
      <c r="Y371" s="315" t="s">
        <v>286</v>
      </c>
      <c r="Z371" s="315" t="s">
        <v>286</v>
      </c>
      <c r="AA371" s="315" t="s">
        <v>286</v>
      </c>
      <c r="AB371" s="315" t="s">
        <v>286</v>
      </c>
      <c r="AC371" s="315" t="s">
        <v>286</v>
      </c>
      <c r="AD371" s="315" t="s">
        <v>286</v>
      </c>
      <c r="AE371" s="315" t="s">
        <v>286</v>
      </c>
      <c r="AF371" s="315" t="s">
        <v>286</v>
      </c>
      <c r="AG371" s="315" t="s">
        <v>286</v>
      </c>
      <c r="AH371" s="315" t="s">
        <v>286</v>
      </c>
      <c r="AI371" s="315" t="s">
        <v>286</v>
      </c>
      <c r="AJ371" s="315" t="s">
        <v>286</v>
      </c>
      <c r="AK371" s="315" t="s">
        <v>286</v>
      </c>
      <c r="AL371" s="315" t="s">
        <v>286</v>
      </c>
      <c r="AM371" s="315" t="s">
        <v>286</v>
      </c>
      <c r="AN371" s="315" t="s">
        <v>286</v>
      </c>
      <c r="AO371" s="315" t="s">
        <v>286</v>
      </c>
    </row>
    <row r="372" spans="1:41" x14ac:dyDescent="0.3">
      <c r="A372" s="304" t="s">
        <v>727</v>
      </c>
      <c r="B372" s="141" t="s">
        <v>630</v>
      </c>
      <c r="C372" s="303" t="s">
        <v>748</v>
      </c>
      <c r="D372" s="315" t="s">
        <v>286</v>
      </c>
      <c r="E372" s="315" t="s">
        <v>286</v>
      </c>
      <c r="F372" s="315" t="s">
        <v>286</v>
      </c>
      <c r="G372" s="315" t="s">
        <v>286</v>
      </c>
      <c r="H372" s="315" t="s">
        <v>286</v>
      </c>
      <c r="I372" s="315" t="s">
        <v>286</v>
      </c>
      <c r="J372" s="315" t="s">
        <v>286</v>
      </c>
      <c r="K372" s="315" t="s">
        <v>286</v>
      </c>
      <c r="L372" s="315" t="s">
        <v>286</v>
      </c>
      <c r="M372" s="315" t="s">
        <v>286</v>
      </c>
      <c r="N372" s="315" t="s">
        <v>286</v>
      </c>
      <c r="O372" s="315" t="s">
        <v>286</v>
      </c>
      <c r="P372" s="315" t="s">
        <v>286</v>
      </c>
      <c r="Q372" s="315" t="s">
        <v>286</v>
      </c>
      <c r="R372" s="315" t="s">
        <v>286</v>
      </c>
      <c r="S372" s="315" t="s">
        <v>286</v>
      </c>
      <c r="T372" s="315" t="s">
        <v>286</v>
      </c>
      <c r="U372" s="315" t="s">
        <v>286</v>
      </c>
      <c r="V372" s="315" t="s">
        <v>286</v>
      </c>
      <c r="W372" s="315" t="s">
        <v>286</v>
      </c>
      <c r="X372" s="315" t="s">
        <v>286</v>
      </c>
      <c r="Y372" s="315" t="s">
        <v>286</v>
      </c>
      <c r="Z372" s="315" t="s">
        <v>286</v>
      </c>
      <c r="AA372" s="315" t="s">
        <v>286</v>
      </c>
      <c r="AB372" s="315" t="s">
        <v>286</v>
      </c>
      <c r="AC372" s="315" t="s">
        <v>286</v>
      </c>
      <c r="AD372" s="315" t="s">
        <v>286</v>
      </c>
      <c r="AE372" s="315" t="s">
        <v>286</v>
      </c>
      <c r="AF372" s="315" t="s">
        <v>286</v>
      </c>
      <c r="AG372" s="315" t="s">
        <v>286</v>
      </c>
      <c r="AH372" s="315" t="s">
        <v>286</v>
      </c>
      <c r="AI372" s="315" t="s">
        <v>286</v>
      </c>
      <c r="AJ372" s="315" t="s">
        <v>286</v>
      </c>
      <c r="AK372" s="315" t="s">
        <v>286</v>
      </c>
      <c r="AL372" s="315" t="s">
        <v>286</v>
      </c>
      <c r="AM372" s="315" t="s">
        <v>286</v>
      </c>
      <c r="AN372" s="315" t="s">
        <v>286</v>
      </c>
      <c r="AO372" s="315" t="s">
        <v>286</v>
      </c>
    </row>
    <row r="373" spans="1:41" x14ac:dyDescent="0.3">
      <c r="A373" s="304" t="s">
        <v>728</v>
      </c>
      <c r="B373" s="141" t="s">
        <v>631</v>
      </c>
      <c r="C373" s="303" t="s">
        <v>748</v>
      </c>
      <c r="D373" s="315" t="s">
        <v>286</v>
      </c>
      <c r="E373" s="315" t="s">
        <v>286</v>
      </c>
      <c r="F373" s="315" t="s">
        <v>286</v>
      </c>
      <c r="G373" s="315" t="s">
        <v>286</v>
      </c>
      <c r="H373" s="315" t="s">
        <v>286</v>
      </c>
      <c r="I373" s="315" t="s">
        <v>286</v>
      </c>
      <c r="J373" s="315" t="s">
        <v>286</v>
      </c>
      <c r="K373" s="315" t="s">
        <v>286</v>
      </c>
      <c r="L373" s="315" t="s">
        <v>286</v>
      </c>
      <c r="M373" s="315" t="s">
        <v>286</v>
      </c>
      <c r="N373" s="315" t="s">
        <v>286</v>
      </c>
      <c r="O373" s="315" t="s">
        <v>286</v>
      </c>
      <c r="P373" s="315" t="s">
        <v>286</v>
      </c>
      <c r="Q373" s="315" t="s">
        <v>286</v>
      </c>
      <c r="R373" s="315" t="s">
        <v>286</v>
      </c>
      <c r="S373" s="315" t="s">
        <v>286</v>
      </c>
      <c r="T373" s="315" t="s">
        <v>286</v>
      </c>
      <c r="U373" s="315" t="s">
        <v>286</v>
      </c>
      <c r="V373" s="315" t="s">
        <v>286</v>
      </c>
      <c r="W373" s="315" t="s">
        <v>286</v>
      </c>
      <c r="X373" s="315" t="s">
        <v>286</v>
      </c>
      <c r="Y373" s="315" t="s">
        <v>286</v>
      </c>
      <c r="Z373" s="315" t="s">
        <v>286</v>
      </c>
      <c r="AA373" s="315" t="s">
        <v>286</v>
      </c>
      <c r="AB373" s="315" t="s">
        <v>286</v>
      </c>
      <c r="AC373" s="315" t="s">
        <v>286</v>
      </c>
      <c r="AD373" s="315" t="s">
        <v>286</v>
      </c>
      <c r="AE373" s="315" t="s">
        <v>286</v>
      </c>
      <c r="AF373" s="315" t="s">
        <v>286</v>
      </c>
      <c r="AG373" s="315" t="s">
        <v>286</v>
      </c>
      <c r="AH373" s="315" t="s">
        <v>286</v>
      </c>
      <c r="AI373" s="315" t="s">
        <v>286</v>
      </c>
      <c r="AJ373" s="315" t="s">
        <v>286</v>
      </c>
      <c r="AK373" s="315" t="s">
        <v>286</v>
      </c>
      <c r="AL373" s="315" t="s">
        <v>286</v>
      </c>
      <c r="AM373" s="315" t="s">
        <v>286</v>
      </c>
      <c r="AN373" s="315" t="s">
        <v>286</v>
      </c>
      <c r="AO373" s="315" t="s">
        <v>286</v>
      </c>
    </row>
    <row r="374" spans="1:41" x14ac:dyDescent="0.3">
      <c r="A374" s="304" t="s">
        <v>729</v>
      </c>
      <c r="B374" s="297" t="s">
        <v>878</v>
      </c>
      <c r="C374" s="303" t="s">
        <v>1144</v>
      </c>
      <c r="D374" s="315">
        <f>'[1]8. Затраты на персонал'!$G$17</f>
        <v>362.52499999999998</v>
      </c>
      <c r="E374" s="315">
        <f>'[1]8. Затраты на персонал'!$H$17</f>
        <v>326.05</v>
      </c>
      <c r="F374" s="326">
        <f>[2]Свод!S364</f>
        <v>333.6</v>
      </c>
      <c r="G374" s="315">
        <f>'[1]8. Затраты на персонал'!$I$17</f>
        <v>313.22500000000002</v>
      </c>
      <c r="H374" s="326">
        <f>[2]Свод!U364</f>
        <v>342.8</v>
      </c>
      <c r="I374" s="315">
        <f>'[1]8. Затраты на персонал'!$J$17</f>
        <v>342.8</v>
      </c>
      <c r="J374" s="326">
        <f>[2]Свод!W364</f>
        <v>296.8</v>
      </c>
      <c r="K374" s="315">
        <f>'[1]8. Затраты на персонал'!$Q$17</f>
        <v>296.8</v>
      </c>
      <c r="L374" s="326">
        <f>[2]Свод!Y364</f>
        <v>293.8</v>
      </c>
      <c r="M374" s="315">
        <f>'[1]8. Затраты на персонал'!$R$17</f>
        <v>293.8</v>
      </c>
      <c r="N374" s="326">
        <f>[2]Свод!AA364</f>
        <v>293.8</v>
      </c>
      <c r="O374" s="315">
        <f>'[1]8. Затраты на персонал'!$S$17</f>
        <v>293.8</v>
      </c>
      <c r="P374" s="326">
        <f>[2]Свод!AC364</f>
        <v>293.8</v>
      </c>
      <c r="Q374" s="315">
        <f>'[1]8. Затраты на персонал'!$T$17</f>
        <v>293.8</v>
      </c>
      <c r="R374" s="326">
        <f>[2]Свод!AE364</f>
        <v>293.8</v>
      </c>
      <c r="S374" s="326">
        <f>[2]Свод!AF364</f>
        <v>293.8</v>
      </c>
      <c r="T374" s="326">
        <f>[2]Свод!AG364</f>
        <v>293.8</v>
      </c>
      <c r="U374" s="326">
        <f>[2]Свод!AH364</f>
        <v>293.8</v>
      </c>
      <c r="V374" s="326">
        <f>[2]Свод!AI364</f>
        <v>293.8</v>
      </c>
      <c r="W374" s="326">
        <f>[2]Свод!AJ364</f>
        <v>293.8</v>
      </c>
      <c r="X374" s="326">
        <f>[2]Свод!AK364</f>
        <v>293.8</v>
      </c>
      <c r="Y374" s="326">
        <f>[2]Свод!AL364</f>
        <v>293.8</v>
      </c>
      <c r="Z374" s="326">
        <f>[2]Свод!AM364</f>
        <v>293.8</v>
      </c>
      <c r="AA374" s="326">
        <f>[2]Свод!AN364</f>
        <v>293.8</v>
      </c>
      <c r="AB374" s="326">
        <f>[2]Свод!AO364</f>
        <v>293.8</v>
      </c>
      <c r="AC374" s="326">
        <f>[2]Свод!AP364</f>
        <v>293.8</v>
      </c>
      <c r="AD374" s="326">
        <f>[2]Свод!AQ364</f>
        <v>293.8</v>
      </c>
      <c r="AE374" s="326">
        <f>[2]Свод!AR364</f>
        <v>293.8</v>
      </c>
      <c r="AF374" s="326">
        <f>[2]Свод!AS364</f>
        <v>293.8</v>
      </c>
      <c r="AG374" s="326">
        <f>[2]Свод!AT364</f>
        <v>293.8</v>
      </c>
      <c r="AH374" s="326">
        <f>[2]Свод!AU364</f>
        <v>293.8</v>
      </c>
      <c r="AI374" s="326">
        <f>[2]Свод!AV364</f>
        <v>293.8</v>
      </c>
      <c r="AJ374" s="326">
        <f>[2]Свод!AW364</f>
        <v>293.8</v>
      </c>
      <c r="AK374" s="326">
        <f>[2]Свод!AX364</f>
        <v>293.8</v>
      </c>
      <c r="AL374" s="326">
        <f>[2]Свод!AY364</f>
        <v>293.8</v>
      </c>
      <c r="AM374" s="326">
        <f>[2]Свод!AZ364</f>
        <v>293.8</v>
      </c>
      <c r="AN374" s="317">
        <f t="shared" ref="AN374" si="112">H374+J374+L374+N374+P374+R374+T374+V374+X374+Z374+AB374+AD374+AF374+AH374+AJ374+AL374</f>
        <v>4752.8000000000011</v>
      </c>
      <c r="AO374" s="317">
        <f t="shared" ref="AO374" si="113">I374+K374+M374+O374+Q374+S374+U374+W374+Y374+AA374+AC374+AE374+AG374+AI374+AK374+AM374</f>
        <v>4752.8000000000011</v>
      </c>
    </row>
    <row r="375" spans="1:41" x14ac:dyDescent="0.3">
      <c r="A375" s="340" t="s">
        <v>1121</v>
      </c>
      <c r="B375" s="341"/>
      <c r="C375" s="341"/>
      <c r="D375" s="341"/>
      <c r="E375" s="341"/>
      <c r="F375" s="341"/>
      <c r="G375" s="341"/>
      <c r="H375" s="341"/>
      <c r="I375" s="341"/>
      <c r="J375" s="341"/>
      <c r="K375" s="341"/>
      <c r="L375" s="341"/>
      <c r="M375" s="341"/>
      <c r="N375" s="341"/>
      <c r="O375" s="341"/>
      <c r="P375" s="341"/>
      <c r="Q375" s="341"/>
      <c r="R375" s="341"/>
      <c r="S375" s="341"/>
      <c r="T375" s="341"/>
      <c r="U375" s="341"/>
      <c r="V375" s="341"/>
      <c r="W375" s="341"/>
      <c r="X375" s="341"/>
      <c r="Y375" s="341"/>
      <c r="Z375" s="341"/>
      <c r="AA375" s="341"/>
      <c r="AB375" s="341"/>
      <c r="AC375" s="341"/>
      <c r="AD375" s="341"/>
      <c r="AE375" s="341"/>
      <c r="AF375" s="341"/>
      <c r="AG375" s="341"/>
      <c r="AH375" s="341"/>
      <c r="AI375" s="341"/>
      <c r="AJ375" s="341"/>
      <c r="AK375" s="341"/>
      <c r="AL375" s="341"/>
      <c r="AM375" s="341"/>
      <c r="AN375" s="341"/>
      <c r="AO375" s="342"/>
    </row>
    <row r="376" spans="1:41" ht="16.5" customHeight="1" x14ac:dyDescent="0.3">
      <c r="A376" s="340"/>
      <c r="B376" s="341"/>
      <c r="C376" s="341"/>
      <c r="D376" s="341"/>
      <c r="E376" s="341"/>
      <c r="F376" s="341"/>
      <c r="G376" s="341"/>
      <c r="H376" s="341"/>
      <c r="I376" s="341"/>
      <c r="J376" s="341"/>
      <c r="K376" s="341"/>
      <c r="L376" s="341"/>
      <c r="M376" s="341"/>
      <c r="N376" s="341"/>
      <c r="O376" s="341"/>
      <c r="P376" s="341"/>
      <c r="Q376" s="341"/>
      <c r="R376" s="341"/>
      <c r="S376" s="341"/>
      <c r="T376" s="341"/>
      <c r="U376" s="341"/>
      <c r="V376" s="341"/>
      <c r="W376" s="341"/>
      <c r="X376" s="341"/>
      <c r="Y376" s="341"/>
      <c r="Z376" s="341"/>
      <c r="AA376" s="341"/>
      <c r="AB376" s="341"/>
      <c r="AC376" s="341"/>
      <c r="AD376" s="341"/>
      <c r="AE376" s="341"/>
      <c r="AF376" s="341"/>
      <c r="AG376" s="341"/>
      <c r="AH376" s="341"/>
      <c r="AI376" s="341"/>
      <c r="AJ376" s="341"/>
      <c r="AK376" s="341"/>
      <c r="AL376" s="341"/>
      <c r="AM376" s="341"/>
      <c r="AN376" s="341"/>
      <c r="AO376" s="342"/>
    </row>
    <row r="377" spans="1:41" ht="33" customHeight="1" x14ac:dyDescent="0.3">
      <c r="A377" s="343" t="s">
        <v>0</v>
      </c>
      <c r="B377" s="337" t="s">
        <v>1</v>
      </c>
      <c r="C377" s="337" t="s">
        <v>603</v>
      </c>
      <c r="D377" s="323" t="s">
        <v>1184</v>
      </c>
      <c r="E377" s="323" t="s">
        <v>1183</v>
      </c>
      <c r="F377" s="338" t="s">
        <v>1182</v>
      </c>
      <c r="G377" s="338"/>
      <c r="H377" s="338" t="s">
        <v>1165</v>
      </c>
      <c r="I377" s="338"/>
      <c r="J377" s="338" t="s">
        <v>1166</v>
      </c>
      <c r="K377" s="338"/>
      <c r="L377" s="338" t="s">
        <v>1167</v>
      </c>
      <c r="M377" s="338"/>
      <c r="N377" s="338" t="s">
        <v>1168</v>
      </c>
      <c r="O377" s="338"/>
      <c r="P377" s="338" t="s">
        <v>1169</v>
      </c>
      <c r="Q377" s="338"/>
      <c r="R377" s="338" t="s">
        <v>1170</v>
      </c>
      <c r="S377" s="338"/>
      <c r="T377" s="338" t="s">
        <v>1171</v>
      </c>
      <c r="U377" s="338"/>
      <c r="V377" s="338" t="s">
        <v>1172</v>
      </c>
      <c r="W377" s="338"/>
      <c r="X377" s="338" t="s">
        <v>1173</v>
      </c>
      <c r="Y377" s="338"/>
      <c r="Z377" s="338" t="s">
        <v>1174</v>
      </c>
      <c r="AA377" s="338"/>
      <c r="AB377" s="338" t="s">
        <v>1175</v>
      </c>
      <c r="AC377" s="338"/>
      <c r="AD377" s="338" t="s">
        <v>1176</v>
      </c>
      <c r="AE377" s="338"/>
      <c r="AF377" s="338" t="s">
        <v>1177</v>
      </c>
      <c r="AG377" s="338"/>
      <c r="AH377" s="337" t="s">
        <v>1178</v>
      </c>
      <c r="AI377" s="337"/>
      <c r="AJ377" s="337" t="s">
        <v>1179</v>
      </c>
      <c r="AK377" s="337"/>
      <c r="AL377" s="337" t="s">
        <v>1180</v>
      </c>
      <c r="AM377" s="337"/>
      <c r="AN377" s="338" t="s">
        <v>519</v>
      </c>
      <c r="AO377" s="338"/>
    </row>
    <row r="378" spans="1:41" ht="58.2" customHeight="1" x14ac:dyDescent="0.3">
      <c r="A378" s="343"/>
      <c r="B378" s="337"/>
      <c r="C378" s="337"/>
      <c r="D378" s="314" t="s">
        <v>191</v>
      </c>
      <c r="E378" s="314" t="s">
        <v>191</v>
      </c>
      <c r="F378" s="314" t="s">
        <v>1185</v>
      </c>
      <c r="G378" s="314" t="s">
        <v>1181</v>
      </c>
      <c r="H378" s="314" t="s">
        <v>1185</v>
      </c>
      <c r="I378" s="314" t="s">
        <v>604</v>
      </c>
      <c r="J378" s="314" t="s">
        <v>1185</v>
      </c>
      <c r="K378" s="314" t="s">
        <v>604</v>
      </c>
      <c r="L378" s="314" t="s">
        <v>1185</v>
      </c>
      <c r="M378" s="314" t="s">
        <v>604</v>
      </c>
      <c r="N378" s="314" t="s">
        <v>1185</v>
      </c>
      <c r="O378" s="314" t="s">
        <v>604</v>
      </c>
      <c r="P378" s="314" t="s">
        <v>1185</v>
      </c>
      <c r="Q378" s="314" t="s">
        <v>604</v>
      </c>
      <c r="R378" s="314" t="s">
        <v>1185</v>
      </c>
      <c r="S378" s="314" t="s">
        <v>604</v>
      </c>
      <c r="T378" s="314" t="s">
        <v>1185</v>
      </c>
      <c r="U378" s="314" t="s">
        <v>604</v>
      </c>
      <c r="V378" s="314" t="s">
        <v>1185</v>
      </c>
      <c r="W378" s="314" t="s">
        <v>604</v>
      </c>
      <c r="X378" s="314" t="s">
        <v>1185</v>
      </c>
      <c r="Y378" s="314" t="s">
        <v>604</v>
      </c>
      <c r="Z378" s="314" t="s">
        <v>1185</v>
      </c>
      <c r="AA378" s="314" t="s">
        <v>604</v>
      </c>
      <c r="AB378" s="314" t="s">
        <v>1185</v>
      </c>
      <c r="AC378" s="314" t="s">
        <v>604</v>
      </c>
      <c r="AD378" s="314" t="s">
        <v>1185</v>
      </c>
      <c r="AE378" s="314" t="s">
        <v>604</v>
      </c>
      <c r="AF378" s="314" t="s">
        <v>1185</v>
      </c>
      <c r="AG378" s="314" t="s">
        <v>604</v>
      </c>
      <c r="AH378" s="291" t="s">
        <v>1185</v>
      </c>
      <c r="AI378" s="291" t="s">
        <v>604</v>
      </c>
      <c r="AJ378" s="291" t="s">
        <v>1185</v>
      </c>
      <c r="AK378" s="291" t="s">
        <v>604</v>
      </c>
      <c r="AL378" s="291" t="s">
        <v>1185</v>
      </c>
      <c r="AM378" s="291" t="s">
        <v>604</v>
      </c>
      <c r="AN378" s="314" t="s">
        <v>1078</v>
      </c>
      <c r="AO378" s="314" t="s">
        <v>604</v>
      </c>
    </row>
    <row r="379" spans="1:41" s="310" customFormat="1" x14ac:dyDescent="0.3">
      <c r="A379" s="324">
        <v>1</v>
      </c>
      <c r="B379" s="291">
        <v>2</v>
      </c>
      <c r="C379" s="291">
        <v>3</v>
      </c>
      <c r="D379" s="314" t="s">
        <v>52</v>
      </c>
      <c r="E379" s="314" t="s">
        <v>1079</v>
      </c>
      <c r="F379" s="314" t="s">
        <v>1080</v>
      </c>
      <c r="G379" s="314" t="s">
        <v>1081</v>
      </c>
      <c r="H379" s="314" t="s">
        <v>1082</v>
      </c>
      <c r="I379" s="314" t="s">
        <v>1083</v>
      </c>
      <c r="J379" s="314" t="s">
        <v>1084</v>
      </c>
      <c r="K379" s="314" t="s">
        <v>1085</v>
      </c>
      <c r="L379" s="314" t="s">
        <v>1086</v>
      </c>
      <c r="M379" s="314" t="s">
        <v>1087</v>
      </c>
      <c r="N379" s="314" t="s">
        <v>1186</v>
      </c>
      <c r="O379" s="314" t="s">
        <v>1187</v>
      </c>
      <c r="P379" s="314" t="s">
        <v>1188</v>
      </c>
      <c r="Q379" s="314" t="s">
        <v>1189</v>
      </c>
      <c r="R379" s="314" t="s">
        <v>1190</v>
      </c>
      <c r="S379" s="314" t="s">
        <v>1191</v>
      </c>
      <c r="T379" s="314" t="s">
        <v>1192</v>
      </c>
      <c r="U379" s="314" t="s">
        <v>1193</v>
      </c>
      <c r="V379" s="314" t="s">
        <v>1194</v>
      </c>
      <c r="W379" s="314" t="s">
        <v>1195</v>
      </c>
      <c r="X379" s="314" t="s">
        <v>1196</v>
      </c>
      <c r="Y379" s="314" t="s">
        <v>1197</v>
      </c>
      <c r="Z379" s="314" t="s">
        <v>1198</v>
      </c>
      <c r="AA379" s="314" t="s">
        <v>1199</v>
      </c>
      <c r="AB379" s="314" t="s">
        <v>1200</v>
      </c>
      <c r="AC379" s="314" t="s">
        <v>1201</v>
      </c>
      <c r="AD379" s="314" t="s">
        <v>1202</v>
      </c>
      <c r="AE379" s="314" t="s">
        <v>1203</v>
      </c>
      <c r="AF379" s="314" t="s">
        <v>1204</v>
      </c>
      <c r="AG379" s="314" t="s">
        <v>1205</v>
      </c>
      <c r="AH379" s="325" t="s">
        <v>1206</v>
      </c>
      <c r="AI379" s="325" t="s">
        <v>1207</v>
      </c>
      <c r="AJ379" s="325" t="s">
        <v>1208</v>
      </c>
      <c r="AK379" s="325" t="s">
        <v>1209</v>
      </c>
      <c r="AL379" s="325" t="s">
        <v>1210</v>
      </c>
      <c r="AM379" s="325" t="s">
        <v>1212</v>
      </c>
      <c r="AN379" s="330" t="s">
        <v>1088</v>
      </c>
      <c r="AO379" s="314">
        <v>6</v>
      </c>
    </row>
    <row r="380" spans="1:41" ht="30.75" customHeight="1" x14ac:dyDescent="0.3">
      <c r="A380" s="339" t="s">
        <v>1154</v>
      </c>
      <c r="B380" s="339"/>
      <c r="C380" s="303" t="s">
        <v>748</v>
      </c>
      <c r="D380" s="315">
        <f>D381+D440</f>
        <v>156.27388989905498</v>
      </c>
      <c r="E380" s="315">
        <f>E381+E440</f>
        <v>113.00765947185131</v>
      </c>
      <c r="F380" s="315">
        <f>F381+F440</f>
        <v>172.19542204431971</v>
      </c>
      <c r="G380" s="315">
        <f t="shared" ref="G380:AM380" si="114">G381+G440</f>
        <v>121.53419875631971</v>
      </c>
      <c r="H380" s="315">
        <f t="shared" si="114"/>
        <v>99.147833819999974</v>
      </c>
      <c r="I380" s="315">
        <f t="shared" si="114"/>
        <v>134.12542153200002</v>
      </c>
      <c r="J380" s="315">
        <f t="shared" si="114"/>
        <v>191.97722688429735</v>
      </c>
      <c r="K380" s="315">
        <f t="shared" si="114"/>
        <v>1672.4172380433333</v>
      </c>
      <c r="L380" s="315">
        <f t="shared" si="114"/>
        <v>195.09253432245217</v>
      </c>
      <c r="M380" s="315">
        <f t="shared" si="114"/>
        <v>119.0413658814882</v>
      </c>
      <c r="N380" s="315">
        <f t="shared" si="114"/>
        <v>188.7850113865419</v>
      </c>
      <c r="O380" s="315">
        <f t="shared" si="114"/>
        <v>114.43913174557792</v>
      </c>
      <c r="P380" s="315">
        <f t="shared" si="114"/>
        <v>192.93219788547432</v>
      </c>
      <c r="Q380" s="315">
        <f t="shared" si="114"/>
        <v>118.58631824451031</v>
      </c>
      <c r="R380" s="315">
        <f t="shared" si="114"/>
        <v>205.84227249096395</v>
      </c>
      <c r="S380" s="315">
        <f t="shared" si="114"/>
        <v>131.49639285000001</v>
      </c>
      <c r="T380" s="315">
        <f t="shared" si="114"/>
        <v>198.11694444096395</v>
      </c>
      <c r="U380" s="315">
        <f t="shared" si="114"/>
        <v>123.7710648</v>
      </c>
      <c r="V380" s="315">
        <f t="shared" si="114"/>
        <v>168.79977891096397</v>
      </c>
      <c r="W380" s="315">
        <f t="shared" si="114"/>
        <v>94.453899269999994</v>
      </c>
      <c r="X380" s="315">
        <f t="shared" si="114"/>
        <v>174.78487983096394</v>
      </c>
      <c r="Y380" s="315">
        <f t="shared" si="114"/>
        <v>100.43900019</v>
      </c>
      <c r="Z380" s="315">
        <f t="shared" si="114"/>
        <v>135.03821079096397</v>
      </c>
      <c r="AA380" s="315">
        <f t="shared" si="114"/>
        <v>60.692331150000008</v>
      </c>
      <c r="AB380" s="315">
        <f t="shared" si="114"/>
        <v>78.252632440963993</v>
      </c>
      <c r="AC380" s="315">
        <f t="shared" si="114"/>
        <v>3.9067528</v>
      </c>
      <c r="AD380" s="315">
        <f t="shared" si="114"/>
        <v>74.345879640963986</v>
      </c>
      <c r="AE380" s="315">
        <f t="shared" si="114"/>
        <v>0</v>
      </c>
      <c r="AF380" s="315">
        <f t="shared" si="114"/>
        <v>74.345879640963986</v>
      </c>
      <c r="AG380" s="315">
        <f t="shared" si="114"/>
        <v>0</v>
      </c>
      <c r="AH380" s="315">
        <f t="shared" si="114"/>
        <v>74.345879640963986</v>
      </c>
      <c r="AI380" s="315">
        <f t="shared" si="114"/>
        <v>0</v>
      </c>
      <c r="AJ380" s="315">
        <f t="shared" si="114"/>
        <v>74.345879640963986</v>
      </c>
      <c r="AK380" s="315">
        <f t="shared" si="114"/>
        <v>0</v>
      </c>
      <c r="AL380" s="315">
        <f t="shared" si="114"/>
        <v>74.345879640963986</v>
      </c>
      <c r="AM380" s="315">
        <f t="shared" si="114"/>
        <v>0</v>
      </c>
      <c r="AN380" s="318">
        <f t="shared" ref="AN380:AN384" si="115">H380+J380+L380+N380+P380+R380+T380+V380+X380+Z380+AB380+AD380+AF380+AH380+AJ380+AL380</f>
        <v>2200.4989214093698</v>
      </c>
      <c r="AO380" s="318">
        <f>I380+K380+M380+O380+Q380+S380+U380+W380+Y380+AA380+AC380+AE380+AG380+AI380+AK380+AM380</f>
        <v>2673.3689165069104</v>
      </c>
    </row>
    <row r="381" spans="1:41" x14ac:dyDescent="0.3">
      <c r="A381" s="304" t="s">
        <v>16</v>
      </c>
      <c r="B381" s="153" t="s">
        <v>1040</v>
      </c>
      <c r="C381" s="303" t="s">
        <v>748</v>
      </c>
      <c r="D381" s="315">
        <f>D382+D406+D434+D435</f>
        <v>156.27388989905498</v>
      </c>
      <c r="E381" s="315">
        <f>E382+E406+E434+E435</f>
        <v>113.00765947185131</v>
      </c>
      <c r="F381" s="315">
        <f>F382+F406+F434+F435</f>
        <v>172.19542204431971</v>
      </c>
      <c r="G381" s="315">
        <f t="shared" ref="G381:AM381" si="116">G382+G406+G434+G435</f>
        <v>121.53419875631971</v>
      </c>
      <c r="H381" s="315">
        <f t="shared" si="116"/>
        <v>99.147833819999974</v>
      </c>
      <c r="I381" s="315">
        <f t="shared" si="116"/>
        <v>134.12542153200002</v>
      </c>
      <c r="J381" s="315">
        <f t="shared" si="116"/>
        <v>191.97722688429735</v>
      </c>
      <c r="K381" s="315">
        <f t="shared" si="116"/>
        <v>134.0955860433335</v>
      </c>
      <c r="L381" s="315">
        <f t="shared" si="116"/>
        <v>195.09253432245217</v>
      </c>
      <c r="M381" s="315">
        <f t="shared" si="116"/>
        <v>119.0413658814882</v>
      </c>
      <c r="N381" s="315">
        <f t="shared" si="116"/>
        <v>188.7850113865419</v>
      </c>
      <c r="O381" s="315">
        <f t="shared" si="116"/>
        <v>114.43913174557792</v>
      </c>
      <c r="P381" s="315">
        <f t="shared" si="116"/>
        <v>192.93219788547432</v>
      </c>
      <c r="Q381" s="315">
        <f t="shared" si="116"/>
        <v>118.58631824451031</v>
      </c>
      <c r="R381" s="315">
        <f t="shared" si="116"/>
        <v>205.84227249096395</v>
      </c>
      <c r="S381" s="315">
        <f t="shared" si="116"/>
        <v>131.49639285000001</v>
      </c>
      <c r="T381" s="315">
        <f t="shared" si="116"/>
        <v>198.11694444096395</v>
      </c>
      <c r="U381" s="315">
        <f t="shared" si="116"/>
        <v>123.7710648</v>
      </c>
      <c r="V381" s="315">
        <f t="shared" si="116"/>
        <v>168.79977891096397</v>
      </c>
      <c r="W381" s="315">
        <f t="shared" si="116"/>
        <v>94.453899269999994</v>
      </c>
      <c r="X381" s="315">
        <f t="shared" si="116"/>
        <v>174.78487983096394</v>
      </c>
      <c r="Y381" s="315">
        <f t="shared" si="116"/>
        <v>100.43900019</v>
      </c>
      <c r="Z381" s="315">
        <f t="shared" si="116"/>
        <v>135.03821079096397</v>
      </c>
      <c r="AA381" s="315">
        <f t="shared" si="116"/>
        <v>60.692331150000008</v>
      </c>
      <c r="AB381" s="315">
        <f t="shared" si="116"/>
        <v>78.252632440963993</v>
      </c>
      <c r="AC381" s="315">
        <f t="shared" si="116"/>
        <v>3.9067528</v>
      </c>
      <c r="AD381" s="315">
        <f t="shared" si="116"/>
        <v>74.345879640963986</v>
      </c>
      <c r="AE381" s="315">
        <f t="shared" si="116"/>
        <v>0</v>
      </c>
      <c r="AF381" s="315">
        <f t="shared" si="116"/>
        <v>74.345879640963986</v>
      </c>
      <c r="AG381" s="315">
        <f t="shared" si="116"/>
        <v>0</v>
      </c>
      <c r="AH381" s="315">
        <f t="shared" si="116"/>
        <v>74.345879640963986</v>
      </c>
      <c r="AI381" s="315">
        <f t="shared" si="116"/>
        <v>0</v>
      </c>
      <c r="AJ381" s="315">
        <f t="shared" si="116"/>
        <v>74.345879640963986</v>
      </c>
      <c r="AK381" s="315">
        <f t="shared" si="116"/>
        <v>0</v>
      </c>
      <c r="AL381" s="315">
        <f t="shared" si="116"/>
        <v>74.345879640963986</v>
      </c>
      <c r="AM381" s="315">
        <f t="shared" si="116"/>
        <v>0</v>
      </c>
      <c r="AN381" s="318">
        <f t="shared" si="115"/>
        <v>2200.4989214093698</v>
      </c>
      <c r="AO381" s="318">
        <f t="shared" ref="AO381:AO384" si="117">I381+K381+M381+O381+Q381+S381+U381+W381+Y381+AA381+AC381+AE381+AG381+AI381+AK381+AM381</f>
        <v>1135.0472645069099</v>
      </c>
    </row>
    <row r="382" spans="1:41" x14ac:dyDescent="0.3">
      <c r="A382" s="304" t="s">
        <v>17</v>
      </c>
      <c r="B382" s="285" t="s">
        <v>198</v>
      </c>
      <c r="C382" s="303" t="s">
        <v>748</v>
      </c>
      <c r="D382" s="315">
        <f>D383+D401+D405</f>
        <v>46.994734299013764</v>
      </c>
      <c r="E382" s="315">
        <f>E383+E401+E405</f>
        <v>9.9729373265427608</v>
      </c>
      <c r="F382" s="315">
        <f>F383+F401+F405</f>
        <v>45.545499999999997</v>
      </c>
      <c r="G382" s="315">
        <f t="shared" ref="G382:AM382" si="118">G383+G401+G405</f>
        <v>3.3202712166666668</v>
      </c>
      <c r="H382" s="315">
        <f t="shared" si="118"/>
        <v>0</v>
      </c>
      <c r="I382" s="315">
        <f t="shared" si="118"/>
        <v>29.222989760000001</v>
      </c>
      <c r="J382" s="315">
        <f t="shared" si="118"/>
        <v>0</v>
      </c>
      <c r="K382" s="315">
        <f t="shared" si="118"/>
        <v>13.002239023333331</v>
      </c>
      <c r="L382" s="315">
        <f t="shared" si="118"/>
        <v>0</v>
      </c>
      <c r="M382" s="315">
        <f t="shared" si="118"/>
        <v>0</v>
      </c>
      <c r="N382" s="315">
        <f t="shared" si="118"/>
        <v>0</v>
      </c>
      <c r="O382" s="315">
        <f t="shared" si="118"/>
        <v>0</v>
      </c>
      <c r="P382" s="315">
        <f t="shared" si="118"/>
        <v>0</v>
      </c>
      <c r="Q382" s="315">
        <f t="shared" si="118"/>
        <v>0</v>
      </c>
      <c r="R382" s="315">
        <f t="shared" si="118"/>
        <v>0</v>
      </c>
      <c r="S382" s="315">
        <f t="shared" si="118"/>
        <v>0</v>
      </c>
      <c r="T382" s="315">
        <f t="shared" si="118"/>
        <v>0</v>
      </c>
      <c r="U382" s="315">
        <f t="shared" si="118"/>
        <v>0</v>
      </c>
      <c r="V382" s="315">
        <f t="shared" si="118"/>
        <v>0</v>
      </c>
      <c r="W382" s="315">
        <f t="shared" si="118"/>
        <v>0</v>
      </c>
      <c r="X382" s="315">
        <f t="shared" si="118"/>
        <v>0</v>
      </c>
      <c r="Y382" s="315">
        <f t="shared" si="118"/>
        <v>0</v>
      </c>
      <c r="Z382" s="315">
        <f t="shared" si="118"/>
        <v>0</v>
      </c>
      <c r="AA382" s="315">
        <f t="shared" si="118"/>
        <v>0</v>
      </c>
      <c r="AB382" s="315">
        <f t="shared" si="118"/>
        <v>0</v>
      </c>
      <c r="AC382" s="315">
        <f t="shared" si="118"/>
        <v>0</v>
      </c>
      <c r="AD382" s="315">
        <f t="shared" si="118"/>
        <v>0</v>
      </c>
      <c r="AE382" s="315">
        <f t="shared" si="118"/>
        <v>0</v>
      </c>
      <c r="AF382" s="315">
        <f t="shared" si="118"/>
        <v>0</v>
      </c>
      <c r="AG382" s="315">
        <f t="shared" si="118"/>
        <v>0</v>
      </c>
      <c r="AH382" s="315">
        <f t="shared" si="118"/>
        <v>0</v>
      </c>
      <c r="AI382" s="315">
        <f t="shared" si="118"/>
        <v>0</v>
      </c>
      <c r="AJ382" s="315">
        <f t="shared" si="118"/>
        <v>0</v>
      </c>
      <c r="AK382" s="315">
        <f t="shared" si="118"/>
        <v>0</v>
      </c>
      <c r="AL382" s="315">
        <f t="shared" si="118"/>
        <v>0</v>
      </c>
      <c r="AM382" s="315">
        <f t="shared" si="118"/>
        <v>0</v>
      </c>
      <c r="AN382" s="318">
        <f t="shared" si="115"/>
        <v>0</v>
      </c>
      <c r="AO382" s="318">
        <f t="shared" si="117"/>
        <v>42.225228783333336</v>
      </c>
    </row>
    <row r="383" spans="1:41" ht="31.2" x14ac:dyDescent="0.3">
      <c r="A383" s="304" t="s">
        <v>199</v>
      </c>
      <c r="B383" s="141" t="s">
        <v>958</v>
      </c>
      <c r="C383" s="303" t="s">
        <v>748</v>
      </c>
      <c r="D383" s="315">
        <f>D384+D388</f>
        <v>46.994734299013764</v>
      </c>
      <c r="E383" s="315">
        <f>E384+E388</f>
        <v>9.9729373265427608</v>
      </c>
      <c r="F383" s="315">
        <f>F384+F388</f>
        <v>45.545499999999997</v>
      </c>
      <c r="G383" s="315">
        <f t="shared" ref="G383:AM383" si="119">G384+G388</f>
        <v>3.3202712166666668</v>
      </c>
      <c r="H383" s="315">
        <f t="shared" si="119"/>
        <v>0</v>
      </c>
      <c r="I383" s="315">
        <f t="shared" si="119"/>
        <v>29.222989760000001</v>
      </c>
      <c r="J383" s="315">
        <f t="shared" si="119"/>
        <v>0</v>
      </c>
      <c r="K383" s="315">
        <f t="shared" si="119"/>
        <v>13.002239023333331</v>
      </c>
      <c r="L383" s="315">
        <f t="shared" si="119"/>
        <v>0</v>
      </c>
      <c r="M383" s="315">
        <f t="shared" si="119"/>
        <v>0</v>
      </c>
      <c r="N383" s="315">
        <f t="shared" si="119"/>
        <v>0</v>
      </c>
      <c r="O383" s="315">
        <f t="shared" si="119"/>
        <v>0</v>
      </c>
      <c r="P383" s="315">
        <f t="shared" si="119"/>
        <v>0</v>
      </c>
      <c r="Q383" s="315">
        <f t="shared" si="119"/>
        <v>0</v>
      </c>
      <c r="R383" s="315">
        <f t="shared" si="119"/>
        <v>0</v>
      </c>
      <c r="S383" s="315">
        <f t="shared" si="119"/>
        <v>0</v>
      </c>
      <c r="T383" s="315">
        <f t="shared" si="119"/>
        <v>0</v>
      </c>
      <c r="U383" s="315">
        <f t="shared" si="119"/>
        <v>0</v>
      </c>
      <c r="V383" s="315">
        <f t="shared" si="119"/>
        <v>0</v>
      </c>
      <c r="W383" s="315">
        <f t="shared" si="119"/>
        <v>0</v>
      </c>
      <c r="X383" s="315">
        <f t="shared" si="119"/>
        <v>0</v>
      </c>
      <c r="Y383" s="315">
        <f t="shared" si="119"/>
        <v>0</v>
      </c>
      <c r="Z383" s="315">
        <f t="shared" si="119"/>
        <v>0</v>
      </c>
      <c r="AA383" s="315">
        <f t="shared" si="119"/>
        <v>0</v>
      </c>
      <c r="AB383" s="315">
        <f t="shared" si="119"/>
        <v>0</v>
      </c>
      <c r="AC383" s="315">
        <f t="shared" si="119"/>
        <v>0</v>
      </c>
      <c r="AD383" s="315">
        <f t="shared" si="119"/>
        <v>0</v>
      </c>
      <c r="AE383" s="315">
        <f t="shared" si="119"/>
        <v>0</v>
      </c>
      <c r="AF383" s="315">
        <f t="shared" si="119"/>
        <v>0</v>
      </c>
      <c r="AG383" s="315">
        <f t="shared" si="119"/>
        <v>0</v>
      </c>
      <c r="AH383" s="315">
        <f t="shared" si="119"/>
        <v>0</v>
      </c>
      <c r="AI383" s="315">
        <f t="shared" si="119"/>
        <v>0</v>
      </c>
      <c r="AJ383" s="315">
        <f t="shared" si="119"/>
        <v>0</v>
      </c>
      <c r="AK383" s="315">
        <f t="shared" si="119"/>
        <v>0</v>
      </c>
      <c r="AL383" s="315">
        <f t="shared" si="119"/>
        <v>0</v>
      </c>
      <c r="AM383" s="315">
        <f t="shared" si="119"/>
        <v>0</v>
      </c>
      <c r="AN383" s="318">
        <f t="shared" si="115"/>
        <v>0</v>
      </c>
      <c r="AO383" s="318">
        <f t="shared" si="117"/>
        <v>42.225228783333336</v>
      </c>
    </row>
    <row r="384" spans="1:41" x14ac:dyDescent="0.3">
      <c r="A384" s="304" t="s">
        <v>591</v>
      </c>
      <c r="B384" s="286" t="s">
        <v>880</v>
      </c>
      <c r="C384" s="303" t="s">
        <v>748</v>
      </c>
      <c r="D384" s="315">
        <f>'[3]ИП (корректировка на 2023 г'!$L$156/1000</f>
        <v>14.936344866666666</v>
      </c>
      <c r="E384" s="315">
        <f>'[4]ИП (корректировка на 2023 г'!$M$156/1000</f>
        <v>0</v>
      </c>
      <c r="F384" s="315">
        <f>'[5]ИП (корректировка на 2023 г'!N156/1000</f>
        <v>35.519034339651299</v>
      </c>
      <c r="G384" s="315">
        <f>'[5]ИП (корректировка на 2023 г'!O156/1000</f>
        <v>0</v>
      </c>
      <c r="H384" s="315">
        <f>'[5]ИП (корректировка на 2023 г'!P156/1000</f>
        <v>0</v>
      </c>
      <c r="I384" s="315">
        <f>'[5]ИП (корректировка на 2023 г'!Q156/1000</f>
        <v>29.222989760000001</v>
      </c>
      <c r="J384" s="315">
        <f>'[5]ИП (корректировка на 2023 г'!R156/1000</f>
        <v>0</v>
      </c>
      <c r="K384" s="315">
        <f>'[5]ИП (корректировка на 2023 г'!S156/1000</f>
        <v>6.2960445796512978</v>
      </c>
      <c r="L384" s="315">
        <f>'[5]ИП (корректировка на 2023 г'!T156/1000</f>
        <v>0</v>
      </c>
      <c r="M384" s="315">
        <f>'[5]ИП (корректировка на 2023 г'!U156/1000</f>
        <v>0</v>
      </c>
      <c r="N384" s="315">
        <f>'[5]ИП (корректировка на 2023 г'!V156/1000</f>
        <v>0</v>
      </c>
      <c r="O384" s="315">
        <f>'[5]ИП (корректировка на 2023 г'!W156/1000</f>
        <v>0</v>
      </c>
      <c r="P384" s="315">
        <f>'[5]ИП (корректировка на 2023 г'!X156/1000</f>
        <v>0</v>
      </c>
      <c r="Q384" s="315">
        <f>'[5]ИП (корректировка на 2023 г'!Y156/1000</f>
        <v>0</v>
      </c>
      <c r="R384" s="315">
        <f>'[5]ИП (корректировка на 2023 г'!Z156/1000</f>
        <v>0</v>
      </c>
      <c r="S384" s="315">
        <f>'[5]ИП (корректировка на 2023 г'!AA156/1000</f>
        <v>0</v>
      </c>
      <c r="T384" s="315">
        <f>'[5]ИП (корректировка на 2023 г'!AB156/1000</f>
        <v>0</v>
      </c>
      <c r="U384" s="315">
        <f>'[5]ИП (корректировка на 2023 г'!AC156/1000</f>
        <v>0</v>
      </c>
      <c r="V384" s="315">
        <f>'[5]ИП (корректировка на 2023 г'!AD156/1000</f>
        <v>0</v>
      </c>
      <c r="W384" s="315">
        <f>'[5]ИП (корректировка на 2023 г'!AE156/1000</f>
        <v>0</v>
      </c>
      <c r="X384" s="315">
        <f>'[5]ИП (корректировка на 2023 г'!AF156/1000</f>
        <v>0</v>
      </c>
      <c r="Y384" s="315">
        <f>'[5]ИП (корректировка на 2023 г'!AG156/1000</f>
        <v>0</v>
      </c>
      <c r="Z384" s="315">
        <f>'[5]ИП (корректировка на 2023 г'!AH156/1000</f>
        <v>0</v>
      </c>
      <c r="AA384" s="315">
        <f>'[5]ИП (корректировка на 2023 г'!AI156/1000</f>
        <v>0</v>
      </c>
      <c r="AB384" s="315">
        <f>'[5]ИП (корректировка на 2023 г'!AJ156/1000</f>
        <v>0</v>
      </c>
      <c r="AC384" s="315">
        <f>'[5]ИП (корректировка на 2023 г'!AK156/1000</f>
        <v>0</v>
      </c>
      <c r="AD384" s="315">
        <f>'[5]ИП (корректировка на 2023 г'!AL156/1000</f>
        <v>0</v>
      </c>
      <c r="AE384" s="315">
        <f>'[5]ИП (корректировка на 2023 г'!AM156/1000</f>
        <v>0</v>
      </c>
      <c r="AF384" s="315">
        <f>'[5]ИП (корректировка на 2023 г'!AN156/1000</f>
        <v>0</v>
      </c>
      <c r="AG384" s="315">
        <f>'[5]ИП (корректировка на 2023 г'!AO156/1000</f>
        <v>0</v>
      </c>
      <c r="AH384" s="315">
        <f>'[5]ИП (корректировка на 2023 г'!AP156/1000</f>
        <v>0</v>
      </c>
      <c r="AI384" s="315">
        <f>'[5]ИП (корректировка на 2023 г'!AQ156/1000</f>
        <v>0</v>
      </c>
      <c r="AJ384" s="315">
        <f>'[5]ИП (корректировка на 2023 г'!AR156/1000</f>
        <v>0</v>
      </c>
      <c r="AK384" s="315">
        <f>'[5]ИП (корректировка на 2023 г'!AS156/1000</f>
        <v>0</v>
      </c>
      <c r="AL384" s="315">
        <f>'[5]ИП (корректировка на 2023 г'!AT156/1000</f>
        <v>0</v>
      </c>
      <c r="AM384" s="315">
        <f>'[5]ИП (корректировка на 2023 г'!AU156/1000</f>
        <v>0</v>
      </c>
      <c r="AN384" s="318">
        <f t="shared" si="115"/>
        <v>0</v>
      </c>
      <c r="AO384" s="318">
        <f t="shared" si="117"/>
        <v>35.519034339651299</v>
      </c>
    </row>
    <row r="385" spans="1:41" ht="31.2" x14ac:dyDescent="0.3">
      <c r="A385" s="304" t="s">
        <v>915</v>
      </c>
      <c r="B385" s="287" t="s">
        <v>897</v>
      </c>
      <c r="C385" s="303" t="s">
        <v>748</v>
      </c>
      <c r="D385" s="315" t="s">
        <v>286</v>
      </c>
      <c r="E385" s="315" t="s">
        <v>286</v>
      </c>
      <c r="F385" s="315" t="s">
        <v>286</v>
      </c>
      <c r="G385" s="315" t="s">
        <v>286</v>
      </c>
      <c r="H385" s="315" t="s">
        <v>286</v>
      </c>
      <c r="I385" s="315" t="s">
        <v>286</v>
      </c>
      <c r="J385" s="315" t="s">
        <v>286</v>
      </c>
      <c r="K385" s="315" t="s">
        <v>286</v>
      </c>
      <c r="L385" s="315" t="s">
        <v>286</v>
      </c>
      <c r="M385" s="315" t="s">
        <v>286</v>
      </c>
      <c r="N385" s="315" t="s">
        <v>286</v>
      </c>
      <c r="O385" s="315" t="s">
        <v>286</v>
      </c>
      <c r="P385" s="315" t="s">
        <v>286</v>
      </c>
      <c r="Q385" s="315" t="s">
        <v>286</v>
      </c>
      <c r="R385" s="315" t="s">
        <v>286</v>
      </c>
      <c r="S385" s="315" t="s">
        <v>286</v>
      </c>
      <c r="T385" s="315" t="s">
        <v>286</v>
      </c>
      <c r="U385" s="315" t="s">
        <v>286</v>
      </c>
      <c r="V385" s="315" t="s">
        <v>286</v>
      </c>
      <c r="W385" s="315" t="s">
        <v>286</v>
      </c>
      <c r="X385" s="315" t="s">
        <v>286</v>
      </c>
      <c r="Y385" s="315" t="s">
        <v>286</v>
      </c>
      <c r="Z385" s="315" t="s">
        <v>286</v>
      </c>
      <c r="AA385" s="315" t="s">
        <v>286</v>
      </c>
      <c r="AB385" s="315" t="s">
        <v>286</v>
      </c>
      <c r="AC385" s="315" t="s">
        <v>286</v>
      </c>
      <c r="AD385" s="315" t="s">
        <v>286</v>
      </c>
      <c r="AE385" s="315" t="s">
        <v>286</v>
      </c>
      <c r="AF385" s="315" t="s">
        <v>286</v>
      </c>
      <c r="AG385" s="315" t="s">
        <v>286</v>
      </c>
      <c r="AH385" s="315" t="s">
        <v>286</v>
      </c>
      <c r="AI385" s="315" t="s">
        <v>286</v>
      </c>
      <c r="AJ385" s="315" t="s">
        <v>286</v>
      </c>
      <c r="AK385" s="315" t="s">
        <v>286</v>
      </c>
      <c r="AL385" s="315" t="s">
        <v>286</v>
      </c>
      <c r="AM385" s="315" t="s">
        <v>286</v>
      </c>
      <c r="AN385" s="318" t="s">
        <v>286</v>
      </c>
      <c r="AO385" s="318" t="s">
        <v>286</v>
      </c>
    </row>
    <row r="386" spans="1:41" ht="31.2" x14ac:dyDescent="0.3">
      <c r="A386" s="304" t="s">
        <v>916</v>
      </c>
      <c r="B386" s="287" t="s">
        <v>898</v>
      </c>
      <c r="C386" s="303" t="s">
        <v>748</v>
      </c>
      <c r="D386" s="315" t="s">
        <v>286</v>
      </c>
      <c r="E386" s="315" t="s">
        <v>286</v>
      </c>
      <c r="F386" s="315" t="s">
        <v>286</v>
      </c>
      <c r="G386" s="315" t="s">
        <v>286</v>
      </c>
      <c r="H386" s="315" t="s">
        <v>286</v>
      </c>
      <c r="I386" s="315" t="s">
        <v>286</v>
      </c>
      <c r="J386" s="315" t="s">
        <v>286</v>
      </c>
      <c r="K386" s="315" t="s">
        <v>286</v>
      </c>
      <c r="L386" s="315" t="s">
        <v>286</v>
      </c>
      <c r="M386" s="315" t="s">
        <v>286</v>
      </c>
      <c r="N386" s="315" t="s">
        <v>286</v>
      </c>
      <c r="O386" s="315" t="s">
        <v>286</v>
      </c>
      <c r="P386" s="315" t="s">
        <v>286</v>
      </c>
      <c r="Q386" s="315" t="s">
        <v>286</v>
      </c>
      <c r="R386" s="315" t="s">
        <v>286</v>
      </c>
      <c r="S386" s="315" t="s">
        <v>286</v>
      </c>
      <c r="T386" s="315" t="s">
        <v>286</v>
      </c>
      <c r="U386" s="315" t="s">
        <v>286</v>
      </c>
      <c r="V386" s="315" t="s">
        <v>286</v>
      </c>
      <c r="W386" s="315" t="s">
        <v>286</v>
      </c>
      <c r="X386" s="315" t="s">
        <v>286</v>
      </c>
      <c r="Y386" s="315" t="s">
        <v>286</v>
      </c>
      <c r="Z386" s="315" t="s">
        <v>286</v>
      </c>
      <c r="AA386" s="315" t="s">
        <v>286</v>
      </c>
      <c r="AB386" s="315" t="s">
        <v>286</v>
      </c>
      <c r="AC386" s="315" t="s">
        <v>286</v>
      </c>
      <c r="AD386" s="315" t="s">
        <v>286</v>
      </c>
      <c r="AE386" s="315" t="s">
        <v>286</v>
      </c>
      <c r="AF386" s="315" t="s">
        <v>286</v>
      </c>
      <c r="AG386" s="315" t="s">
        <v>286</v>
      </c>
      <c r="AH386" s="315" t="s">
        <v>286</v>
      </c>
      <c r="AI386" s="315" t="s">
        <v>286</v>
      </c>
      <c r="AJ386" s="315" t="s">
        <v>286</v>
      </c>
      <c r="AK386" s="315" t="s">
        <v>286</v>
      </c>
      <c r="AL386" s="315" t="s">
        <v>286</v>
      </c>
      <c r="AM386" s="315" t="s">
        <v>286</v>
      </c>
      <c r="AN386" s="318" t="s">
        <v>286</v>
      </c>
      <c r="AO386" s="318" t="s">
        <v>286</v>
      </c>
    </row>
    <row r="387" spans="1:41" ht="31.2" x14ac:dyDescent="0.3">
      <c r="A387" s="304" t="s">
        <v>959</v>
      </c>
      <c r="B387" s="287" t="s">
        <v>883</v>
      </c>
      <c r="C387" s="303" t="s">
        <v>748</v>
      </c>
      <c r="D387" s="315">
        <f>D384</f>
        <v>14.936344866666666</v>
      </c>
      <c r="E387" s="315">
        <f>E384</f>
        <v>0</v>
      </c>
      <c r="F387" s="315">
        <f>F384</f>
        <v>35.519034339651299</v>
      </c>
      <c r="G387" s="315">
        <f t="shared" ref="G387:AM387" si="120">G384</f>
        <v>0</v>
      </c>
      <c r="H387" s="315">
        <f t="shared" si="120"/>
        <v>0</v>
      </c>
      <c r="I387" s="315">
        <f t="shared" si="120"/>
        <v>29.222989760000001</v>
      </c>
      <c r="J387" s="315">
        <f t="shared" si="120"/>
        <v>0</v>
      </c>
      <c r="K387" s="315">
        <f t="shared" si="120"/>
        <v>6.2960445796512978</v>
      </c>
      <c r="L387" s="315">
        <f t="shared" si="120"/>
        <v>0</v>
      </c>
      <c r="M387" s="315">
        <f t="shared" si="120"/>
        <v>0</v>
      </c>
      <c r="N387" s="315">
        <f t="shared" si="120"/>
        <v>0</v>
      </c>
      <c r="O387" s="315">
        <f t="shared" si="120"/>
        <v>0</v>
      </c>
      <c r="P387" s="315">
        <f t="shared" si="120"/>
        <v>0</v>
      </c>
      <c r="Q387" s="315">
        <f t="shared" si="120"/>
        <v>0</v>
      </c>
      <c r="R387" s="315">
        <f t="shared" si="120"/>
        <v>0</v>
      </c>
      <c r="S387" s="315">
        <f t="shared" si="120"/>
        <v>0</v>
      </c>
      <c r="T387" s="315">
        <f t="shared" si="120"/>
        <v>0</v>
      </c>
      <c r="U387" s="315">
        <f t="shared" si="120"/>
        <v>0</v>
      </c>
      <c r="V387" s="315">
        <f t="shared" si="120"/>
        <v>0</v>
      </c>
      <c r="W387" s="315">
        <f t="shared" si="120"/>
        <v>0</v>
      </c>
      <c r="X387" s="315">
        <f t="shared" si="120"/>
        <v>0</v>
      </c>
      <c r="Y387" s="315">
        <f t="shared" si="120"/>
        <v>0</v>
      </c>
      <c r="Z387" s="315">
        <f t="shared" si="120"/>
        <v>0</v>
      </c>
      <c r="AA387" s="315">
        <f t="shared" si="120"/>
        <v>0</v>
      </c>
      <c r="AB387" s="315">
        <f t="shared" si="120"/>
        <v>0</v>
      </c>
      <c r="AC387" s="315">
        <f t="shared" si="120"/>
        <v>0</v>
      </c>
      <c r="AD387" s="315">
        <f t="shared" si="120"/>
        <v>0</v>
      </c>
      <c r="AE387" s="315">
        <f t="shared" si="120"/>
        <v>0</v>
      </c>
      <c r="AF387" s="315">
        <f t="shared" si="120"/>
        <v>0</v>
      </c>
      <c r="AG387" s="315">
        <f t="shared" si="120"/>
        <v>0</v>
      </c>
      <c r="AH387" s="315">
        <f t="shared" si="120"/>
        <v>0</v>
      </c>
      <c r="AI387" s="315">
        <f t="shared" si="120"/>
        <v>0</v>
      </c>
      <c r="AJ387" s="315">
        <f t="shared" si="120"/>
        <v>0</v>
      </c>
      <c r="AK387" s="315">
        <f t="shared" si="120"/>
        <v>0</v>
      </c>
      <c r="AL387" s="315">
        <f t="shared" si="120"/>
        <v>0</v>
      </c>
      <c r="AM387" s="315">
        <f t="shared" si="120"/>
        <v>0</v>
      </c>
      <c r="AN387" s="318">
        <f t="shared" ref="AN387:AN388" si="121">H387+J387+L387+N387+P387+R387+T387+V387+X387+Z387+AB387+AD387+AF387+AH387+AJ387+AL387</f>
        <v>0</v>
      </c>
      <c r="AO387" s="318">
        <f t="shared" ref="AO387:AO388" si="122">I387+K387+M387+O387+Q387+S387+U387+W387+Y387+AA387+AC387+AE387+AG387+AI387+AK387+AM387</f>
        <v>35.519034339651299</v>
      </c>
    </row>
    <row r="388" spans="1:41" x14ac:dyDescent="0.3">
      <c r="A388" s="304" t="s">
        <v>592</v>
      </c>
      <c r="B388" s="286" t="s">
        <v>1059</v>
      </c>
      <c r="C388" s="303" t="s">
        <v>748</v>
      </c>
      <c r="D388" s="315">
        <f>'[3]ИП (корректировка на 2023 г'!$L$145/1000</f>
        <v>32.058389432347099</v>
      </c>
      <c r="E388" s="315">
        <f>'[4]ИП (корректировка на 2023 г'!$M$145/1000</f>
        <v>9.9729373265427608</v>
      </c>
      <c r="F388" s="315">
        <f>'[5]ИП (корректировка на 2023 г'!N145/1000</f>
        <v>10.0264656603487</v>
      </c>
      <c r="G388" s="315">
        <f>'[5]ИП (корректировка на 2023 г'!O145/1000</f>
        <v>3.3202712166666668</v>
      </c>
      <c r="H388" s="315">
        <f>'[5]ИП (корректировка на 2023 г'!P145/1000</f>
        <v>0</v>
      </c>
      <c r="I388" s="315">
        <f>'[5]ИП (корректировка на 2023 г'!Q145/1000</f>
        <v>0</v>
      </c>
      <c r="J388" s="315">
        <f>'[5]ИП (корректировка на 2023 г'!R145/1000</f>
        <v>0</v>
      </c>
      <c r="K388" s="315">
        <f>'[5]ИП (корректировка на 2023 г'!S145/1000</f>
        <v>6.7061944436820333</v>
      </c>
      <c r="L388" s="315">
        <f>'[5]ИП (корректировка на 2023 г'!T145/1000</f>
        <v>0</v>
      </c>
      <c r="M388" s="315">
        <f>'[5]ИП (корректировка на 2023 г'!U145/1000</f>
        <v>0</v>
      </c>
      <c r="N388" s="315">
        <f>'[5]ИП (корректировка на 2023 г'!V145/1000</f>
        <v>0</v>
      </c>
      <c r="O388" s="315">
        <f>'[5]ИП (корректировка на 2023 г'!W145/1000</f>
        <v>0</v>
      </c>
      <c r="P388" s="315">
        <f>'[5]ИП (корректировка на 2023 г'!X145/1000</f>
        <v>0</v>
      </c>
      <c r="Q388" s="315">
        <f>'[5]ИП (корректировка на 2023 г'!Y145/1000</f>
        <v>0</v>
      </c>
      <c r="R388" s="315">
        <f>'[5]ИП (корректировка на 2023 г'!Z145/1000</f>
        <v>0</v>
      </c>
      <c r="S388" s="315">
        <f>'[5]ИП (корректировка на 2023 г'!AA145/1000</f>
        <v>0</v>
      </c>
      <c r="T388" s="315">
        <f>'[5]ИП (корректировка на 2023 г'!AB145/1000</f>
        <v>0</v>
      </c>
      <c r="U388" s="315">
        <f>'[5]ИП (корректировка на 2023 г'!AC145/1000</f>
        <v>0</v>
      </c>
      <c r="V388" s="315">
        <f>'[5]ИП (корректировка на 2023 г'!AD145/1000</f>
        <v>0</v>
      </c>
      <c r="W388" s="315">
        <f>'[5]ИП (корректировка на 2023 г'!AE145/1000</f>
        <v>0</v>
      </c>
      <c r="X388" s="315">
        <f>'[5]ИП (корректировка на 2023 г'!AF145/1000</f>
        <v>0</v>
      </c>
      <c r="Y388" s="315">
        <f>'[5]ИП (корректировка на 2023 г'!AG145/1000</f>
        <v>0</v>
      </c>
      <c r="Z388" s="315">
        <f>'[5]ИП (корректировка на 2023 г'!AH145/1000</f>
        <v>0</v>
      </c>
      <c r="AA388" s="315">
        <f>'[5]ИП (корректировка на 2023 г'!AI145/1000</f>
        <v>0</v>
      </c>
      <c r="AB388" s="315">
        <f>'[5]ИП (корректировка на 2023 г'!AJ145/1000</f>
        <v>0</v>
      </c>
      <c r="AC388" s="315">
        <f>'[5]ИП (корректировка на 2023 г'!AK145/1000</f>
        <v>0</v>
      </c>
      <c r="AD388" s="315">
        <f>'[5]ИП (корректировка на 2023 г'!AL145/1000</f>
        <v>0</v>
      </c>
      <c r="AE388" s="315">
        <f>'[5]ИП (корректировка на 2023 г'!AM145/1000</f>
        <v>0</v>
      </c>
      <c r="AF388" s="315">
        <f>'[5]ИП (корректировка на 2023 г'!AN145/1000</f>
        <v>0</v>
      </c>
      <c r="AG388" s="315">
        <f>'[5]ИП (корректировка на 2023 г'!AO145/1000</f>
        <v>0</v>
      </c>
      <c r="AH388" s="315">
        <f>'[5]ИП (корректировка на 2023 г'!AP145/1000</f>
        <v>0</v>
      </c>
      <c r="AI388" s="315">
        <f>'[5]ИП (корректировка на 2023 г'!AQ145/1000</f>
        <v>0</v>
      </c>
      <c r="AJ388" s="315">
        <f>'[5]ИП (корректировка на 2023 г'!AR145/1000</f>
        <v>0</v>
      </c>
      <c r="AK388" s="315">
        <f>'[5]ИП (корректировка на 2023 г'!AS145/1000</f>
        <v>0</v>
      </c>
      <c r="AL388" s="315">
        <f>'[5]ИП (корректировка на 2023 г'!AT145/1000</f>
        <v>0</v>
      </c>
      <c r="AM388" s="315">
        <f>'[5]ИП (корректировка на 2023 г'!AU145/1000</f>
        <v>0</v>
      </c>
      <c r="AN388" s="318">
        <f t="shared" si="121"/>
        <v>0</v>
      </c>
      <c r="AO388" s="318">
        <f t="shared" si="122"/>
        <v>6.7061944436820333</v>
      </c>
    </row>
    <row r="389" spans="1:41" x14ac:dyDescent="0.3">
      <c r="A389" s="304" t="s">
        <v>593</v>
      </c>
      <c r="B389" s="286" t="s">
        <v>881</v>
      </c>
      <c r="C389" s="303" t="s">
        <v>748</v>
      </c>
      <c r="D389" s="315" t="s">
        <v>286</v>
      </c>
      <c r="E389" s="315" t="s">
        <v>286</v>
      </c>
      <c r="F389" s="315" t="s">
        <v>286</v>
      </c>
      <c r="G389" s="315" t="s">
        <v>286</v>
      </c>
      <c r="H389" s="315" t="s">
        <v>286</v>
      </c>
      <c r="I389" s="315" t="s">
        <v>286</v>
      </c>
      <c r="J389" s="315" t="s">
        <v>286</v>
      </c>
      <c r="K389" s="315" t="s">
        <v>286</v>
      </c>
      <c r="L389" s="315" t="s">
        <v>286</v>
      </c>
      <c r="M389" s="315" t="s">
        <v>286</v>
      </c>
      <c r="N389" s="315" t="s">
        <v>286</v>
      </c>
      <c r="O389" s="315" t="s">
        <v>286</v>
      </c>
      <c r="P389" s="315" t="s">
        <v>286</v>
      </c>
      <c r="Q389" s="315" t="s">
        <v>286</v>
      </c>
      <c r="R389" s="315" t="s">
        <v>286</v>
      </c>
      <c r="S389" s="315" t="s">
        <v>286</v>
      </c>
      <c r="T389" s="315" t="s">
        <v>286</v>
      </c>
      <c r="U389" s="315" t="s">
        <v>286</v>
      </c>
      <c r="V389" s="315" t="s">
        <v>286</v>
      </c>
      <c r="W389" s="315" t="s">
        <v>286</v>
      </c>
      <c r="X389" s="315" t="s">
        <v>286</v>
      </c>
      <c r="Y389" s="315" t="s">
        <v>286</v>
      </c>
      <c r="Z389" s="315" t="s">
        <v>286</v>
      </c>
      <c r="AA389" s="315" t="s">
        <v>286</v>
      </c>
      <c r="AB389" s="315" t="s">
        <v>286</v>
      </c>
      <c r="AC389" s="315" t="s">
        <v>286</v>
      </c>
      <c r="AD389" s="315" t="s">
        <v>286</v>
      </c>
      <c r="AE389" s="315" t="s">
        <v>286</v>
      </c>
      <c r="AF389" s="315" t="s">
        <v>286</v>
      </c>
      <c r="AG389" s="315" t="s">
        <v>286</v>
      </c>
      <c r="AH389" s="315" t="s">
        <v>286</v>
      </c>
      <c r="AI389" s="315" t="s">
        <v>286</v>
      </c>
      <c r="AJ389" s="315" t="s">
        <v>286</v>
      </c>
      <c r="AK389" s="315" t="s">
        <v>286</v>
      </c>
      <c r="AL389" s="315" t="s">
        <v>286</v>
      </c>
      <c r="AM389" s="315" t="s">
        <v>286</v>
      </c>
      <c r="AN389" s="318" t="s">
        <v>286</v>
      </c>
      <c r="AO389" s="318" t="s">
        <v>286</v>
      </c>
    </row>
    <row r="390" spans="1:41" x14ac:dyDescent="0.3">
      <c r="A390" s="304" t="s">
        <v>594</v>
      </c>
      <c r="B390" s="286" t="s">
        <v>1051</v>
      </c>
      <c r="C390" s="303" t="s">
        <v>748</v>
      </c>
      <c r="D390" s="315" t="s">
        <v>286</v>
      </c>
      <c r="E390" s="315" t="s">
        <v>286</v>
      </c>
      <c r="F390" s="315" t="s">
        <v>286</v>
      </c>
      <c r="G390" s="315" t="s">
        <v>286</v>
      </c>
      <c r="H390" s="315" t="s">
        <v>286</v>
      </c>
      <c r="I390" s="315" t="s">
        <v>286</v>
      </c>
      <c r="J390" s="315" t="s">
        <v>286</v>
      </c>
      <c r="K390" s="315" t="s">
        <v>286</v>
      </c>
      <c r="L390" s="315" t="s">
        <v>286</v>
      </c>
      <c r="M390" s="315" t="s">
        <v>286</v>
      </c>
      <c r="N390" s="315" t="s">
        <v>286</v>
      </c>
      <c r="O390" s="315" t="s">
        <v>286</v>
      </c>
      <c r="P390" s="315" t="s">
        <v>286</v>
      </c>
      <c r="Q390" s="315" t="s">
        <v>286</v>
      </c>
      <c r="R390" s="315" t="s">
        <v>286</v>
      </c>
      <c r="S390" s="315" t="s">
        <v>286</v>
      </c>
      <c r="T390" s="315" t="s">
        <v>286</v>
      </c>
      <c r="U390" s="315" t="s">
        <v>286</v>
      </c>
      <c r="V390" s="315" t="s">
        <v>286</v>
      </c>
      <c r="W390" s="315" t="s">
        <v>286</v>
      </c>
      <c r="X390" s="315" t="s">
        <v>286</v>
      </c>
      <c r="Y390" s="315" t="s">
        <v>286</v>
      </c>
      <c r="Z390" s="315" t="s">
        <v>286</v>
      </c>
      <c r="AA390" s="315" t="s">
        <v>286</v>
      </c>
      <c r="AB390" s="315" t="s">
        <v>286</v>
      </c>
      <c r="AC390" s="315" t="s">
        <v>286</v>
      </c>
      <c r="AD390" s="315" t="s">
        <v>286</v>
      </c>
      <c r="AE390" s="315" t="s">
        <v>286</v>
      </c>
      <c r="AF390" s="315" t="s">
        <v>286</v>
      </c>
      <c r="AG390" s="315" t="s">
        <v>286</v>
      </c>
      <c r="AH390" s="315" t="s">
        <v>286</v>
      </c>
      <c r="AI390" s="315" t="s">
        <v>286</v>
      </c>
      <c r="AJ390" s="315" t="s">
        <v>286</v>
      </c>
      <c r="AK390" s="315" t="s">
        <v>286</v>
      </c>
      <c r="AL390" s="315" t="s">
        <v>286</v>
      </c>
      <c r="AM390" s="315" t="s">
        <v>286</v>
      </c>
      <c r="AN390" s="318" t="s">
        <v>286</v>
      </c>
      <c r="AO390" s="318" t="s">
        <v>286</v>
      </c>
    </row>
    <row r="391" spans="1:41" x14ac:dyDescent="0.3">
      <c r="A391" s="304" t="s">
        <v>595</v>
      </c>
      <c r="B391" s="286" t="s">
        <v>204</v>
      </c>
      <c r="C391" s="303" t="s">
        <v>748</v>
      </c>
      <c r="D391" s="315" t="s">
        <v>286</v>
      </c>
      <c r="E391" s="315" t="s">
        <v>286</v>
      </c>
      <c r="F391" s="315" t="s">
        <v>286</v>
      </c>
      <c r="G391" s="315" t="s">
        <v>286</v>
      </c>
      <c r="H391" s="315" t="s">
        <v>286</v>
      </c>
      <c r="I391" s="315" t="s">
        <v>286</v>
      </c>
      <c r="J391" s="315" t="s">
        <v>286</v>
      </c>
      <c r="K391" s="315" t="s">
        <v>286</v>
      </c>
      <c r="L391" s="315" t="s">
        <v>286</v>
      </c>
      <c r="M391" s="315" t="s">
        <v>286</v>
      </c>
      <c r="N391" s="315" t="s">
        <v>286</v>
      </c>
      <c r="O391" s="315" t="s">
        <v>286</v>
      </c>
      <c r="P391" s="315" t="s">
        <v>286</v>
      </c>
      <c r="Q391" s="315" t="s">
        <v>286</v>
      </c>
      <c r="R391" s="315" t="s">
        <v>286</v>
      </c>
      <c r="S391" s="315" t="s">
        <v>286</v>
      </c>
      <c r="T391" s="315" t="s">
        <v>286</v>
      </c>
      <c r="U391" s="315" t="s">
        <v>286</v>
      </c>
      <c r="V391" s="315" t="s">
        <v>286</v>
      </c>
      <c r="W391" s="315" t="s">
        <v>286</v>
      </c>
      <c r="X391" s="315" t="s">
        <v>286</v>
      </c>
      <c r="Y391" s="315" t="s">
        <v>286</v>
      </c>
      <c r="Z391" s="315" t="s">
        <v>286</v>
      </c>
      <c r="AA391" s="315" t="s">
        <v>286</v>
      </c>
      <c r="AB391" s="315" t="s">
        <v>286</v>
      </c>
      <c r="AC391" s="315" t="s">
        <v>286</v>
      </c>
      <c r="AD391" s="315" t="s">
        <v>286</v>
      </c>
      <c r="AE391" s="315" t="s">
        <v>286</v>
      </c>
      <c r="AF391" s="315" t="s">
        <v>286</v>
      </c>
      <c r="AG391" s="315" t="s">
        <v>286</v>
      </c>
      <c r="AH391" s="315" t="s">
        <v>286</v>
      </c>
      <c r="AI391" s="315" t="s">
        <v>286</v>
      </c>
      <c r="AJ391" s="315" t="s">
        <v>286</v>
      </c>
      <c r="AK391" s="315" t="s">
        <v>286</v>
      </c>
      <c r="AL391" s="315" t="s">
        <v>286</v>
      </c>
      <c r="AM391" s="315" t="s">
        <v>286</v>
      </c>
      <c r="AN391" s="318" t="s">
        <v>286</v>
      </c>
      <c r="AO391" s="318" t="s">
        <v>286</v>
      </c>
    </row>
    <row r="392" spans="1:41" ht="31.2" x14ac:dyDescent="0.3">
      <c r="A392" s="304" t="s">
        <v>960</v>
      </c>
      <c r="B392" s="287" t="s">
        <v>957</v>
      </c>
      <c r="C392" s="303" t="s">
        <v>748</v>
      </c>
      <c r="D392" s="315" t="s">
        <v>286</v>
      </c>
      <c r="E392" s="315" t="s">
        <v>286</v>
      </c>
      <c r="F392" s="315" t="s">
        <v>286</v>
      </c>
      <c r="G392" s="315" t="s">
        <v>286</v>
      </c>
      <c r="H392" s="315" t="s">
        <v>286</v>
      </c>
      <c r="I392" s="315" t="s">
        <v>286</v>
      </c>
      <c r="J392" s="315" t="s">
        <v>286</v>
      </c>
      <c r="K392" s="315" t="s">
        <v>286</v>
      </c>
      <c r="L392" s="315" t="s">
        <v>286</v>
      </c>
      <c r="M392" s="315" t="s">
        <v>286</v>
      </c>
      <c r="N392" s="315" t="s">
        <v>286</v>
      </c>
      <c r="O392" s="315" t="s">
        <v>286</v>
      </c>
      <c r="P392" s="315" t="s">
        <v>286</v>
      </c>
      <c r="Q392" s="315" t="s">
        <v>286</v>
      </c>
      <c r="R392" s="315" t="s">
        <v>286</v>
      </c>
      <c r="S392" s="315" t="s">
        <v>286</v>
      </c>
      <c r="T392" s="315" t="s">
        <v>286</v>
      </c>
      <c r="U392" s="315" t="s">
        <v>286</v>
      </c>
      <c r="V392" s="315" t="s">
        <v>286</v>
      </c>
      <c r="W392" s="315" t="s">
        <v>286</v>
      </c>
      <c r="X392" s="315" t="s">
        <v>286</v>
      </c>
      <c r="Y392" s="315" t="s">
        <v>286</v>
      </c>
      <c r="Z392" s="315" t="s">
        <v>286</v>
      </c>
      <c r="AA392" s="315" t="s">
        <v>286</v>
      </c>
      <c r="AB392" s="315" t="s">
        <v>286</v>
      </c>
      <c r="AC392" s="315" t="s">
        <v>286</v>
      </c>
      <c r="AD392" s="315" t="s">
        <v>286</v>
      </c>
      <c r="AE392" s="315" t="s">
        <v>286</v>
      </c>
      <c r="AF392" s="315" t="s">
        <v>286</v>
      </c>
      <c r="AG392" s="315" t="s">
        <v>286</v>
      </c>
      <c r="AH392" s="315" t="s">
        <v>286</v>
      </c>
      <c r="AI392" s="315" t="s">
        <v>286</v>
      </c>
      <c r="AJ392" s="315" t="s">
        <v>286</v>
      </c>
      <c r="AK392" s="315" t="s">
        <v>286</v>
      </c>
      <c r="AL392" s="315" t="s">
        <v>286</v>
      </c>
      <c r="AM392" s="315" t="s">
        <v>286</v>
      </c>
      <c r="AN392" s="318" t="s">
        <v>286</v>
      </c>
      <c r="AO392" s="318" t="s">
        <v>286</v>
      </c>
    </row>
    <row r="393" spans="1:41" x14ac:dyDescent="0.3">
      <c r="A393" s="304" t="s">
        <v>961</v>
      </c>
      <c r="B393" s="287" t="s">
        <v>1003</v>
      </c>
      <c r="C393" s="303" t="s">
        <v>748</v>
      </c>
      <c r="D393" s="315" t="s">
        <v>286</v>
      </c>
      <c r="E393" s="315" t="s">
        <v>286</v>
      </c>
      <c r="F393" s="315" t="s">
        <v>286</v>
      </c>
      <c r="G393" s="315" t="s">
        <v>286</v>
      </c>
      <c r="H393" s="315" t="s">
        <v>286</v>
      </c>
      <c r="I393" s="315" t="s">
        <v>286</v>
      </c>
      <c r="J393" s="315" t="s">
        <v>286</v>
      </c>
      <c r="K393" s="315" t="s">
        <v>286</v>
      </c>
      <c r="L393" s="315" t="s">
        <v>286</v>
      </c>
      <c r="M393" s="315" t="s">
        <v>286</v>
      </c>
      <c r="N393" s="315" t="s">
        <v>286</v>
      </c>
      <c r="O393" s="315" t="s">
        <v>286</v>
      </c>
      <c r="P393" s="315" t="s">
        <v>286</v>
      </c>
      <c r="Q393" s="315" t="s">
        <v>286</v>
      </c>
      <c r="R393" s="315" t="s">
        <v>286</v>
      </c>
      <c r="S393" s="315" t="s">
        <v>286</v>
      </c>
      <c r="T393" s="315" t="s">
        <v>286</v>
      </c>
      <c r="U393" s="315" t="s">
        <v>286</v>
      </c>
      <c r="V393" s="315" t="s">
        <v>286</v>
      </c>
      <c r="W393" s="315" t="s">
        <v>286</v>
      </c>
      <c r="X393" s="315" t="s">
        <v>286</v>
      </c>
      <c r="Y393" s="315" t="s">
        <v>286</v>
      </c>
      <c r="Z393" s="315" t="s">
        <v>286</v>
      </c>
      <c r="AA393" s="315" t="s">
        <v>286</v>
      </c>
      <c r="AB393" s="315" t="s">
        <v>286</v>
      </c>
      <c r="AC393" s="315" t="s">
        <v>286</v>
      </c>
      <c r="AD393" s="315" t="s">
        <v>286</v>
      </c>
      <c r="AE393" s="315" t="s">
        <v>286</v>
      </c>
      <c r="AF393" s="315" t="s">
        <v>286</v>
      </c>
      <c r="AG393" s="315" t="s">
        <v>286</v>
      </c>
      <c r="AH393" s="315" t="s">
        <v>286</v>
      </c>
      <c r="AI393" s="315" t="s">
        <v>286</v>
      </c>
      <c r="AJ393" s="315" t="s">
        <v>286</v>
      </c>
      <c r="AK393" s="315" t="s">
        <v>286</v>
      </c>
      <c r="AL393" s="315" t="s">
        <v>286</v>
      </c>
      <c r="AM393" s="315" t="s">
        <v>286</v>
      </c>
      <c r="AN393" s="318" t="s">
        <v>286</v>
      </c>
      <c r="AO393" s="318" t="s">
        <v>286</v>
      </c>
    </row>
    <row r="394" spans="1:41" x14ac:dyDescent="0.3">
      <c r="A394" s="304" t="s">
        <v>962</v>
      </c>
      <c r="B394" s="287" t="s">
        <v>730</v>
      </c>
      <c r="C394" s="303" t="s">
        <v>748</v>
      </c>
      <c r="D394" s="315" t="s">
        <v>286</v>
      </c>
      <c r="E394" s="315" t="s">
        <v>286</v>
      </c>
      <c r="F394" s="315" t="s">
        <v>286</v>
      </c>
      <c r="G394" s="315" t="s">
        <v>286</v>
      </c>
      <c r="H394" s="315" t="s">
        <v>286</v>
      </c>
      <c r="I394" s="315" t="s">
        <v>286</v>
      </c>
      <c r="J394" s="315" t="s">
        <v>286</v>
      </c>
      <c r="K394" s="315" t="s">
        <v>286</v>
      </c>
      <c r="L394" s="315" t="s">
        <v>286</v>
      </c>
      <c r="M394" s="315" t="s">
        <v>286</v>
      </c>
      <c r="N394" s="315" t="s">
        <v>286</v>
      </c>
      <c r="O394" s="315" t="s">
        <v>286</v>
      </c>
      <c r="P394" s="315" t="s">
        <v>286</v>
      </c>
      <c r="Q394" s="315" t="s">
        <v>286</v>
      </c>
      <c r="R394" s="315" t="s">
        <v>286</v>
      </c>
      <c r="S394" s="315" t="s">
        <v>286</v>
      </c>
      <c r="T394" s="315" t="s">
        <v>286</v>
      </c>
      <c r="U394" s="315" t="s">
        <v>286</v>
      </c>
      <c r="V394" s="315" t="s">
        <v>286</v>
      </c>
      <c r="W394" s="315" t="s">
        <v>286</v>
      </c>
      <c r="X394" s="315" t="s">
        <v>286</v>
      </c>
      <c r="Y394" s="315" t="s">
        <v>286</v>
      </c>
      <c r="Z394" s="315" t="s">
        <v>286</v>
      </c>
      <c r="AA394" s="315" t="s">
        <v>286</v>
      </c>
      <c r="AB394" s="315" t="s">
        <v>286</v>
      </c>
      <c r="AC394" s="315" t="s">
        <v>286</v>
      </c>
      <c r="AD394" s="315" t="s">
        <v>286</v>
      </c>
      <c r="AE394" s="315" t="s">
        <v>286</v>
      </c>
      <c r="AF394" s="315" t="s">
        <v>286</v>
      </c>
      <c r="AG394" s="315" t="s">
        <v>286</v>
      </c>
      <c r="AH394" s="315" t="s">
        <v>286</v>
      </c>
      <c r="AI394" s="315" t="s">
        <v>286</v>
      </c>
      <c r="AJ394" s="315" t="s">
        <v>286</v>
      </c>
      <c r="AK394" s="315" t="s">
        <v>286</v>
      </c>
      <c r="AL394" s="315" t="s">
        <v>286</v>
      </c>
      <c r="AM394" s="315" t="s">
        <v>286</v>
      </c>
      <c r="AN394" s="318" t="s">
        <v>286</v>
      </c>
      <c r="AO394" s="318" t="s">
        <v>286</v>
      </c>
    </row>
    <row r="395" spans="1:41" x14ac:dyDescent="0.3">
      <c r="A395" s="304" t="s">
        <v>963</v>
      </c>
      <c r="B395" s="287" t="s">
        <v>1003</v>
      </c>
      <c r="C395" s="303" t="s">
        <v>748</v>
      </c>
      <c r="D395" s="315" t="s">
        <v>286</v>
      </c>
      <c r="E395" s="315" t="s">
        <v>286</v>
      </c>
      <c r="F395" s="315" t="s">
        <v>286</v>
      </c>
      <c r="G395" s="315" t="s">
        <v>286</v>
      </c>
      <c r="H395" s="315" t="s">
        <v>286</v>
      </c>
      <c r="I395" s="315" t="s">
        <v>286</v>
      </c>
      <c r="J395" s="315" t="s">
        <v>286</v>
      </c>
      <c r="K395" s="315" t="s">
        <v>286</v>
      </c>
      <c r="L395" s="315" t="s">
        <v>286</v>
      </c>
      <c r="M395" s="315" t="s">
        <v>286</v>
      </c>
      <c r="N395" s="315" t="s">
        <v>286</v>
      </c>
      <c r="O395" s="315" t="s">
        <v>286</v>
      </c>
      <c r="P395" s="315" t="s">
        <v>286</v>
      </c>
      <c r="Q395" s="315" t="s">
        <v>286</v>
      </c>
      <c r="R395" s="315" t="s">
        <v>286</v>
      </c>
      <c r="S395" s="315" t="s">
        <v>286</v>
      </c>
      <c r="T395" s="315" t="s">
        <v>286</v>
      </c>
      <c r="U395" s="315" t="s">
        <v>286</v>
      </c>
      <c r="V395" s="315" t="s">
        <v>286</v>
      </c>
      <c r="W395" s="315" t="s">
        <v>286</v>
      </c>
      <c r="X395" s="315" t="s">
        <v>286</v>
      </c>
      <c r="Y395" s="315" t="s">
        <v>286</v>
      </c>
      <c r="Z395" s="315" t="s">
        <v>286</v>
      </c>
      <c r="AA395" s="315" t="s">
        <v>286</v>
      </c>
      <c r="AB395" s="315" t="s">
        <v>286</v>
      </c>
      <c r="AC395" s="315" t="s">
        <v>286</v>
      </c>
      <c r="AD395" s="315" t="s">
        <v>286</v>
      </c>
      <c r="AE395" s="315" t="s">
        <v>286</v>
      </c>
      <c r="AF395" s="315" t="s">
        <v>286</v>
      </c>
      <c r="AG395" s="315" t="s">
        <v>286</v>
      </c>
      <c r="AH395" s="315" t="s">
        <v>286</v>
      </c>
      <c r="AI395" s="315" t="s">
        <v>286</v>
      </c>
      <c r="AJ395" s="315" t="s">
        <v>286</v>
      </c>
      <c r="AK395" s="315" t="s">
        <v>286</v>
      </c>
      <c r="AL395" s="315" t="s">
        <v>286</v>
      </c>
      <c r="AM395" s="315" t="s">
        <v>286</v>
      </c>
      <c r="AN395" s="318" t="s">
        <v>286</v>
      </c>
      <c r="AO395" s="318" t="s">
        <v>286</v>
      </c>
    </row>
    <row r="396" spans="1:41" x14ac:dyDescent="0.3">
      <c r="A396" s="304" t="s">
        <v>596</v>
      </c>
      <c r="B396" s="286" t="s">
        <v>882</v>
      </c>
      <c r="C396" s="303" t="s">
        <v>748</v>
      </c>
      <c r="D396" s="315" t="s">
        <v>286</v>
      </c>
      <c r="E396" s="315" t="s">
        <v>286</v>
      </c>
      <c r="F396" s="315" t="s">
        <v>286</v>
      </c>
      <c r="G396" s="315" t="s">
        <v>286</v>
      </c>
      <c r="H396" s="315" t="s">
        <v>286</v>
      </c>
      <c r="I396" s="315" t="s">
        <v>286</v>
      </c>
      <c r="J396" s="315" t="s">
        <v>286</v>
      </c>
      <c r="K396" s="315" t="s">
        <v>286</v>
      </c>
      <c r="L396" s="315" t="s">
        <v>286</v>
      </c>
      <c r="M396" s="315" t="s">
        <v>286</v>
      </c>
      <c r="N396" s="315" t="s">
        <v>286</v>
      </c>
      <c r="O396" s="315" t="s">
        <v>286</v>
      </c>
      <c r="P396" s="315" t="s">
        <v>286</v>
      </c>
      <c r="Q396" s="315" t="s">
        <v>286</v>
      </c>
      <c r="R396" s="315" t="s">
        <v>286</v>
      </c>
      <c r="S396" s="315" t="s">
        <v>286</v>
      </c>
      <c r="T396" s="315" t="s">
        <v>286</v>
      </c>
      <c r="U396" s="315" t="s">
        <v>286</v>
      </c>
      <c r="V396" s="315" t="s">
        <v>286</v>
      </c>
      <c r="W396" s="315" t="s">
        <v>286</v>
      </c>
      <c r="X396" s="315" t="s">
        <v>286</v>
      </c>
      <c r="Y396" s="315" t="s">
        <v>286</v>
      </c>
      <c r="Z396" s="315" t="s">
        <v>286</v>
      </c>
      <c r="AA396" s="315" t="s">
        <v>286</v>
      </c>
      <c r="AB396" s="315" t="s">
        <v>286</v>
      </c>
      <c r="AC396" s="315" t="s">
        <v>286</v>
      </c>
      <c r="AD396" s="315" t="s">
        <v>286</v>
      </c>
      <c r="AE396" s="315" t="s">
        <v>286</v>
      </c>
      <c r="AF396" s="315" t="s">
        <v>286</v>
      </c>
      <c r="AG396" s="315" t="s">
        <v>286</v>
      </c>
      <c r="AH396" s="315" t="s">
        <v>286</v>
      </c>
      <c r="AI396" s="315" t="s">
        <v>286</v>
      </c>
      <c r="AJ396" s="315" t="s">
        <v>286</v>
      </c>
      <c r="AK396" s="315" t="s">
        <v>286</v>
      </c>
      <c r="AL396" s="315" t="s">
        <v>286</v>
      </c>
      <c r="AM396" s="315" t="s">
        <v>286</v>
      </c>
      <c r="AN396" s="318" t="s">
        <v>286</v>
      </c>
      <c r="AO396" s="318" t="s">
        <v>286</v>
      </c>
    </row>
    <row r="397" spans="1:41" x14ac:dyDescent="0.3">
      <c r="A397" s="304" t="s">
        <v>616</v>
      </c>
      <c r="B397" s="286" t="s">
        <v>1056</v>
      </c>
      <c r="C397" s="303" t="s">
        <v>748</v>
      </c>
      <c r="D397" s="315" t="s">
        <v>286</v>
      </c>
      <c r="E397" s="315" t="s">
        <v>286</v>
      </c>
      <c r="F397" s="315" t="s">
        <v>286</v>
      </c>
      <c r="G397" s="315" t="s">
        <v>286</v>
      </c>
      <c r="H397" s="315" t="s">
        <v>286</v>
      </c>
      <c r="I397" s="315" t="s">
        <v>286</v>
      </c>
      <c r="J397" s="315" t="s">
        <v>286</v>
      </c>
      <c r="K397" s="315" t="s">
        <v>286</v>
      </c>
      <c r="L397" s="315" t="s">
        <v>286</v>
      </c>
      <c r="M397" s="315" t="s">
        <v>286</v>
      </c>
      <c r="N397" s="315" t="s">
        <v>286</v>
      </c>
      <c r="O397" s="315" t="s">
        <v>286</v>
      </c>
      <c r="P397" s="315" t="s">
        <v>286</v>
      </c>
      <c r="Q397" s="315" t="s">
        <v>286</v>
      </c>
      <c r="R397" s="315" t="s">
        <v>286</v>
      </c>
      <c r="S397" s="315" t="s">
        <v>286</v>
      </c>
      <c r="T397" s="315" t="s">
        <v>286</v>
      </c>
      <c r="U397" s="315" t="s">
        <v>286</v>
      </c>
      <c r="V397" s="315" t="s">
        <v>286</v>
      </c>
      <c r="W397" s="315" t="s">
        <v>286</v>
      </c>
      <c r="X397" s="315" t="s">
        <v>286</v>
      </c>
      <c r="Y397" s="315" t="s">
        <v>286</v>
      </c>
      <c r="Z397" s="315" t="s">
        <v>286</v>
      </c>
      <c r="AA397" s="315" t="s">
        <v>286</v>
      </c>
      <c r="AB397" s="315" t="s">
        <v>286</v>
      </c>
      <c r="AC397" s="315" t="s">
        <v>286</v>
      </c>
      <c r="AD397" s="315" t="s">
        <v>286</v>
      </c>
      <c r="AE397" s="315" t="s">
        <v>286</v>
      </c>
      <c r="AF397" s="315" t="s">
        <v>286</v>
      </c>
      <c r="AG397" s="315" t="s">
        <v>286</v>
      </c>
      <c r="AH397" s="315" t="s">
        <v>286</v>
      </c>
      <c r="AI397" s="315" t="s">
        <v>286</v>
      </c>
      <c r="AJ397" s="315" t="s">
        <v>286</v>
      </c>
      <c r="AK397" s="315" t="s">
        <v>286</v>
      </c>
      <c r="AL397" s="315" t="s">
        <v>286</v>
      </c>
      <c r="AM397" s="315" t="s">
        <v>286</v>
      </c>
      <c r="AN397" s="318" t="s">
        <v>286</v>
      </c>
      <c r="AO397" s="318" t="s">
        <v>286</v>
      </c>
    </row>
    <row r="398" spans="1:41" ht="31.2" x14ac:dyDescent="0.3">
      <c r="A398" s="304" t="s">
        <v>908</v>
      </c>
      <c r="B398" s="286" t="s">
        <v>1041</v>
      </c>
      <c r="C398" s="303" t="s">
        <v>748</v>
      </c>
      <c r="D398" s="315" t="s">
        <v>286</v>
      </c>
      <c r="E398" s="315" t="s">
        <v>286</v>
      </c>
      <c r="F398" s="315" t="s">
        <v>286</v>
      </c>
      <c r="G398" s="315" t="s">
        <v>286</v>
      </c>
      <c r="H398" s="315" t="s">
        <v>286</v>
      </c>
      <c r="I398" s="315" t="s">
        <v>286</v>
      </c>
      <c r="J398" s="315" t="s">
        <v>286</v>
      </c>
      <c r="K398" s="315" t="s">
        <v>286</v>
      </c>
      <c r="L398" s="315" t="s">
        <v>286</v>
      </c>
      <c r="M398" s="315" t="s">
        <v>286</v>
      </c>
      <c r="N398" s="315" t="s">
        <v>286</v>
      </c>
      <c r="O398" s="315" t="s">
        <v>286</v>
      </c>
      <c r="P398" s="315" t="s">
        <v>286</v>
      </c>
      <c r="Q398" s="315" t="s">
        <v>286</v>
      </c>
      <c r="R398" s="315" t="s">
        <v>286</v>
      </c>
      <c r="S398" s="315" t="s">
        <v>286</v>
      </c>
      <c r="T398" s="315" t="s">
        <v>286</v>
      </c>
      <c r="U398" s="315" t="s">
        <v>286</v>
      </c>
      <c r="V398" s="315" t="s">
        <v>286</v>
      </c>
      <c r="W398" s="315" t="s">
        <v>286</v>
      </c>
      <c r="X398" s="315" t="s">
        <v>286</v>
      </c>
      <c r="Y398" s="315" t="s">
        <v>286</v>
      </c>
      <c r="Z398" s="315" t="s">
        <v>286</v>
      </c>
      <c r="AA398" s="315" t="s">
        <v>286</v>
      </c>
      <c r="AB398" s="315" t="s">
        <v>286</v>
      </c>
      <c r="AC398" s="315" t="s">
        <v>286</v>
      </c>
      <c r="AD398" s="315" t="s">
        <v>286</v>
      </c>
      <c r="AE398" s="315" t="s">
        <v>286</v>
      </c>
      <c r="AF398" s="315" t="s">
        <v>286</v>
      </c>
      <c r="AG398" s="315" t="s">
        <v>286</v>
      </c>
      <c r="AH398" s="315" t="s">
        <v>286</v>
      </c>
      <c r="AI398" s="315" t="s">
        <v>286</v>
      </c>
      <c r="AJ398" s="315" t="s">
        <v>286</v>
      </c>
      <c r="AK398" s="315" t="s">
        <v>286</v>
      </c>
      <c r="AL398" s="315" t="s">
        <v>286</v>
      </c>
      <c r="AM398" s="315" t="s">
        <v>286</v>
      </c>
      <c r="AN398" s="318" t="s">
        <v>286</v>
      </c>
      <c r="AO398" s="318" t="s">
        <v>286</v>
      </c>
    </row>
    <row r="399" spans="1:41" ht="18" customHeight="1" x14ac:dyDescent="0.3">
      <c r="A399" s="304" t="s">
        <v>964</v>
      </c>
      <c r="B399" s="287" t="s">
        <v>643</v>
      </c>
      <c r="C399" s="303" t="s">
        <v>748</v>
      </c>
      <c r="D399" s="315" t="s">
        <v>286</v>
      </c>
      <c r="E399" s="315" t="s">
        <v>286</v>
      </c>
      <c r="F399" s="315" t="s">
        <v>286</v>
      </c>
      <c r="G399" s="315" t="s">
        <v>286</v>
      </c>
      <c r="H399" s="315" t="s">
        <v>286</v>
      </c>
      <c r="I399" s="315" t="s">
        <v>286</v>
      </c>
      <c r="J399" s="315" t="s">
        <v>286</v>
      </c>
      <c r="K399" s="315" t="s">
        <v>286</v>
      </c>
      <c r="L399" s="315" t="s">
        <v>286</v>
      </c>
      <c r="M399" s="315" t="s">
        <v>286</v>
      </c>
      <c r="N399" s="315" t="s">
        <v>286</v>
      </c>
      <c r="O399" s="315" t="s">
        <v>286</v>
      </c>
      <c r="P399" s="315" t="s">
        <v>286</v>
      </c>
      <c r="Q399" s="315" t="s">
        <v>286</v>
      </c>
      <c r="R399" s="315" t="s">
        <v>286</v>
      </c>
      <c r="S399" s="315" t="s">
        <v>286</v>
      </c>
      <c r="T399" s="315" t="s">
        <v>286</v>
      </c>
      <c r="U399" s="315" t="s">
        <v>286</v>
      </c>
      <c r="V399" s="315" t="s">
        <v>286</v>
      </c>
      <c r="W399" s="315" t="s">
        <v>286</v>
      </c>
      <c r="X399" s="315" t="s">
        <v>286</v>
      </c>
      <c r="Y399" s="315" t="s">
        <v>286</v>
      </c>
      <c r="Z399" s="315" t="s">
        <v>286</v>
      </c>
      <c r="AA399" s="315" t="s">
        <v>286</v>
      </c>
      <c r="AB399" s="315" t="s">
        <v>286</v>
      </c>
      <c r="AC399" s="315" t="s">
        <v>286</v>
      </c>
      <c r="AD399" s="315" t="s">
        <v>286</v>
      </c>
      <c r="AE399" s="315" t="s">
        <v>286</v>
      </c>
      <c r="AF399" s="315" t="s">
        <v>286</v>
      </c>
      <c r="AG399" s="315" t="s">
        <v>286</v>
      </c>
      <c r="AH399" s="315" t="s">
        <v>286</v>
      </c>
      <c r="AI399" s="315" t="s">
        <v>286</v>
      </c>
      <c r="AJ399" s="315" t="s">
        <v>286</v>
      </c>
      <c r="AK399" s="315" t="s">
        <v>286</v>
      </c>
      <c r="AL399" s="315" t="s">
        <v>286</v>
      </c>
      <c r="AM399" s="315" t="s">
        <v>286</v>
      </c>
      <c r="AN399" s="318" t="s">
        <v>286</v>
      </c>
      <c r="AO399" s="318" t="s">
        <v>286</v>
      </c>
    </row>
    <row r="400" spans="1:41" ht="18" customHeight="1" x14ac:dyDescent="0.3">
      <c r="A400" s="304" t="s">
        <v>965</v>
      </c>
      <c r="B400" s="294" t="s">
        <v>631</v>
      </c>
      <c r="C400" s="303" t="s">
        <v>748</v>
      </c>
      <c r="D400" s="315" t="s">
        <v>286</v>
      </c>
      <c r="E400" s="315" t="s">
        <v>286</v>
      </c>
      <c r="F400" s="315" t="s">
        <v>286</v>
      </c>
      <c r="G400" s="315" t="s">
        <v>286</v>
      </c>
      <c r="H400" s="315" t="s">
        <v>286</v>
      </c>
      <c r="I400" s="315" t="s">
        <v>286</v>
      </c>
      <c r="J400" s="315" t="s">
        <v>286</v>
      </c>
      <c r="K400" s="315" t="s">
        <v>286</v>
      </c>
      <c r="L400" s="315" t="s">
        <v>286</v>
      </c>
      <c r="M400" s="315" t="s">
        <v>286</v>
      </c>
      <c r="N400" s="315" t="s">
        <v>286</v>
      </c>
      <c r="O400" s="315" t="s">
        <v>286</v>
      </c>
      <c r="P400" s="315" t="s">
        <v>286</v>
      </c>
      <c r="Q400" s="315" t="s">
        <v>286</v>
      </c>
      <c r="R400" s="315" t="s">
        <v>286</v>
      </c>
      <c r="S400" s="315" t="s">
        <v>286</v>
      </c>
      <c r="T400" s="315" t="s">
        <v>286</v>
      </c>
      <c r="U400" s="315" t="s">
        <v>286</v>
      </c>
      <c r="V400" s="315" t="s">
        <v>286</v>
      </c>
      <c r="W400" s="315" t="s">
        <v>286</v>
      </c>
      <c r="X400" s="315" t="s">
        <v>286</v>
      </c>
      <c r="Y400" s="315" t="s">
        <v>286</v>
      </c>
      <c r="Z400" s="315" t="s">
        <v>286</v>
      </c>
      <c r="AA400" s="315" t="s">
        <v>286</v>
      </c>
      <c r="AB400" s="315" t="s">
        <v>286</v>
      </c>
      <c r="AC400" s="315" t="s">
        <v>286</v>
      </c>
      <c r="AD400" s="315" t="s">
        <v>286</v>
      </c>
      <c r="AE400" s="315" t="s">
        <v>286</v>
      </c>
      <c r="AF400" s="315" t="s">
        <v>286</v>
      </c>
      <c r="AG400" s="315" t="s">
        <v>286</v>
      </c>
      <c r="AH400" s="315" t="s">
        <v>286</v>
      </c>
      <c r="AI400" s="315" t="s">
        <v>286</v>
      </c>
      <c r="AJ400" s="315" t="s">
        <v>286</v>
      </c>
      <c r="AK400" s="315" t="s">
        <v>286</v>
      </c>
      <c r="AL400" s="315" t="s">
        <v>286</v>
      </c>
      <c r="AM400" s="315" t="s">
        <v>286</v>
      </c>
      <c r="AN400" s="318" t="s">
        <v>286</v>
      </c>
      <c r="AO400" s="318" t="s">
        <v>286</v>
      </c>
    </row>
    <row r="401" spans="1:41" ht="31.2" x14ac:dyDescent="0.3">
      <c r="A401" s="304" t="s">
        <v>201</v>
      </c>
      <c r="B401" s="141" t="s">
        <v>1000</v>
      </c>
      <c r="C401" s="303" t="s">
        <v>748</v>
      </c>
      <c r="D401" s="315">
        <v>0</v>
      </c>
      <c r="E401" s="315">
        <v>0</v>
      </c>
      <c r="F401" s="315">
        <v>0</v>
      </c>
      <c r="G401" s="315">
        <v>0</v>
      </c>
      <c r="H401" s="315">
        <v>0</v>
      </c>
      <c r="I401" s="315">
        <v>0</v>
      </c>
      <c r="J401" s="315">
        <v>0</v>
      </c>
      <c r="K401" s="315">
        <v>0</v>
      </c>
      <c r="L401" s="315">
        <v>0</v>
      </c>
      <c r="M401" s="315">
        <v>0</v>
      </c>
      <c r="N401" s="315">
        <v>0</v>
      </c>
      <c r="O401" s="315">
        <v>0</v>
      </c>
      <c r="P401" s="315">
        <v>0</v>
      </c>
      <c r="Q401" s="315">
        <v>0</v>
      </c>
      <c r="R401" s="315">
        <v>0</v>
      </c>
      <c r="S401" s="315">
        <v>0</v>
      </c>
      <c r="T401" s="315">
        <v>0</v>
      </c>
      <c r="U401" s="315">
        <v>0</v>
      </c>
      <c r="V401" s="315">
        <v>0</v>
      </c>
      <c r="W401" s="315">
        <v>0</v>
      </c>
      <c r="X401" s="315">
        <v>0</v>
      </c>
      <c r="Y401" s="315">
        <v>0</v>
      </c>
      <c r="Z401" s="315">
        <v>0</v>
      </c>
      <c r="AA401" s="315">
        <v>0</v>
      </c>
      <c r="AB401" s="315">
        <v>0</v>
      </c>
      <c r="AC401" s="315">
        <v>0</v>
      </c>
      <c r="AD401" s="315">
        <v>0</v>
      </c>
      <c r="AE401" s="315">
        <v>0</v>
      </c>
      <c r="AF401" s="315">
        <v>0</v>
      </c>
      <c r="AG401" s="315">
        <v>0</v>
      </c>
      <c r="AH401" s="315">
        <v>0</v>
      </c>
      <c r="AI401" s="315">
        <v>0</v>
      </c>
      <c r="AJ401" s="315">
        <v>0</v>
      </c>
      <c r="AK401" s="315">
        <v>0</v>
      </c>
      <c r="AL401" s="315">
        <v>0</v>
      </c>
      <c r="AM401" s="315">
        <v>0</v>
      </c>
      <c r="AN401" s="318">
        <f t="shared" ref="AN401" si="123">H401+J401+L401+N401+P401+R401+T401+V401+X401+Z401+AB401+AD401+AF401+AH401+AJ401+AL401</f>
        <v>0</v>
      </c>
      <c r="AO401" s="318">
        <f t="shared" ref="AO401" si="124">I401+K401+M401+O401+Q401+S401+U401+W401+Y401+AA401+AC401+AE401+AG401+AI401+AK401+AM401</f>
        <v>0</v>
      </c>
    </row>
    <row r="402" spans="1:41" ht="31.2" x14ac:dyDescent="0.3">
      <c r="A402" s="304" t="s">
        <v>966</v>
      </c>
      <c r="B402" s="286" t="s">
        <v>897</v>
      </c>
      <c r="C402" s="303" t="s">
        <v>748</v>
      </c>
      <c r="D402" s="315" t="s">
        <v>286</v>
      </c>
      <c r="E402" s="315" t="s">
        <v>286</v>
      </c>
      <c r="F402" s="315" t="s">
        <v>286</v>
      </c>
      <c r="G402" s="315" t="s">
        <v>286</v>
      </c>
      <c r="H402" s="315" t="s">
        <v>286</v>
      </c>
      <c r="I402" s="315" t="s">
        <v>286</v>
      </c>
      <c r="J402" s="315" t="s">
        <v>286</v>
      </c>
      <c r="K402" s="315" t="s">
        <v>286</v>
      </c>
      <c r="L402" s="315" t="s">
        <v>286</v>
      </c>
      <c r="M402" s="315" t="s">
        <v>286</v>
      </c>
      <c r="N402" s="315" t="s">
        <v>286</v>
      </c>
      <c r="O402" s="315" t="s">
        <v>286</v>
      </c>
      <c r="P402" s="315" t="s">
        <v>286</v>
      </c>
      <c r="Q402" s="315" t="s">
        <v>286</v>
      </c>
      <c r="R402" s="315" t="s">
        <v>286</v>
      </c>
      <c r="S402" s="315" t="s">
        <v>286</v>
      </c>
      <c r="T402" s="315" t="s">
        <v>286</v>
      </c>
      <c r="U402" s="315" t="s">
        <v>286</v>
      </c>
      <c r="V402" s="315" t="s">
        <v>286</v>
      </c>
      <c r="W402" s="315" t="s">
        <v>286</v>
      </c>
      <c r="X402" s="315" t="s">
        <v>286</v>
      </c>
      <c r="Y402" s="315" t="s">
        <v>286</v>
      </c>
      <c r="Z402" s="315" t="s">
        <v>286</v>
      </c>
      <c r="AA402" s="315" t="s">
        <v>286</v>
      </c>
      <c r="AB402" s="315" t="s">
        <v>286</v>
      </c>
      <c r="AC402" s="315" t="s">
        <v>286</v>
      </c>
      <c r="AD402" s="315" t="s">
        <v>286</v>
      </c>
      <c r="AE402" s="315" t="s">
        <v>286</v>
      </c>
      <c r="AF402" s="315" t="s">
        <v>286</v>
      </c>
      <c r="AG402" s="315" t="s">
        <v>286</v>
      </c>
      <c r="AH402" s="315" t="s">
        <v>286</v>
      </c>
      <c r="AI402" s="315" t="s">
        <v>286</v>
      </c>
      <c r="AJ402" s="315" t="s">
        <v>286</v>
      </c>
      <c r="AK402" s="315" t="s">
        <v>286</v>
      </c>
      <c r="AL402" s="315" t="s">
        <v>286</v>
      </c>
      <c r="AM402" s="315" t="s">
        <v>286</v>
      </c>
      <c r="AN402" s="318" t="s">
        <v>286</v>
      </c>
      <c r="AO402" s="318" t="s">
        <v>286</v>
      </c>
    </row>
    <row r="403" spans="1:41" ht="31.2" x14ac:dyDescent="0.3">
      <c r="A403" s="304" t="s">
        <v>967</v>
      </c>
      <c r="B403" s="286" t="s">
        <v>898</v>
      </c>
      <c r="C403" s="303" t="s">
        <v>748</v>
      </c>
      <c r="D403" s="315" t="s">
        <v>286</v>
      </c>
      <c r="E403" s="315" t="s">
        <v>286</v>
      </c>
      <c r="F403" s="315" t="s">
        <v>286</v>
      </c>
      <c r="G403" s="315" t="s">
        <v>286</v>
      </c>
      <c r="H403" s="315" t="s">
        <v>286</v>
      </c>
      <c r="I403" s="315" t="s">
        <v>286</v>
      </c>
      <c r="J403" s="315" t="s">
        <v>286</v>
      </c>
      <c r="K403" s="315" t="s">
        <v>286</v>
      </c>
      <c r="L403" s="315" t="s">
        <v>286</v>
      </c>
      <c r="M403" s="315" t="s">
        <v>286</v>
      </c>
      <c r="N403" s="315" t="s">
        <v>286</v>
      </c>
      <c r="O403" s="315" t="s">
        <v>286</v>
      </c>
      <c r="P403" s="315" t="s">
        <v>286</v>
      </c>
      <c r="Q403" s="315" t="s">
        <v>286</v>
      </c>
      <c r="R403" s="315" t="s">
        <v>286</v>
      </c>
      <c r="S403" s="315" t="s">
        <v>286</v>
      </c>
      <c r="T403" s="315" t="s">
        <v>286</v>
      </c>
      <c r="U403" s="315" t="s">
        <v>286</v>
      </c>
      <c r="V403" s="315" t="s">
        <v>286</v>
      </c>
      <c r="W403" s="315" t="s">
        <v>286</v>
      </c>
      <c r="X403" s="315" t="s">
        <v>286</v>
      </c>
      <c r="Y403" s="315" t="s">
        <v>286</v>
      </c>
      <c r="Z403" s="315" t="s">
        <v>286</v>
      </c>
      <c r="AA403" s="315" t="s">
        <v>286</v>
      </c>
      <c r="AB403" s="315" t="s">
        <v>286</v>
      </c>
      <c r="AC403" s="315" t="s">
        <v>286</v>
      </c>
      <c r="AD403" s="315" t="s">
        <v>286</v>
      </c>
      <c r="AE403" s="315" t="s">
        <v>286</v>
      </c>
      <c r="AF403" s="315" t="s">
        <v>286</v>
      </c>
      <c r="AG403" s="315" t="s">
        <v>286</v>
      </c>
      <c r="AH403" s="315" t="s">
        <v>286</v>
      </c>
      <c r="AI403" s="315" t="s">
        <v>286</v>
      </c>
      <c r="AJ403" s="315" t="s">
        <v>286</v>
      </c>
      <c r="AK403" s="315" t="s">
        <v>286</v>
      </c>
      <c r="AL403" s="315" t="s">
        <v>286</v>
      </c>
      <c r="AM403" s="315" t="s">
        <v>286</v>
      </c>
      <c r="AN403" s="318" t="s">
        <v>286</v>
      </c>
      <c r="AO403" s="318" t="s">
        <v>286</v>
      </c>
    </row>
    <row r="404" spans="1:41" ht="31.2" x14ac:dyDescent="0.3">
      <c r="A404" s="304" t="s">
        <v>968</v>
      </c>
      <c r="B404" s="286" t="s">
        <v>883</v>
      </c>
      <c r="C404" s="303" t="s">
        <v>748</v>
      </c>
      <c r="D404" s="315" t="s">
        <v>286</v>
      </c>
      <c r="E404" s="315" t="s">
        <v>286</v>
      </c>
      <c r="F404" s="315" t="s">
        <v>286</v>
      </c>
      <c r="G404" s="315" t="s">
        <v>286</v>
      </c>
      <c r="H404" s="315" t="s">
        <v>286</v>
      </c>
      <c r="I404" s="315" t="s">
        <v>286</v>
      </c>
      <c r="J404" s="315" t="s">
        <v>286</v>
      </c>
      <c r="K404" s="315" t="s">
        <v>286</v>
      </c>
      <c r="L404" s="315" t="s">
        <v>286</v>
      </c>
      <c r="M404" s="315" t="s">
        <v>286</v>
      </c>
      <c r="N404" s="315" t="s">
        <v>286</v>
      </c>
      <c r="O404" s="315" t="s">
        <v>286</v>
      </c>
      <c r="P404" s="315" t="s">
        <v>286</v>
      </c>
      <c r="Q404" s="315" t="s">
        <v>286</v>
      </c>
      <c r="R404" s="315" t="s">
        <v>286</v>
      </c>
      <c r="S404" s="315" t="s">
        <v>286</v>
      </c>
      <c r="T404" s="315" t="s">
        <v>286</v>
      </c>
      <c r="U404" s="315" t="s">
        <v>286</v>
      </c>
      <c r="V404" s="315" t="s">
        <v>286</v>
      </c>
      <c r="W404" s="315" t="s">
        <v>286</v>
      </c>
      <c r="X404" s="315" t="s">
        <v>286</v>
      </c>
      <c r="Y404" s="315" t="s">
        <v>286</v>
      </c>
      <c r="Z404" s="315" t="s">
        <v>286</v>
      </c>
      <c r="AA404" s="315" t="s">
        <v>286</v>
      </c>
      <c r="AB404" s="315" t="s">
        <v>286</v>
      </c>
      <c r="AC404" s="315" t="s">
        <v>286</v>
      </c>
      <c r="AD404" s="315" t="s">
        <v>286</v>
      </c>
      <c r="AE404" s="315" t="s">
        <v>286</v>
      </c>
      <c r="AF404" s="315" t="s">
        <v>286</v>
      </c>
      <c r="AG404" s="315" t="s">
        <v>286</v>
      </c>
      <c r="AH404" s="315" t="s">
        <v>286</v>
      </c>
      <c r="AI404" s="315" t="s">
        <v>286</v>
      </c>
      <c r="AJ404" s="315" t="s">
        <v>286</v>
      </c>
      <c r="AK404" s="315" t="s">
        <v>286</v>
      </c>
      <c r="AL404" s="315" t="s">
        <v>286</v>
      </c>
      <c r="AM404" s="315" t="s">
        <v>286</v>
      </c>
      <c r="AN404" s="318" t="s">
        <v>286</v>
      </c>
      <c r="AO404" s="318" t="s">
        <v>286</v>
      </c>
    </row>
    <row r="405" spans="1:41" x14ac:dyDescent="0.3">
      <c r="A405" s="304" t="s">
        <v>203</v>
      </c>
      <c r="B405" s="141" t="s">
        <v>498</v>
      </c>
      <c r="C405" s="303" t="s">
        <v>748</v>
      </c>
      <c r="D405" s="315">
        <v>0</v>
      </c>
      <c r="E405" s="315">
        <v>0</v>
      </c>
      <c r="F405" s="315">
        <v>0</v>
      </c>
      <c r="G405" s="315">
        <v>0</v>
      </c>
      <c r="H405" s="315">
        <v>0</v>
      </c>
      <c r="I405" s="315">
        <v>0</v>
      </c>
      <c r="J405" s="315">
        <v>0</v>
      </c>
      <c r="K405" s="315">
        <v>0</v>
      </c>
      <c r="L405" s="315">
        <v>0</v>
      </c>
      <c r="M405" s="315">
        <v>0</v>
      </c>
      <c r="N405" s="315">
        <v>0</v>
      </c>
      <c r="O405" s="315">
        <v>0</v>
      </c>
      <c r="P405" s="315">
        <v>0</v>
      </c>
      <c r="Q405" s="315">
        <v>0</v>
      </c>
      <c r="R405" s="315">
        <v>0</v>
      </c>
      <c r="S405" s="315">
        <v>0</v>
      </c>
      <c r="T405" s="315">
        <v>0</v>
      </c>
      <c r="U405" s="315">
        <v>0</v>
      </c>
      <c r="V405" s="315">
        <v>0</v>
      </c>
      <c r="W405" s="315">
        <v>0</v>
      </c>
      <c r="X405" s="315">
        <v>0</v>
      </c>
      <c r="Y405" s="315">
        <v>0</v>
      </c>
      <c r="Z405" s="315">
        <v>0</v>
      </c>
      <c r="AA405" s="315">
        <v>0</v>
      </c>
      <c r="AB405" s="315">
        <v>0</v>
      </c>
      <c r="AC405" s="315">
        <v>0</v>
      </c>
      <c r="AD405" s="315">
        <v>0</v>
      </c>
      <c r="AE405" s="315">
        <v>0</v>
      </c>
      <c r="AF405" s="315">
        <v>0</v>
      </c>
      <c r="AG405" s="315">
        <v>0</v>
      </c>
      <c r="AH405" s="315">
        <v>0</v>
      </c>
      <c r="AI405" s="315">
        <v>0</v>
      </c>
      <c r="AJ405" s="315">
        <v>0</v>
      </c>
      <c r="AK405" s="315">
        <v>0</v>
      </c>
      <c r="AL405" s="315">
        <v>0</v>
      </c>
      <c r="AM405" s="315">
        <v>0</v>
      </c>
      <c r="AN405" s="318">
        <f t="shared" ref="AN405:AN408" si="125">H405+J405+L405+N405+P405+R405+T405+V405+X405+Z405+AB405+AD405+AF405+AH405+AJ405+AL405</f>
        <v>0</v>
      </c>
      <c r="AO405" s="318">
        <f t="shared" ref="AO405:AO408" si="126">I405+K405+M405+O405+Q405+S405+U405+W405+Y405+AA405+AC405+AE405+AG405+AI405+AK405+AM405</f>
        <v>0</v>
      </c>
    </row>
    <row r="406" spans="1:41" x14ac:dyDescent="0.3">
      <c r="A406" s="304" t="s">
        <v>18</v>
      </c>
      <c r="B406" s="285" t="s">
        <v>1042</v>
      </c>
      <c r="C406" s="303" t="s">
        <v>748</v>
      </c>
      <c r="D406" s="315">
        <f>D407</f>
        <v>86.388333805000016</v>
      </c>
      <c r="E406" s="315">
        <f>E407</f>
        <v>85.223923723333328</v>
      </c>
      <c r="F406" s="315">
        <f>F407</f>
        <v>88.84065903693309</v>
      </c>
      <c r="G406" s="315">
        <f t="shared" ref="G406:AM406" si="127">G407</f>
        <v>89.322077626933094</v>
      </c>
      <c r="H406" s="315">
        <f t="shared" si="127"/>
        <v>73.821050849999992</v>
      </c>
      <c r="I406" s="315">
        <f t="shared" si="127"/>
        <v>73.746050850000003</v>
      </c>
      <c r="J406" s="315">
        <f t="shared" si="127"/>
        <v>151.57277440358112</v>
      </c>
      <c r="K406" s="315">
        <f t="shared" si="127"/>
        <v>90.335834679444403</v>
      </c>
      <c r="L406" s="315">
        <f t="shared" si="127"/>
        <v>154.65988602063268</v>
      </c>
      <c r="M406" s="315">
        <f t="shared" si="127"/>
        <v>91.283471234573511</v>
      </c>
      <c r="N406" s="315">
        <f t="shared" si="127"/>
        <v>150.00203582211824</v>
      </c>
      <c r="O406" s="315">
        <f t="shared" si="127"/>
        <v>88.047136121314935</v>
      </c>
      <c r="P406" s="315">
        <f t="shared" si="127"/>
        <v>154.17805057122854</v>
      </c>
      <c r="Q406" s="315">
        <f t="shared" si="127"/>
        <v>92.223150870425258</v>
      </c>
      <c r="R406" s="315">
        <f t="shared" si="127"/>
        <v>165.79182007580332</v>
      </c>
      <c r="S406" s="315">
        <f t="shared" si="127"/>
        <v>103.83692037500001</v>
      </c>
      <c r="T406" s="315">
        <f t="shared" si="127"/>
        <v>160.36071270080328</v>
      </c>
      <c r="U406" s="315">
        <f t="shared" si="127"/>
        <v>98.405813000000009</v>
      </c>
      <c r="V406" s="315">
        <f t="shared" si="127"/>
        <v>137.10532342580333</v>
      </c>
      <c r="W406" s="315">
        <f t="shared" si="127"/>
        <v>75.150423724999996</v>
      </c>
      <c r="X406" s="315">
        <f t="shared" si="127"/>
        <v>143.47396752580329</v>
      </c>
      <c r="Y406" s="315">
        <f t="shared" si="127"/>
        <v>81.519067825000008</v>
      </c>
      <c r="Z406" s="315">
        <f t="shared" si="127"/>
        <v>111.84823832580332</v>
      </c>
      <c r="AA406" s="315">
        <f t="shared" si="127"/>
        <v>49.893338625000005</v>
      </c>
      <c r="AB406" s="315">
        <f t="shared" si="127"/>
        <v>65.181749034136658</v>
      </c>
      <c r="AC406" s="315">
        <f t="shared" si="127"/>
        <v>3.2268493333333335</v>
      </c>
      <c r="AD406" s="315">
        <f t="shared" si="127"/>
        <v>61.954899700803324</v>
      </c>
      <c r="AE406" s="315">
        <f t="shared" si="127"/>
        <v>0</v>
      </c>
      <c r="AF406" s="315">
        <f t="shared" si="127"/>
        <v>61.954899700803324</v>
      </c>
      <c r="AG406" s="315">
        <f t="shared" si="127"/>
        <v>0</v>
      </c>
      <c r="AH406" s="315">
        <f t="shared" si="127"/>
        <v>61.954899700803324</v>
      </c>
      <c r="AI406" s="315">
        <f t="shared" si="127"/>
        <v>0</v>
      </c>
      <c r="AJ406" s="315">
        <f t="shared" si="127"/>
        <v>61.954899700803324</v>
      </c>
      <c r="AK406" s="315">
        <f t="shared" si="127"/>
        <v>0</v>
      </c>
      <c r="AL406" s="315">
        <f t="shared" si="127"/>
        <v>61.954899700803324</v>
      </c>
      <c r="AM406" s="315">
        <f t="shared" si="127"/>
        <v>0</v>
      </c>
      <c r="AN406" s="318">
        <f t="shared" si="125"/>
        <v>1777.7701072597301</v>
      </c>
      <c r="AO406" s="318">
        <f t="shared" si="126"/>
        <v>847.66805663909133</v>
      </c>
    </row>
    <row r="407" spans="1:41" x14ac:dyDescent="0.3">
      <c r="A407" s="304" t="s">
        <v>213</v>
      </c>
      <c r="B407" s="141" t="s">
        <v>1043</v>
      </c>
      <c r="C407" s="303" t="s">
        <v>748</v>
      </c>
      <c r="D407" s="315">
        <f>D408+D412</f>
        <v>86.388333805000016</v>
      </c>
      <c r="E407" s="315">
        <f>E408+E412</f>
        <v>85.223923723333328</v>
      </c>
      <c r="F407" s="315">
        <f>F408+F412</f>
        <v>88.84065903693309</v>
      </c>
      <c r="G407" s="315">
        <f t="shared" ref="G407:AM407" si="128">G408+G412</f>
        <v>89.322077626933094</v>
      </c>
      <c r="H407" s="315">
        <f t="shared" si="128"/>
        <v>73.821050849999992</v>
      </c>
      <c r="I407" s="315">
        <f t="shared" si="128"/>
        <v>73.746050850000003</v>
      </c>
      <c r="J407" s="315">
        <f t="shared" si="128"/>
        <v>151.57277440358112</v>
      </c>
      <c r="K407" s="315">
        <f t="shared" si="128"/>
        <v>90.335834679444403</v>
      </c>
      <c r="L407" s="315">
        <f t="shared" si="128"/>
        <v>154.65988602063268</v>
      </c>
      <c r="M407" s="315">
        <f t="shared" si="128"/>
        <v>91.283471234573511</v>
      </c>
      <c r="N407" s="315">
        <f t="shared" si="128"/>
        <v>150.00203582211824</v>
      </c>
      <c r="O407" s="315">
        <f t="shared" si="128"/>
        <v>88.047136121314935</v>
      </c>
      <c r="P407" s="315">
        <f t="shared" si="128"/>
        <v>154.17805057122854</v>
      </c>
      <c r="Q407" s="315">
        <f t="shared" si="128"/>
        <v>92.223150870425258</v>
      </c>
      <c r="R407" s="315">
        <f t="shared" si="128"/>
        <v>165.79182007580332</v>
      </c>
      <c r="S407" s="315">
        <f t="shared" si="128"/>
        <v>103.83692037500001</v>
      </c>
      <c r="T407" s="315">
        <f t="shared" si="128"/>
        <v>160.36071270080328</v>
      </c>
      <c r="U407" s="315">
        <f t="shared" si="128"/>
        <v>98.405813000000009</v>
      </c>
      <c r="V407" s="315">
        <f t="shared" si="128"/>
        <v>137.10532342580333</v>
      </c>
      <c r="W407" s="315">
        <f t="shared" si="128"/>
        <v>75.150423724999996</v>
      </c>
      <c r="X407" s="315">
        <f t="shared" si="128"/>
        <v>143.47396752580329</v>
      </c>
      <c r="Y407" s="315">
        <f t="shared" si="128"/>
        <v>81.519067825000008</v>
      </c>
      <c r="Z407" s="315">
        <f t="shared" si="128"/>
        <v>111.84823832580332</v>
      </c>
      <c r="AA407" s="315">
        <f t="shared" si="128"/>
        <v>49.893338625000005</v>
      </c>
      <c r="AB407" s="315">
        <f t="shared" si="128"/>
        <v>65.181749034136658</v>
      </c>
      <c r="AC407" s="315">
        <f t="shared" si="128"/>
        <v>3.2268493333333335</v>
      </c>
      <c r="AD407" s="315">
        <f t="shared" si="128"/>
        <v>61.954899700803324</v>
      </c>
      <c r="AE407" s="315">
        <f t="shared" si="128"/>
        <v>0</v>
      </c>
      <c r="AF407" s="315">
        <f t="shared" si="128"/>
        <v>61.954899700803324</v>
      </c>
      <c r="AG407" s="315">
        <f t="shared" si="128"/>
        <v>0</v>
      </c>
      <c r="AH407" s="315">
        <f t="shared" si="128"/>
        <v>61.954899700803324</v>
      </c>
      <c r="AI407" s="315">
        <f t="shared" si="128"/>
        <v>0</v>
      </c>
      <c r="AJ407" s="315">
        <f t="shared" si="128"/>
        <v>61.954899700803324</v>
      </c>
      <c r="AK407" s="315">
        <f t="shared" si="128"/>
        <v>0</v>
      </c>
      <c r="AL407" s="315">
        <f t="shared" si="128"/>
        <v>61.954899700803324</v>
      </c>
      <c r="AM407" s="315">
        <f t="shared" si="128"/>
        <v>0</v>
      </c>
      <c r="AN407" s="318">
        <f t="shared" si="125"/>
        <v>1777.7701072597301</v>
      </c>
      <c r="AO407" s="318">
        <f t="shared" si="126"/>
        <v>847.66805663909133</v>
      </c>
    </row>
    <row r="408" spans="1:41" x14ac:dyDescent="0.3">
      <c r="A408" s="304" t="s">
        <v>597</v>
      </c>
      <c r="B408" s="286" t="s">
        <v>744</v>
      </c>
      <c r="C408" s="303" t="s">
        <v>748</v>
      </c>
      <c r="D408" s="315">
        <f>'[3]ИП (корректировка на 2023 г'!$L$93/1000</f>
        <v>58.337364325000003</v>
      </c>
      <c r="E408" s="315">
        <f>'[4]ИП (корректировка на 2023 г'!$M$93/1000</f>
        <v>58.978488933333324</v>
      </c>
      <c r="F408" s="315">
        <f>'[5]ИП (корректировка на 2023 г'!N93/1000</f>
        <v>54.656779674999996</v>
      </c>
      <c r="G408" s="315">
        <f>'[5]ИП (корректировка на 2023 г'!O93/1000</f>
        <v>54.656779674999996</v>
      </c>
      <c r="H408" s="315">
        <f>'[5]ИП (корректировка на 2023 г'!P93/1000</f>
        <v>58.088088449999994</v>
      </c>
      <c r="I408" s="315">
        <f>'[5]ИП (корректировка на 2023 г'!Q93/1000</f>
        <v>58.088088450000001</v>
      </c>
      <c r="J408" s="315">
        <f>'[5]ИП (корректировка на 2023 г'!R93/1000</f>
        <v>90.351371601021697</v>
      </c>
      <c r="K408" s="315">
        <f>'[5]ИП (корректировка на 2023 г'!S93/1000</f>
        <v>59.379237324999991</v>
      </c>
      <c r="L408" s="315">
        <f>'[5]ИП (корректировка на 2023 г'!T93/1000</f>
        <v>96.141983050000007</v>
      </c>
      <c r="M408" s="315">
        <f>'[5]ИП (корректировка на 2023 г'!U93/1000</f>
        <v>64.911909049999977</v>
      </c>
      <c r="N408" s="315">
        <f>'[5]ИП (корректировка на 2023 г'!V93/1000</f>
        <v>96.940044252060432</v>
      </c>
      <c r="O408" s="315">
        <f>'[5]ИП (корректировка на 2023 г'!W93/1000</f>
        <v>64.364406850000009</v>
      </c>
      <c r="P408" s="315">
        <f>'[5]ИП (корректировка на 2023 г'!X93/1000</f>
        <v>99.042096525401661</v>
      </c>
      <c r="Q408" s="315">
        <f>'[5]ИП (корректировка на 2023 г'!Y93/1000</f>
        <v>70.551271275000005</v>
      </c>
      <c r="R408" s="315">
        <f>'[5]ИП (корректировка на 2023 г'!Z93/1000</f>
        <v>98.510169575000006</v>
      </c>
      <c r="S408" s="315">
        <f>'[5]ИП (корректировка на 2023 г'!AA93/1000</f>
        <v>69.610169575</v>
      </c>
      <c r="T408" s="315">
        <f>'[5]ИП (корректировка на 2023 г'!AB93/1000</f>
        <v>97.300238700803334</v>
      </c>
      <c r="U408" s="315">
        <f>'[5]ИП (корректировка на 2023 г'!AC93/1000</f>
        <v>72.34533900000001</v>
      </c>
      <c r="V408" s="315">
        <f>'[5]ИП (корректировка на 2023 г'!AD93/1000</f>
        <v>99.650423724999996</v>
      </c>
      <c r="W408" s="315">
        <f>'[5]ИП (корректировка на 2023 г'!AE93/1000</f>
        <v>75.150423724999996</v>
      </c>
      <c r="X408" s="315">
        <f>'[5]ИП (корректировка на 2023 г'!AF93/1000</f>
        <v>99.619067824999988</v>
      </c>
      <c r="Y408" s="315">
        <f>'[5]ИП (корректировка на 2023 г'!AG93/1000</f>
        <v>81.519067825000008</v>
      </c>
      <c r="Z408" s="315">
        <f>'[5]ИП (корректировка на 2023 г'!AH93/1000</f>
        <v>94.893338624999998</v>
      </c>
      <c r="AA408" s="315">
        <f>'[5]ИП (корректировка на 2023 г'!AI93/1000</f>
        <v>49.893338625000005</v>
      </c>
      <c r="AB408" s="315">
        <f>'[5]ИП (корректировка на 2023 г'!AJ93/1000</f>
        <v>48.226849333333334</v>
      </c>
      <c r="AC408" s="315">
        <f>'[5]ИП (корректировка на 2023 г'!AK93/1000</f>
        <v>3.2268493333333335</v>
      </c>
      <c r="AD408" s="315">
        <f>'[5]ИП (корректировка на 2023 г'!AL93/1000</f>
        <v>24.954899700803342</v>
      </c>
      <c r="AE408" s="315">
        <f>'[5]ИП (корректировка на 2023 г'!AM93/1000</f>
        <v>0</v>
      </c>
      <c r="AF408" s="315">
        <f>'[5]ИП (корректировка на 2023 г'!AN93/1000</f>
        <v>24.954899700803342</v>
      </c>
      <c r="AG408" s="315">
        <f>'[5]ИП (корректировка на 2023 г'!AO93/1000</f>
        <v>0</v>
      </c>
      <c r="AH408" s="315">
        <f>'[5]ИП (корректировка на 2023 г'!AP93/1000</f>
        <v>24.954899700803342</v>
      </c>
      <c r="AI408" s="315">
        <f>'[5]ИП (корректировка на 2023 г'!AQ93/1000</f>
        <v>0</v>
      </c>
      <c r="AJ408" s="315">
        <f>'[5]ИП (корректировка на 2023 г'!AR93/1000</f>
        <v>24.954899700803342</v>
      </c>
      <c r="AK408" s="315">
        <f>'[5]ИП (корректировка на 2023 г'!AS93/1000</f>
        <v>0</v>
      </c>
      <c r="AL408" s="315">
        <f>'[5]ИП (корректировка на 2023 г'!AT93/1000</f>
        <v>24.954899700803342</v>
      </c>
      <c r="AM408" s="315">
        <f>'[5]ИП (корректировка на 2023 г'!AU93/1000</f>
        <v>0</v>
      </c>
      <c r="AN408" s="318">
        <f t="shared" si="125"/>
        <v>1103.5381701666367</v>
      </c>
      <c r="AO408" s="318">
        <f t="shared" si="126"/>
        <v>669.04010103333326</v>
      </c>
    </row>
    <row r="409" spans="1:41" ht="31.2" x14ac:dyDescent="0.3">
      <c r="A409" s="304" t="s">
        <v>917</v>
      </c>
      <c r="B409" s="286" t="s">
        <v>897</v>
      </c>
      <c r="C409" s="303" t="s">
        <v>748</v>
      </c>
      <c r="D409" s="315" t="s">
        <v>286</v>
      </c>
      <c r="E409" s="315" t="s">
        <v>286</v>
      </c>
      <c r="F409" s="315" t="s">
        <v>286</v>
      </c>
      <c r="G409" s="315" t="s">
        <v>286</v>
      </c>
      <c r="H409" s="315" t="s">
        <v>286</v>
      </c>
      <c r="I409" s="315" t="s">
        <v>286</v>
      </c>
      <c r="J409" s="315" t="s">
        <v>286</v>
      </c>
      <c r="K409" s="315" t="s">
        <v>286</v>
      </c>
      <c r="L409" s="315" t="s">
        <v>286</v>
      </c>
      <c r="M409" s="315" t="s">
        <v>286</v>
      </c>
      <c r="N409" s="315" t="s">
        <v>286</v>
      </c>
      <c r="O409" s="315" t="s">
        <v>286</v>
      </c>
      <c r="P409" s="315" t="s">
        <v>286</v>
      </c>
      <c r="Q409" s="315" t="s">
        <v>286</v>
      </c>
      <c r="R409" s="315" t="s">
        <v>286</v>
      </c>
      <c r="S409" s="315" t="s">
        <v>286</v>
      </c>
      <c r="T409" s="315" t="s">
        <v>286</v>
      </c>
      <c r="U409" s="315" t="s">
        <v>286</v>
      </c>
      <c r="V409" s="315" t="s">
        <v>286</v>
      </c>
      <c r="W409" s="315" t="s">
        <v>286</v>
      </c>
      <c r="X409" s="315" t="s">
        <v>286</v>
      </c>
      <c r="Y409" s="315" t="s">
        <v>286</v>
      </c>
      <c r="Z409" s="315" t="s">
        <v>286</v>
      </c>
      <c r="AA409" s="315" t="s">
        <v>286</v>
      </c>
      <c r="AB409" s="315" t="s">
        <v>286</v>
      </c>
      <c r="AC409" s="315" t="s">
        <v>286</v>
      </c>
      <c r="AD409" s="315" t="s">
        <v>286</v>
      </c>
      <c r="AE409" s="315" t="s">
        <v>286</v>
      </c>
      <c r="AF409" s="315" t="s">
        <v>286</v>
      </c>
      <c r="AG409" s="315" t="s">
        <v>286</v>
      </c>
      <c r="AH409" s="315" t="s">
        <v>286</v>
      </c>
      <c r="AI409" s="315" t="s">
        <v>286</v>
      </c>
      <c r="AJ409" s="315" t="s">
        <v>286</v>
      </c>
      <c r="AK409" s="315" t="s">
        <v>286</v>
      </c>
      <c r="AL409" s="315" t="s">
        <v>286</v>
      </c>
      <c r="AM409" s="315" t="s">
        <v>286</v>
      </c>
      <c r="AN409" s="318" t="s">
        <v>286</v>
      </c>
      <c r="AO409" s="318" t="s">
        <v>286</v>
      </c>
    </row>
    <row r="410" spans="1:41" ht="31.2" x14ac:dyDescent="0.3">
      <c r="A410" s="304" t="s">
        <v>918</v>
      </c>
      <c r="B410" s="286" t="s">
        <v>898</v>
      </c>
      <c r="C410" s="303" t="s">
        <v>748</v>
      </c>
      <c r="D410" s="315" t="s">
        <v>286</v>
      </c>
      <c r="E410" s="315" t="s">
        <v>286</v>
      </c>
      <c r="F410" s="315" t="s">
        <v>286</v>
      </c>
      <c r="G410" s="315" t="s">
        <v>286</v>
      </c>
      <c r="H410" s="315" t="s">
        <v>286</v>
      </c>
      <c r="I410" s="315" t="s">
        <v>286</v>
      </c>
      <c r="J410" s="315" t="s">
        <v>286</v>
      </c>
      <c r="K410" s="315" t="s">
        <v>286</v>
      </c>
      <c r="L410" s="315" t="s">
        <v>286</v>
      </c>
      <c r="M410" s="315" t="s">
        <v>286</v>
      </c>
      <c r="N410" s="315" t="s">
        <v>286</v>
      </c>
      <c r="O410" s="315" t="s">
        <v>286</v>
      </c>
      <c r="P410" s="315" t="s">
        <v>286</v>
      </c>
      <c r="Q410" s="315" t="s">
        <v>286</v>
      </c>
      <c r="R410" s="315" t="s">
        <v>286</v>
      </c>
      <c r="S410" s="315" t="s">
        <v>286</v>
      </c>
      <c r="T410" s="315" t="s">
        <v>286</v>
      </c>
      <c r="U410" s="315" t="s">
        <v>286</v>
      </c>
      <c r="V410" s="315" t="s">
        <v>286</v>
      </c>
      <c r="W410" s="315" t="s">
        <v>286</v>
      </c>
      <c r="X410" s="315" t="s">
        <v>286</v>
      </c>
      <c r="Y410" s="315" t="s">
        <v>286</v>
      </c>
      <c r="Z410" s="315" t="s">
        <v>286</v>
      </c>
      <c r="AA410" s="315" t="s">
        <v>286</v>
      </c>
      <c r="AB410" s="315" t="s">
        <v>286</v>
      </c>
      <c r="AC410" s="315" t="s">
        <v>286</v>
      </c>
      <c r="AD410" s="315" t="s">
        <v>286</v>
      </c>
      <c r="AE410" s="315" t="s">
        <v>286</v>
      </c>
      <c r="AF410" s="315" t="s">
        <v>286</v>
      </c>
      <c r="AG410" s="315" t="s">
        <v>286</v>
      </c>
      <c r="AH410" s="315" t="s">
        <v>286</v>
      </c>
      <c r="AI410" s="315" t="s">
        <v>286</v>
      </c>
      <c r="AJ410" s="315" t="s">
        <v>286</v>
      </c>
      <c r="AK410" s="315" t="s">
        <v>286</v>
      </c>
      <c r="AL410" s="315" t="s">
        <v>286</v>
      </c>
      <c r="AM410" s="315" t="s">
        <v>286</v>
      </c>
      <c r="AN410" s="318" t="s">
        <v>286</v>
      </c>
      <c r="AO410" s="318" t="s">
        <v>286</v>
      </c>
    </row>
    <row r="411" spans="1:41" ht="31.2" x14ac:dyDescent="0.3">
      <c r="A411" s="304" t="s">
        <v>969</v>
      </c>
      <c r="B411" s="286" t="s">
        <v>883</v>
      </c>
      <c r="C411" s="303" t="s">
        <v>748</v>
      </c>
      <c r="D411" s="315">
        <f>D408</f>
        <v>58.337364325000003</v>
      </c>
      <c r="E411" s="315">
        <f>E408</f>
        <v>58.978488933333324</v>
      </c>
      <c r="F411" s="315">
        <f>F408</f>
        <v>54.656779674999996</v>
      </c>
      <c r="G411" s="315">
        <f t="shared" ref="G411:AM411" si="129">G408</f>
        <v>54.656779674999996</v>
      </c>
      <c r="H411" s="315">
        <f t="shared" si="129"/>
        <v>58.088088449999994</v>
      </c>
      <c r="I411" s="315">
        <f t="shared" si="129"/>
        <v>58.088088450000001</v>
      </c>
      <c r="J411" s="315">
        <f t="shared" si="129"/>
        <v>90.351371601021697</v>
      </c>
      <c r="K411" s="315">
        <f t="shared" si="129"/>
        <v>59.379237324999991</v>
      </c>
      <c r="L411" s="315">
        <f t="shared" si="129"/>
        <v>96.141983050000007</v>
      </c>
      <c r="M411" s="315">
        <f t="shared" si="129"/>
        <v>64.911909049999977</v>
      </c>
      <c r="N411" s="315">
        <f t="shared" si="129"/>
        <v>96.940044252060432</v>
      </c>
      <c r="O411" s="315">
        <f t="shared" si="129"/>
        <v>64.364406850000009</v>
      </c>
      <c r="P411" s="315">
        <f t="shared" si="129"/>
        <v>99.042096525401661</v>
      </c>
      <c r="Q411" s="315">
        <f t="shared" si="129"/>
        <v>70.551271275000005</v>
      </c>
      <c r="R411" s="315">
        <f t="shared" si="129"/>
        <v>98.510169575000006</v>
      </c>
      <c r="S411" s="315">
        <f t="shared" si="129"/>
        <v>69.610169575</v>
      </c>
      <c r="T411" s="315">
        <f t="shared" si="129"/>
        <v>97.300238700803334</v>
      </c>
      <c r="U411" s="315">
        <f t="shared" si="129"/>
        <v>72.34533900000001</v>
      </c>
      <c r="V411" s="315">
        <f t="shared" si="129"/>
        <v>99.650423724999996</v>
      </c>
      <c r="W411" s="315">
        <f t="shared" si="129"/>
        <v>75.150423724999996</v>
      </c>
      <c r="X411" s="315">
        <f t="shared" si="129"/>
        <v>99.619067824999988</v>
      </c>
      <c r="Y411" s="315">
        <f t="shared" si="129"/>
        <v>81.519067825000008</v>
      </c>
      <c r="Z411" s="315">
        <f t="shared" si="129"/>
        <v>94.893338624999998</v>
      </c>
      <c r="AA411" s="315">
        <f t="shared" si="129"/>
        <v>49.893338625000005</v>
      </c>
      <c r="AB411" s="315">
        <f t="shared" si="129"/>
        <v>48.226849333333334</v>
      </c>
      <c r="AC411" s="315">
        <f t="shared" si="129"/>
        <v>3.2268493333333335</v>
      </c>
      <c r="AD411" s="315">
        <f t="shared" si="129"/>
        <v>24.954899700803342</v>
      </c>
      <c r="AE411" s="315">
        <f t="shared" si="129"/>
        <v>0</v>
      </c>
      <c r="AF411" s="315">
        <f t="shared" si="129"/>
        <v>24.954899700803342</v>
      </c>
      <c r="AG411" s="315">
        <f t="shared" si="129"/>
        <v>0</v>
      </c>
      <c r="AH411" s="315">
        <f t="shared" si="129"/>
        <v>24.954899700803342</v>
      </c>
      <c r="AI411" s="315">
        <f t="shared" si="129"/>
        <v>0</v>
      </c>
      <c r="AJ411" s="315">
        <f t="shared" si="129"/>
        <v>24.954899700803342</v>
      </c>
      <c r="AK411" s="315">
        <f t="shared" si="129"/>
        <v>0</v>
      </c>
      <c r="AL411" s="315">
        <f t="shared" si="129"/>
        <v>24.954899700803342</v>
      </c>
      <c r="AM411" s="315">
        <f t="shared" si="129"/>
        <v>0</v>
      </c>
      <c r="AN411" s="318">
        <f t="shared" ref="AN411:AN412" si="130">H411+J411+L411+N411+P411+R411+T411+V411+X411+Z411+AB411+AD411+AF411+AH411+AJ411+AL411</f>
        <v>1103.5381701666367</v>
      </c>
      <c r="AO411" s="318">
        <f t="shared" ref="AO411:AO412" si="131">I411+K411+M411+O411+Q411+S411+U411+W411+Y411+AA411+AC411+AE411+AG411+AI411+AK411+AM411</f>
        <v>669.04010103333326</v>
      </c>
    </row>
    <row r="412" spans="1:41" x14ac:dyDescent="0.3">
      <c r="A412" s="304" t="s">
        <v>598</v>
      </c>
      <c r="B412" s="286" t="s">
        <v>1055</v>
      </c>
      <c r="C412" s="303" t="s">
        <v>748</v>
      </c>
      <c r="D412" s="315">
        <f>'[3]ИП (корректировка на 2023 г'!$L$92/1000</f>
        <v>28.05096948000001</v>
      </c>
      <c r="E412" s="315">
        <f>'[4]ИП (корректировка на 2023 г'!$M$92/1000</f>
        <v>26.245434790000001</v>
      </c>
      <c r="F412" s="315">
        <f>'[5]ИП (корректировка на 2023 г'!N92/1000</f>
        <v>34.183879361933101</v>
      </c>
      <c r="G412" s="315">
        <f>'[5]ИП (корректировка на 2023 г'!O92/1000</f>
        <v>34.665297951933105</v>
      </c>
      <c r="H412" s="315">
        <f>'[5]ИП (корректировка на 2023 г'!P92/1000</f>
        <v>15.7329624</v>
      </c>
      <c r="I412" s="315">
        <f>'[5]ИП (корректировка на 2023 г'!Q92/1000</f>
        <v>15.657962400000001</v>
      </c>
      <c r="J412" s="315">
        <f>'[5]ИП (корректировка на 2023 г'!R92/1000</f>
        <v>61.221402802559425</v>
      </c>
      <c r="K412" s="315">
        <f>'[5]ИП (корректировка на 2023 г'!S92/1000</f>
        <v>30.956597354444416</v>
      </c>
      <c r="L412" s="315">
        <f>'[5]ИП (корректировка на 2023 г'!T92/1000</f>
        <v>58.517902970632683</v>
      </c>
      <c r="M412" s="315">
        <f>'[5]ИП (корректировка на 2023 г'!U92/1000</f>
        <v>26.371562184573531</v>
      </c>
      <c r="N412" s="315">
        <f>'[5]ИП (корректировка на 2023 г'!V92/1000</f>
        <v>53.061991570057806</v>
      </c>
      <c r="O412" s="315">
        <f>'[5]ИП (корректировка на 2023 г'!W92/1000</f>
        <v>23.682729271314923</v>
      </c>
      <c r="P412" s="315">
        <f>'[5]ИП (корректировка на 2023 г'!X92/1000</f>
        <v>55.135954045826878</v>
      </c>
      <c r="Q412" s="315">
        <f>'[5]ИП (корректировка на 2023 г'!Y92/1000</f>
        <v>21.671879595425249</v>
      </c>
      <c r="R412" s="315">
        <f>'[5]ИП (корректировка на 2023 г'!Z92/1000</f>
        <v>67.281650500803309</v>
      </c>
      <c r="S412" s="315">
        <f>'[5]ИП (корректировка на 2023 г'!AA92/1000</f>
        <v>34.226750800000005</v>
      </c>
      <c r="T412" s="315">
        <f>'[5]ИП (корректировка на 2023 г'!AB92/1000</f>
        <v>63.060473999999957</v>
      </c>
      <c r="U412" s="315">
        <f>'[5]ИП (корректировка на 2023 г'!AC92/1000</f>
        <v>26.060473999999999</v>
      </c>
      <c r="V412" s="315">
        <f>'[5]ИП (корректировка на 2023 г'!AD92/1000</f>
        <v>37.454899700803331</v>
      </c>
      <c r="W412" s="315">
        <f>'[5]ИП (корректировка на 2023 г'!AE92/1000</f>
        <v>0</v>
      </c>
      <c r="X412" s="315">
        <f>'[5]ИП (корректировка на 2023 г'!AF92/1000</f>
        <v>43.854899700803301</v>
      </c>
      <c r="Y412" s="315">
        <f>'[5]ИП (корректировка на 2023 г'!AG92/1000</f>
        <v>0</v>
      </c>
      <c r="Z412" s="315">
        <f>'[5]ИП (корректировка на 2023 г'!AH92/1000</f>
        <v>16.954899700803324</v>
      </c>
      <c r="AA412" s="315">
        <f>'[5]ИП (корректировка на 2023 г'!AI92/1000</f>
        <v>0</v>
      </c>
      <c r="AB412" s="315">
        <f>'[5]ИП (корректировка на 2023 г'!AJ92/1000</f>
        <v>16.954899700803324</v>
      </c>
      <c r="AC412" s="315">
        <f>'[5]ИП (корректировка на 2023 г'!AK92/1000</f>
        <v>0</v>
      </c>
      <c r="AD412" s="315">
        <f>'[5]ИП (корректировка на 2023 г'!AL92/1000</f>
        <v>36.999999999999986</v>
      </c>
      <c r="AE412" s="315">
        <f>'[5]ИП (корректировка на 2023 г'!AM92/1000</f>
        <v>0</v>
      </c>
      <c r="AF412" s="315">
        <f>'[5]ИП (корректировка на 2023 г'!AN92/1000</f>
        <v>36.999999999999986</v>
      </c>
      <c r="AG412" s="315">
        <f>'[5]ИП (корректировка на 2023 г'!AO92/1000</f>
        <v>0</v>
      </c>
      <c r="AH412" s="315">
        <f>'[5]ИП (корректировка на 2023 г'!AP92/1000</f>
        <v>36.999999999999986</v>
      </c>
      <c r="AI412" s="315">
        <f>'[5]ИП (корректировка на 2023 г'!AQ92/1000</f>
        <v>0</v>
      </c>
      <c r="AJ412" s="315">
        <f>'[5]ИП (корректировка на 2023 г'!AR92/1000</f>
        <v>36.999999999999986</v>
      </c>
      <c r="AK412" s="315">
        <f>'[5]ИП (корректировка на 2023 г'!AS92/1000</f>
        <v>0</v>
      </c>
      <c r="AL412" s="315">
        <f>'[5]ИП (корректировка на 2023 г'!AT92/1000</f>
        <v>36.999999999999986</v>
      </c>
      <c r="AM412" s="315">
        <f>'[5]ИП (корректировка на 2023 г'!AU92/1000</f>
        <v>0</v>
      </c>
      <c r="AN412" s="318">
        <f t="shared" si="130"/>
        <v>674.23193709309328</v>
      </c>
      <c r="AO412" s="318">
        <f t="shared" si="131"/>
        <v>178.62795560575813</v>
      </c>
    </row>
    <row r="413" spans="1:41" x14ac:dyDescent="0.3">
      <c r="A413" s="304" t="s">
        <v>599</v>
      </c>
      <c r="B413" s="286" t="s">
        <v>745</v>
      </c>
      <c r="C413" s="303" t="s">
        <v>748</v>
      </c>
      <c r="D413" s="315" t="s">
        <v>286</v>
      </c>
      <c r="E413" s="315" t="s">
        <v>286</v>
      </c>
      <c r="F413" s="315" t="s">
        <v>286</v>
      </c>
      <c r="G413" s="315" t="s">
        <v>286</v>
      </c>
      <c r="H413" s="315" t="s">
        <v>286</v>
      </c>
      <c r="I413" s="315" t="s">
        <v>286</v>
      </c>
      <c r="J413" s="315" t="s">
        <v>286</v>
      </c>
      <c r="K413" s="315" t="s">
        <v>286</v>
      </c>
      <c r="L413" s="315" t="s">
        <v>286</v>
      </c>
      <c r="M413" s="315" t="s">
        <v>286</v>
      </c>
      <c r="N413" s="315" t="s">
        <v>286</v>
      </c>
      <c r="O413" s="315" t="s">
        <v>286</v>
      </c>
      <c r="P413" s="315" t="s">
        <v>286</v>
      </c>
      <c r="Q413" s="315" t="s">
        <v>286</v>
      </c>
      <c r="R413" s="315" t="s">
        <v>286</v>
      </c>
      <c r="S413" s="315" t="s">
        <v>286</v>
      </c>
      <c r="T413" s="315" t="s">
        <v>286</v>
      </c>
      <c r="U413" s="315" t="s">
        <v>286</v>
      </c>
      <c r="V413" s="315" t="s">
        <v>286</v>
      </c>
      <c r="W413" s="315" t="s">
        <v>286</v>
      </c>
      <c r="X413" s="315" t="s">
        <v>286</v>
      </c>
      <c r="Y413" s="315" t="s">
        <v>286</v>
      </c>
      <c r="Z413" s="315" t="s">
        <v>286</v>
      </c>
      <c r="AA413" s="315" t="s">
        <v>286</v>
      </c>
      <c r="AB413" s="315" t="s">
        <v>286</v>
      </c>
      <c r="AC413" s="315" t="s">
        <v>286</v>
      </c>
      <c r="AD413" s="315" t="s">
        <v>286</v>
      </c>
      <c r="AE413" s="315" t="s">
        <v>286</v>
      </c>
      <c r="AF413" s="315" t="s">
        <v>286</v>
      </c>
      <c r="AG413" s="315" t="s">
        <v>286</v>
      </c>
      <c r="AH413" s="315" t="s">
        <v>286</v>
      </c>
      <c r="AI413" s="315" t="s">
        <v>286</v>
      </c>
      <c r="AJ413" s="315" t="s">
        <v>286</v>
      </c>
      <c r="AK413" s="315" t="s">
        <v>286</v>
      </c>
      <c r="AL413" s="315" t="s">
        <v>286</v>
      </c>
      <c r="AM413" s="315" t="s">
        <v>286</v>
      </c>
      <c r="AN413" s="318" t="s">
        <v>286</v>
      </c>
      <c r="AO413" s="318" t="s">
        <v>286</v>
      </c>
    </row>
    <row r="414" spans="1:41" x14ac:dyDescent="0.3">
      <c r="A414" s="304" t="s">
        <v>600</v>
      </c>
      <c r="B414" s="286" t="s">
        <v>1049</v>
      </c>
      <c r="C414" s="303" t="s">
        <v>748</v>
      </c>
      <c r="D414" s="315" t="s">
        <v>286</v>
      </c>
      <c r="E414" s="315" t="s">
        <v>286</v>
      </c>
      <c r="F414" s="315" t="s">
        <v>286</v>
      </c>
      <c r="G414" s="315" t="s">
        <v>286</v>
      </c>
      <c r="H414" s="315" t="s">
        <v>286</v>
      </c>
      <c r="I414" s="315" t="s">
        <v>286</v>
      </c>
      <c r="J414" s="315" t="s">
        <v>286</v>
      </c>
      <c r="K414" s="315" t="s">
        <v>286</v>
      </c>
      <c r="L414" s="315" t="s">
        <v>286</v>
      </c>
      <c r="M414" s="315" t="s">
        <v>286</v>
      </c>
      <c r="N414" s="315" t="s">
        <v>286</v>
      </c>
      <c r="O414" s="315" t="s">
        <v>286</v>
      </c>
      <c r="P414" s="315" t="s">
        <v>286</v>
      </c>
      <c r="Q414" s="315" t="s">
        <v>286</v>
      </c>
      <c r="R414" s="315" t="s">
        <v>286</v>
      </c>
      <c r="S414" s="315" t="s">
        <v>286</v>
      </c>
      <c r="T414" s="315" t="s">
        <v>286</v>
      </c>
      <c r="U414" s="315" t="s">
        <v>286</v>
      </c>
      <c r="V414" s="315" t="s">
        <v>286</v>
      </c>
      <c r="W414" s="315" t="s">
        <v>286</v>
      </c>
      <c r="X414" s="315" t="s">
        <v>286</v>
      </c>
      <c r="Y414" s="315" t="s">
        <v>286</v>
      </c>
      <c r="Z414" s="315" t="s">
        <v>286</v>
      </c>
      <c r="AA414" s="315" t="s">
        <v>286</v>
      </c>
      <c r="AB414" s="315" t="s">
        <v>286</v>
      </c>
      <c r="AC414" s="315" t="s">
        <v>286</v>
      </c>
      <c r="AD414" s="315" t="s">
        <v>286</v>
      </c>
      <c r="AE414" s="315" t="s">
        <v>286</v>
      </c>
      <c r="AF414" s="315" t="s">
        <v>286</v>
      </c>
      <c r="AG414" s="315" t="s">
        <v>286</v>
      </c>
      <c r="AH414" s="315" t="s">
        <v>286</v>
      </c>
      <c r="AI414" s="315" t="s">
        <v>286</v>
      </c>
      <c r="AJ414" s="315" t="s">
        <v>286</v>
      </c>
      <c r="AK414" s="315" t="s">
        <v>286</v>
      </c>
      <c r="AL414" s="315" t="s">
        <v>286</v>
      </c>
      <c r="AM414" s="315" t="s">
        <v>286</v>
      </c>
      <c r="AN414" s="318" t="s">
        <v>286</v>
      </c>
      <c r="AO414" s="318" t="s">
        <v>286</v>
      </c>
    </row>
    <row r="415" spans="1:41" x14ac:dyDescent="0.3">
      <c r="A415" s="304" t="s">
        <v>601</v>
      </c>
      <c r="B415" s="286" t="s">
        <v>747</v>
      </c>
      <c r="C415" s="303" t="s">
        <v>748</v>
      </c>
      <c r="D415" s="315" t="s">
        <v>286</v>
      </c>
      <c r="E415" s="315" t="s">
        <v>286</v>
      </c>
      <c r="F415" s="315" t="s">
        <v>286</v>
      </c>
      <c r="G415" s="315" t="s">
        <v>286</v>
      </c>
      <c r="H415" s="315" t="s">
        <v>286</v>
      </c>
      <c r="I415" s="315" t="s">
        <v>286</v>
      </c>
      <c r="J415" s="315" t="s">
        <v>286</v>
      </c>
      <c r="K415" s="315" t="s">
        <v>286</v>
      </c>
      <c r="L415" s="315" t="s">
        <v>286</v>
      </c>
      <c r="M415" s="315" t="s">
        <v>286</v>
      </c>
      <c r="N415" s="315" t="s">
        <v>286</v>
      </c>
      <c r="O415" s="315" t="s">
        <v>286</v>
      </c>
      <c r="P415" s="315" t="s">
        <v>286</v>
      </c>
      <c r="Q415" s="315" t="s">
        <v>286</v>
      </c>
      <c r="R415" s="315" t="s">
        <v>286</v>
      </c>
      <c r="S415" s="315" t="s">
        <v>286</v>
      </c>
      <c r="T415" s="315" t="s">
        <v>286</v>
      </c>
      <c r="U415" s="315" t="s">
        <v>286</v>
      </c>
      <c r="V415" s="315" t="s">
        <v>286</v>
      </c>
      <c r="W415" s="315" t="s">
        <v>286</v>
      </c>
      <c r="X415" s="315" t="s">
        <v>286</v>
      </c>
      <c r="Y415" s="315" t="s">
        <v>286</v>
      </c>
      <c r="Z415" s="315" t="s">
        <v>286</v>
      </c>
      <c r="AA415" s="315" t="s">
        <v>286</v>
      </c>
      <c r="AB415" s="315" t="s">
        <v>286</v>
      </c>
      <c r="AC415" s="315" t="s">
        <v>286</v>
      </c>
      <c r="AD415" s="315" t="s">
        <v>286</v>
      </c>
      <c r="AE415" s="315" t="s">
        <v>286</v>
      </c>
      <c r="AF415" s="315" t="s">
        <v>286</v>
      </c>
      <c r="AG415" s="315" t="s">
        <v>286</v>
      </c>
      <c r="AH415" s="315" t="s">
        <v>286</v>
      </c>
      <c r="AI415" s="315" t="s">
        <v>286</v>
      </c>
      <c r="AJ415" s="315" t="s">
        <v>286</v>
      </c>
      <c r="AK415" s="315" t="s">
        <v>286</v>
      </c>
      <c r="AL415" s="315" t="s">
        <v>286</v>
      </c>
      <c r="AM415" s="315" t="s">
        <v>286</v>
      </c>
      <c r="AN415" s="318" t="s">
        <v>286</v>
      </c>
      <c r="AO415" s="318" t="s">
        <v>286</v>
      </c>
    </row>
    <row r="416" spans="1:41" x14ac:dyDescent="0.3">
      <c r="A416" s="304" t="s">
        <v>602</v>
      </c>
      <c r="B416" s="286" t="s">
        <v>1056</v>
      </c>
      <c r="C416" s="303" t="s">
        <v>748</v>
      </c>
      <c r="D416" s="315" t="s">
        <v>286</v>
      </c>
      <c r="E416" s="315" t="s">
        <v>286</v>
      </c>
      <c r="F416" s="315" t="s">
        <v>286</v>
      </c>
      <c r="G416" s="315" t="s">
        <v>286</v>
      </c>
      <c r="H416" s="315" t="s">
        <v>286</v>
      </c>
      <c r="I416" s="315" t="s">
        <v>286</v>
      </c>
      <c r="J416" s="315" t="s">
        <v>286</v>
      </c>
      <c r="K416" s="315" t="s">
        <v>286</v>
      </c>
      <c r="L416" s="315" t="s">
        <v>286</v>
      </c>
      <c r="M416" s="315" t="s">
        <v>286</v>
      </c>
      <c r="N416" s="315" t="s">
        <v>286</v>
      </c>
      <c r="O416" s="315" t="s">
        <v>286</v>
      </c>
      <c r="P416" s="315" t="s">
        <v>286</v>
      </c>
      <c r="Q416" s="315" t="s">
        <v>286</v>
      </c>
      <c r="R416" s="315" t="s">
        <v>286</v>
      </c>
      <c r="S416" s="315" t="s">
        <v>286</v>
      </c>
      <c r="T416" s="315" t="s">
        <v>286</v>
      </c>
      <c r="U416" s="315" t="s">
        <v>286</v>
      </c>
      <c r="V416" s="315" t="s">
        <v>286</v>
      </c>
      <c r="W416" s="315" t="s">
        <v>286</v>
      </c>
      <c r="X416" s="315" t="s">
        <v>286</v>
      </c>
      <c r="Y416" s="315" t="s">
        <v>286</v>
      </c>
      <c r="Z416" s="315" t="s">
        <v>286</v>
      </c>
      <c r="AA416" s="315" t="s">
        <v>286</v>
      </c>
      <c r="AB416" s="315" t="s">
        <v>286</v>
      </c>
      <c r="AC416" s="315" t="s">
        <v>286</v>
      </c>
      <c r="AD416" s="315" t="s">
        <v>286</v>
      </c>
      <c r="AE416" s="315" t="s">
        <v>286</v>
      </c>
      <c r="AF416" s="315" t="s">
        <v>286</v>
      </c>
      <c r="AG416" s="315" t="s">
        <v>286</v>
      </c>
      <c r="AH416" s="315" t="s">
        <v>286</v>
      </c>
      <c r="AI416" s="315" t="s">
        <v>286</v>
      </c>
      <c r="AJ416" s="315" t="s">
        <v>286</v>
      </c>
      <c r="AK416" s="315" t="s">
        <v>286</v>
      </c>
      <c r="AL416" s="315" t="s">
        <v>286</v>
      </c>
      <c r="AM416" s="315" t="s">
        <v>286</v>
      </c>
      <c r="AN416" s="318" t="s">
        <v>286</v>
      </c>
      <c r="AO416" s="318" t="s">
        <v>286</v>
      </c>
    </row>
    <row r="417" spans="1:41" ht="31.2" x14ac:dyDescent="0.3">
      <c r="A417" s="304" t="s">
        <v>617</v>
      </c>
      <c r="B417" s="286" t="s">
        <v>1032</v>
      </c>
      <c r="C417" s="303" t="s">
        <v>748</v>
      </c>
      <c r="D417" s="315" t="s">
        <v>286</v>
      </c>
      <c r="E417" s="315" t="s">
        <v>286</v>
      </c>
      <c r="F417" s="315" t="s">
        <v>286</v>
      </c>
      <c r="G417" s="315" t="s">
        <v>286</v>
      </c>
      <c r="H417" s="315" t="s">
        <v>286</v>
      </c>
      <c r="I417" s="315" t="s">
        <v>286</v>
      </c>
      <c r="J417" s="315" t="s">
        <v>286</v>
      </c>
      <c r="K417" s="315" t="s">
        <v>286</v>
      </c>
      <c r="L417" s="315" t="s">
        <v>286</v>
      </c>
      <c r="M417" s="315" t="s">
        <v>286</v>
      </c>
      <c r="N417" s="315" t="s">
        <v>286</v>
      </c>
      <c r="O417" s="315" t="s">
        <v>286</v>
      </c>
      <c r="P417" s="315" t="s">
        <v>286</v>
      </c>
      <c r="Q417" s="315" t="s">
        <v>286</v>
      </c>
      <c r="R417" s="315" t="s">
        <v>286</v>
      </c>
      <c r="S417" s="315" t="s">
        <v>286</v>
      </c>
      <c r="T417" s="315" t="s">
        <v>286</v>
      </c>
      <c r="U417" s="315" t="s">
        <v>286</v>
      </c>
      <c r="V417" s="315" t="s">
        <v>286</v>
      </c>
      <c r="W417" s="315" t="s">
        <v>286</v>
      </c>
      <c r="X417" s="315" t="s">
        <v>286</v>
      </c>
      <c r="Y417" s="315" t="s">
        <v>286</v>
      </c>
      <c r="Z417" s="315" t="s">
        <v>286</v>
      </c>
      <c r="AA417" s="315" t="s">
        <v>286</v>
      </c>
      <c r="AB417" s="315" t="s">
        <v>286</v>
      </c>
      <c r="AC417" s="315" t="s">
        <v>286</v>
      </c>
      <c r="AD417" s="315" t="s">
        <v>286</v>
      </c>
      <c r="AE417" s="315" t="s">
        <v>286</v>
      </c>
      <c r="AF417" s="315" t="s">
        <v>286</v>
      </c>
      <c r="AG417" s="315" t="s">
        <v>286</v>
      </c>
      <c r="AH417" s="315" t="s">
        <v>286</v>
      </c>
      <c r="AI417" s="315" t="s">
        <v>286</v>
      </c>
      <c r="AJ417" s="315" t="s">
        <v>286</v>
      </c>
      <c r="AK417" s="315" t="s">
        <v>286</v>
      </c>
      <c r="AL417" s="315" t="s">
        <v>286</v>
      </c>
      <c r="AM417" s="315" t="s">
        <v>286</v>
      </c>
      <c r="AN417" s="318" t="s">
        <v>286</v>
      </c>
      <c r="AO417" s="318" t="s">
        <v>286</v>
      </c>
    </row>
    <row r="418" spans="1:41" x14ac:dyDescent="0.3">
      <c r="A418" s="304" t="s">
        <v>970</v>
      </c>
      <c r="B418" s="287" t="s">
        <v>643</v>
      </c>
      <c r="C418" s="303" t="s">
        <v>748</v>
      </c>
      <c r="D418" s="315" t="s">
        <v>286</v>
      </c>
      <c r="E418" s="315" t="s">
        <v>286</v>
      </c>
      <c r="F418" s="315" t="s">
        <v>286</v>
      </c>
      <c r="G418" s="315" t="s">
        <v>286</v>
      </c>
      <c r="H418" s="315" t="s">
        <v>286</v>
      </c>
      <c r="I418" s="315" t="s">
        <v>286</v>
      </c>
      <c r="J418" s="315" t="s">
        <v>286</v>
      </c>
      <c r="K418" s="315" t="s">
        <v>286</v>
      </c>
      <c r="L418" s="315" t="s">
        <v>286</v>
      </c>
      <c r="M418" s="315" t="s">
        <v>286</v>
      </c>
      <c r="N418" s="315" t="s">
        <v>286</v>
      </c>
      <c r="O418" s="315" t="s">
        <v>286</v>
      </c>
      <c r="P418" s="315" t="s">
        <v>286</v>
      </c>
      <c r="Q418" s="315" t="s">
        <v>286</v>
      </c>
      <c r="R418" s="315" t="s">
        <v>286</v>
      </c>
      <c r="S418" s="315" t="s">
        <v>286</v>
      </c>
      <c r="T418" s="315" t="s">
        <v>286</v>
      </c>
      <c r="U418" s="315" t="s">
        <v>286</v>
      </c>
      <c r="V418" s="315" t="s">
        <v>286</v>
      </c>
      <c r="W418" s="315" t="s">
        <v>286</v>
      </c>
      <c r="X418" s="315" t="s">
        <v>286</v>
      </c>
      <c r="Y418" s="315" t="s">
        <v>286</v>
      </c>
      <c r="Z418" s="315" t="s">
        <v>286</v>
      </c>
      <c r="AA418" s="315" t="s">
        <v>286</v>
      </c>
      <c r="AB418" s="315" t="s">
        <v>286</v>
      </c>
      <c r="AC418" s="315" t="s">
        <v>286</v>
      </c>
      <c r="AD418" s="315" t="s">
        <v>286</v>
      </c>
      <c r="AE418" s="315" t="s">
        <v>286</v>
      </c>
      <c r="AF418" s="315" t="s">
        <v>286</v>
      </c>
      <c r="AG418" s="315" t="s">
        <v>286</v>
      </c>
      <c r="AH418" s="315" t="s">
        <v>286</v>
      </c>
      <c r="AI418" s="315" t="s">
        <v>286</v>
      </c>
      <c r="AJ418" s="315" t="s">
        <v>286</v>
      </c>
      <c r="AK418" s="315" t="s">
        <v>286</v>
      </c>
      <c r="AL418" s="315" t="s">
        <v>286</v>
      </c>
      <c r="AM418" s="315" t="s">
        <v>286</v>
      </c>
      <c r="AN418" s="318" t="s">
        <v>286</v>
      </c>
      <c r="AO418" s="318" t="s">
        <v>286</v>
      </c>
    </row>
    <row r="419" spans="1:41" x14ac:dyDescent="0.3">
      <c r="A419" s="304" t="s">
        <v>971</v>
      </c>
      <c r="B419" s="294" t="s">
        <v>631</v>
      </c>
      <c r="C419" s="303" t="s">
        <v>748</v>
      </c>
      <c r="D419" s="315" t="s">
        <v>286</v>
      </c>
      <c r="E419" s="315" t="s">
        <v>286</v>
      </c>
      <c r="F419" s="315" t="s">
        <v>286</v>
      </c>
      <c r="G419" s="315" t="s">
        <v>286</v>
      </c>
      <c r="H419" s="315" t="s">
        <v>286</v>
      </c>
      <c r="I419" s="315" t="s">
        <v>286</v>
      </c>
      <c r="J419" s="315" t="s">
        <v>286</v>
      </c>
      <c r="K419" s="315" t="s">
        <v>286</v>
      </c>
      <c r="L419" s="315" t="s">
        <v>286</v>
      </c>
      <c r="M419" s="315" t="s">
        <v>286</v>
      </c>
      <c r="N419" s="315" t="s">
        <v>286</v>
      </c>
      <c r="O419" s="315" t="s">
        <v>286</v>
      </c>
      <c r="P419" s="315" t="s">
        <v>286</v>
      </c>
      <c r="Q419" s="315" t="s">
        <v>286</v>
      </c>
      <c r="R419" s="315" t="s">
        <v>286</v>
      </c>
      <c r="S419" s="315" t="s">
        <v>286</v>
      </c>
      <c r="T419" s="315" t="s">
        <v>286</v>
      </c>
      <c r="U419" s="315" t="s">
        <v>286</v>
      </c>
      <c r="V419" s="315" t="s">
        <v>286</v>
      </c>
      <c r="W419" s="315" t="s">
        <v>286</v>
      </c>
      <c r="X419" s="315" t="s">
        <v>286</v>
      </c>
      <c r="Y419" s="315" t="s">
        <v>286</v>
      </c>
      <c r="Z419" s="315" t="s">
        <v>286</v>
      </c>
      <c r="AA419" s="315" t="s">
        <v>286</v>
      </c>
      <c r="AB419" s="315" t="s">
        <v>286</v>
      </c>
      <c r="AC419" s="315" t="s">
        <v>286</v>
      </c>
      <c r="AD419" s="315" t="s">
        <v>286</v>
      </c>
      <c r="AE419" s="315" t="s">
        <v>286</v>
      </c>
      <c r="AF419" s="315" t="s">
        <v>286</v>
      </c>
      <c r="AG419" s="315" t="s">
        <v>286</v>
      </c>
      <c r="AH419" s="315" t="s">
        <v>286</v>
      </c>
      <c r="AI419" s="315" t="s">
        <v>286</v>
      </c>
      <c r="AJ419" s="315" t="s">
        <v>286</v>
      </c>
      <c r="AK419" s="315" t="s">
        <v>286</v>
      </c>
      <c r="AL419" s="315" t="s">
        <v>286</v>
      </c>
      <c r="AM419" s="315" t="s">
        <v>286</v>
      </c>
      <c r="AN419" s="318" t="s">
        <v>286</v>
      </c>
      <c r="AO419" s="318" t="s">
        <v>286</v>
      </c>
    </row>
    <row r="420" spans="1:41" x14ac:dyDescent="0.3">
      <c r="A420" s="304" t="s">
        <v>214</v>
      </c>
      <c r="B420" s="141" t="s">
        <v>1001</v>
      </c>
      <c r="C420" s="303" t="s">
        <v>748</v>
      </c>
      <c r="D420" s="315" t="s">
        <v>286</v>
      </c>
      <c r="E420" s="315" t="s">
        <v>286</v>
      </c>
      <c r="F420" s="315" t="s">
        <v>286</v>
      </c>
      <c r="G420" s="315" t="s">
        <v>286</v>
      </c>
      <c r="H420" s="315" t="s">
        <v>286</v>
      </c>
      <c r="I420" s="315" t="s">
        <v>286</v>
      </c>
      <c r="J420" s="315" t="s">
        <v>286</v>
      </c>
      <c r="K420" s="315" t="s">
        <v>286</v>
      </c>
      <c r="L420" s="315" t="s">
        <v>286</v>
      </c>
      <c r="M420" s="315" t="s">
        <v>286</v>
      </c>
      <c r="N420" s="315" t="s">
        <v>286</v>
      </c>
      <c r="O420" s="315" t="s">
        <v>286</v>
      </c>
      <c r="P420" s="315" t="s">
        <v>286</v>
      </c>
      <c r="Q420" s="315" t="s">
        <v>286</v>
      </c>
      <c r="R420" s="315" t="s">
        <v>286</v>
      </c>
      <c r="S420" s="315" t="s">
        <v>286</v>
      </c>
      <c r="T420" s="315" t="s">
        <v>286</v>
      </c>
      <c r="U420" s="315" t="s">
        <v>286</v>
      </c>
      <c r="V420" s="315" t="s">
        <v>286</v>
      </c>
      <c r="W420" s="315" t="s">
        <v>286</v>
      </c>
      <c r="X420" s="315" t="s">
        <v>286</v>
      </c>
      <c r="Y420" s="315" t="s">
        <v>286</v>
      </c>
      <c r="Z420" s="315" t="s">
        <v>286</v>
      </c>
      <c r="AA420" s="315" t="s">
        <v>286</v>
      </c>
      <c r="AB420" s="315" t="s">
        <v>286</v>
      </c>
      <c r="AC420" s="315" t="s">
        <v>286</v>
      </c>
      <c r="AD420" s="315" t="s">
        <v>286</v>
      </c>
      <c r="AE420" s="315" t="s">
        <v>286</v>
      </c>
      <c r="AF420" s="315" t="s">
        <v>286</v>
      </c>
      <c r="AG420" s="315" t="s">
        <v>286</v>
      </c>
      <c r="AH420" s="315" t="s">
        <v>286</v>
      </c>
      <c r="AI420" s="315" t="s">
        <v>286</v>
      </c>
      <c r="AJ420" s="315" t="s">
        <v>286</v>
      </c>
      <c r="AK420" s="315" t="s">
        <v>286</v>
      </c>
      <c r="AL420" s="315" t="s">
        <v>286</v>
      </c>
      <c r="AM420" s="315" t="s">
        <v>286</v>
      </c>
      <c r="AN420" s="318" t="s">
        <v>286</v>
      </c>
      <c r="AO420" s="318" t="s">
        <v>286</v>
      </c>
    </row>
    <row r="421" spans="1:41" x14ac:dyDescent="0.3">
      <c r="A421" s="304" t="s">
        <v>216</v>
      </c>
      <c r="B421" s="141" t="s">
        <v>789</v>
      </c>
      <c r="C421" s="303" t="s">
        <v>748</v>
      </c>
      <c r="D421" s="315" t="s">
        <v>286</v>
      </c>
      <c r="E421" s="315" t="s">
        <v>286</v>
      </c>
      <c r="F421" s="315" t="s">
        <v>286</v>
      </c>
      <c r="G421" s="315" t="s">
        <v>286</v>
      </c>
      <c r="H421" s="315" t="s">
        <v>286</v>
      </c>
      <c r="I421" s="315" t="s">
        <v>286</v>
      </c>
      <c r="J421" s="315" t="s">
        <v>286</v>
      </c>
      <c r="K421" s="315" t="s">
        <v>286</v>
      </c>
      <c r="L421" s="315" t="s">
        <v>286</v>
      </c>
      <c r="M421" s="315" t="s">
        <v>286</v>
      </c>
      <c r="N421" s="315" t="s">
        <v>286</v>
      </c>
      <c r="O421" s="315" t="s">
        <v>286</v>
      </c>
      <c r="P421" s="315" t="s">
        <v>286</v>
      </c>
      <c r="Q421" s="315" t="s">
        <v>286</v>
      </c>
      <c r="R421" s="315" t="s">
        <v>286</v>
      </c>
      <c r="S421" s="315" t="s">
        <v>286</v>
      </c>
      <c r="T421" s="315" t="s">
        <v>286</v>
      </c>
      <c r="U421" s="315" t="s">
        <v>286</v>
      </c>
      <c r="V421" s="315" t="s">
        <v>286</v>
      </c>
      <c r="W421" s="315" t="s">
        <v>286</v>
      </c>
      <c r="X421" s="315" t="s">
        <v>286</v>
      </c>
      <c r="Y421" s="315" t="s">
        <v>286</v>
      </c>
      <c r="Z421" s="315" t="s">
        <v>286</v>
      </c>
      <c r="AA421" s="315" t="s">
        <v>286</v>
      </c>
      <c r="AB421" s="315" t="s">
        <v>286</v>
      </c>
      <c r="AC421" s="315" t="s">
        <v>286</v>
      </c>
      <c r="AD421" s="315" t="s">
        <v>286</v>
      </c>
      <c r="AE421" s="315" t="s">
        <v>286</v>
      </c>
      <c r="AF421" s="315" t="s">
        <v>286</v>
      </c>
      <c r="AG421" s="315" t="s">
        <v>286</v>
      </c>
      <c r="AH421" s="315" t="s">
        <v>286</v>
      </c>
      <c r="AI421" s="315" t="s">
        <v>286</v>
      </c>
      <c r="AJ421" s="315" t="s">
        <v>286</v>
      </c>
      <c r="AK421" s="315" t="s">
        <v>286</v>
      </c>
      <c r="AL421" s="315" t="s">
        <v>286</v>
      </c>
      <c r="AM421" s="315" t="s">
        <v>286</v>
      </c>
      <c r="AN421" s="318" t="s">
        <v>286</v>
      </c>
      <c r="AO421" s="318" t="s">
        <v>286</v>
      </c>
    </row>
    <row r="422" spans="1:41" x14ac:dyDescent="0.3">
      <c r="A422" s="304" t="s">
        <v>621</v>
      </c>
      <c r="B422" s="286" t="s">
        <v>744</v>
      </c>
      <c r="C422" s="303" t="s">
        <v>748</v>
      </c>
      <c r="D422" s="315" t="s">
        <v>286</v>
      </c>
      <c r="E422" s="315" t="s">
        <v>286</v>
      </c>
      <c r="F422" s="315" t="s">
        <v>286</v>
      </c>
      <c r="G422" s="315" t="s">
        <v>286</v>
      </c>
      <c r="H422" s="315" t="s">
        <v>286</v>
      </c>
      <c r="I422" s="315" t="s">
        <v>286</v>
      </c>
      <c r="J422" s="315" t="s">
        <v>286</v>
      </c>
      <c r="K422" s="315" t="s">
        <v>286</v>
      </c>
      <c r="L422" s="315" t="s">
        <v>286</v>
      </c>
      <c r="M422" s="315" t="s">
        <v>286</v>
      </c>
      <c r="N422" s="315" t="s">
        <v>286</v>
      </c>
      <c r="O422" s="315" t="s">
        <v>286</v>
      </c>
      <c r="P422" s="315" t="s">
        <v>286</v>
      </c>
      <c r="Q422" s="315" t="s">
        <v>286</v>
      </c>
      <c r="R422" s="315" t="s">
        <v>286</v>
      </c>
      <c r="S422" s="315" t="s">
        <v>286</v>
      </c>
      <c r="T422" s="315" t="s">
        <v>286</v>
      </c>
      <c r="U422" s="315" t="s">
        <v>286</v>
      </c>
      <c r="V422" s="315" t="s">
        <v>286</v>
      </c>
      <c r="W422" s="315" t="s">
        <v>286</v>
      </c>
      <c r="X422" s="315" t="s">
        <v>286</v>
      </c>
      <c r="Y422" s="315" t="s">
        <v>286</v>
      </c>
      <c r="Z422" s="315" t="s">
        <v>286</v>
      </c>
      <c r="AA422" s="315" t="s">
        <v>286</v>
      </c>
      <c r="AB422" s="315" t="s">
        <v>286</v>
      </c>
      <c r="AC422" s="315" t="s">
        <v>286</v>
      </c>
      <c r="AD422" s="315" t="s">
        <v>286</v>
      </c>
      <c r="AE422" s="315" t="s">
        <v>286</v>
      </c>
      <c r="AF422" s="315" t="s">
        <v>286</v>
      </c>
      <c r="AG422" s="315" t="s">
        <v>286</v>
      </c>
      <c r="AH422" s="315" t="s">
        <v>286</v>
      </c>
      <c r="AI422" s="315" t="s">
        <v>286</v>
      </c>
      <c r="AJ422" s="315" t="s">
        <v>286</v>
      </c>
      <c r="AK422" s="315" t="s">
        <v>286</v>
      </c>
      <c r="AL422" s="315" t="s">
        <v>286</v>
      </c>
      <c r="AM422" s="315" t="s">
        <v>286</v>
      </c>
      <c r="AN422" s="318" t="s">
        <v>286</v>
      </c>
      <c r="AO422" s="318" t="s">
        <v>286</v>
      </c>
    </row>
    <row r="423" spans="1:41" ht="31.2" x14ac:dyDescent="0.3">
      <c r="A423" s="304" t="s">
        <v>919</v>
      </c>
      <c r="B423" s="286" t="s">
        <v>897</v>
      </c>
      <c r="C423" s="303" t="s">
        <v>748</v>
      </c>
      <c r="D423" s="315" t="s">
        <v>286</v>
      </c>
      <c r="E423" s="315" t="s">
        <v>286</v>
      </c>
      <c r="F423" s="315" t="s">
        <v>286</v>
      </c>
      <c r="G423" s="315" t="s">
        <v>286</v>
      </c>
      <c r="H423" s="315" t="s">
        <v>286</v>
      </c>
      <c r="I423" s="315" t="s">
        <v>286</v>
      </c>
      <c r="J423" s="315" t="s">
        <v>286</v>
      </c>
      <c r="K423" s="315" t="s">
        <v>286</v>
      </c>
      <c r="L423" s="315" t="s">
        <v>286</v>
      </c>
      <c r="M423" s="315" t="s">
        <v>286</v>
      </c>
      <c r="N423" s="315" t="s">
        <v>286</v>
      </c>
      <c r="O423" s="315" t="s">
        <v>286</v>
      </c>
      <c r="P423" s="315" t="s">
        <v>286</v>
      </c>
      <c r="Q423" s="315" t="s">
        <v>286</v>
      </c>
      <c r="R423" s="315" t="s">
        <v>286</v>
      </c>
      <c r="S423" s="315" t="s">
        <v>286</v>
      </c>
      <c r="T423" s="315" t="s">
        <v>286</v>
      </c>
      <c r="U423" s="315" t="s">
        <v>286</v>
      </c>
      <c r="V423" s="315" t="s">
        <v>286</v>
      </c>
      <c r="W423" s="315" t="s">
        <v>286</v>
      </c>
      <c r="X423" s="315" t="s">
        <v>286</v>
      </c>
      <c r="Y423" s="315" t="s">
        <v>286</v>
      </c>
      <c r="Z423" s="315" t="s">
        <v>286</v>
      </c>
      <c r="AA423" s="315" t="s">
        <v>286</v>
      </c>
      <c r="AB423" s="315" t="s">
        <v>286</v>
      </c>
      <c r="AC423" s="315" t="s">
        <v>286</v>
      </c>
      <c r="AD423" s="315" t="s">
        <v>286</v>
      </c>
      <c r="AE423" s="315" t="s">
        <v>286</v>
      </c>
      <c r="AF423" s="315" t="s">
        <v>286</v>
      </c>
      <c r="AG423" s="315" t="s">
        <v>286</v>
      </c>
      <c r="AH423" s="315" t="s">
        <v>286</v>
      </c>
      <c r="AI423" s="315" t="s">
        <v>286</v>
      </c>
      <c r="AJ423" s="315" t="s">
        <v>286</v>
      </c>
      <c r="AK423" s="315" t="s">
        <v>286</v>
      </c>
      <c r="AL423" s="315" t="s">
        <v>286</v>
      </c>
      <c r="AM423" s="315" t="s">
        <v>286</v>
      </c>
      <c r="AN423" s="318" t="s">
        <v>286</v>
      </c>
      <c r="AO423" s="318" t="s">
        <v>286</v>
      </c>
    </row>
    <row r="424" spans="1:41" ht="31.2" x14ac:dyDescent="0.3">
      <c r="A424" s="304" t="s">
        <v>920</v>
      </c>
      <c r="B424" s="286" t="s">
        <v>898</v>
      </c>
      <c r="C424" s="303" t="s">
        <v>748</v>
      </c>
      <c r="D424" s="315" t="s">
        <v>286</v>
      </c>
      <c r="E424" s="315" t="s">
        <v>286</v>
      </c>
      <c r="F424" s="315" t="s">
        <v>286</v>
      </c>
      <c r="G424" s="315" t="s">
        <v>286</v>
      </c>
      <c r="H424" s="315" t="s">
        <v>286</v>
      </c>
      <c r="I424" s="315" t="s">
        <v>286</v>
      </c>
      <c r="J424" s="315" t="s">
        <v>286</v>
      </c>
      <c r="K424" s="315" t="s">
        <v>286</v>
      </c>
      <c r="L424" s="315" t="s">
        <v>286</v>
      </c>
      <c r="M424" s="315" t="s">
        <v>286</v>
      </c>
      <c r="N424" s="315" t="s">
        <v>286</v>
      </c>
      <c r="O424" s="315" t="s">
        <v>286</v>
      </c>
      <c r="P424" s="315" t="s">
        <v>286</v>
      </c>
      <c r="Q424" s="315" t="s">
        <v>286</v>
      </c>
      <c r="R424" s="315" t="s">
        <v>286</v>
      </c>
      <c r="S424" s="315" t="s">
        <v>286</v>
      </c>
      <c r="T424" s="315" t="s">
        <v>286</v>
      </c>
      <c r="U424" s="315" t="s">
        <v>286</v>
      </c>
      <c r="V424" s="315" t="s">
        <v>286</v>
      </c>
      <c r="W424" s="315" t="s">
        <v>286</v>
      </c>
      <c r="X424" s="315" t="s">
        <v>286</v>
      </c>
      <c r="Y424" s="315" t="s">
        <v>286</v>
      </c>
      <c r="Z424" s="315" t="s">
        <v>286</v>
      </c>
      <c r="AA424" s="315" t="s">
        <v>286</v>
      </c>
      <c r="AB424" s="315" t="s">
        <v>286</v>
      </c>
      <c r="AC424" s="315" t="s">
        <v>286</v>
      </c>
      <c r="AD424" s="315" t="s">
        <v>286</v>
      </c>
      <c r="AE424" s="315" t="s">
        <v>286</v>
      </c>
      <c r="AF424" s="315" t="s">
        <v>286</v>
      </c>
      <c r="AG424" s="315" t="s">
        <v>286</v>
      </c>
      <c r="AH424" s="315" t="s">
        <v>286</v>
      </c>
      <c r="AI424" s="315" t="s">
        <v>286</v>
      </c>
      <c r="AJ424" s="315" t="s">
        <v>286</v>
      </c>
      <c r="AK424" s="315" t="s">
        <v>286</v>
      </c>
      <c r="AL424" s="315" t="s">
        <v>286</v>
      </c>
      <c r="AM424" s="315" t="s">
        <v>286</v>
      </c>
      <c r="AN424" s="318" t="s">
        <v>286</v>
      </c>
      <c r="AO424" s="318" t="s">
        <v>286</v>
      </c>
    </row>
    <row r="425" spans="1:41" ht="31.2" x14ac:dyDescent="0.3">
      <c r="A425" s="304" t="s">
        <v>1089</v>
      </c>
      <c r="B425" s="286" t="s">
        <v>883</v>
      </c>
      <c r="C425" s="303" t="s">
        <v>748</v>
      </c>
      <c r="D425" s="315" t="s">
        <v>286</v>
      </c>
      <c r="E425" s="315" t="s">
        <v>286</v>
      </c>
      <c r="F425" s="315" t="s">
        <v>286</v>
      </c>
      <c r="G425" s="315" t="s">
        <v>286</v>
      </c>
      <c r="H425" s="315" t="s">
        <v>286</v>
      </c>
      <c r="I425" s="315" t="s">
        <v>286</v>
      </c>
      <c r="J425" s="315" t="s">
        <v>286</v>
      </c>
      <c r="K425" s="315" t="s">
        <v>286</v>
      </c>
      <c r="L425" s="315" t="s">
        <v>286</v>
      </c>
      <c r="M425" s="315" t="s">
        <v>286</v>
      </c>
      <c r="N425" s="315" t="s">
        <v>286</v>
      </c>
      <c r="O425" s="315" t="s">
        <v>286</v>
      </c>
      <c r="P425" s="315" t="s">
        <v>286</v>
      </c>
      <c r="Q425" s="315" t="s">
        <v>286</v>
      </c>
      <c r="R425" s="315" t="s">
        <v>286</v>
      </c>
      <c r="S425" s="315" t="s">
        <v>286</v>
      </c>
      <c r="T425" s="315" t="s">
        <v>286</v>
      </c>
      <c r="U425" s="315" t="s">
        <v>286</v>
      </c>
      <c r="V425" s="315" t="s">
        <v>286</v>
      </c>
      <c r="W425" s="315" t="s">
        <v>286</v>
      </c>
      <c r="X425" s="315" t="s">
        <v>286</v>
      </c>
      <c r="Y425" s="315" t="s">
        <v>286</v>
      </c>
      <c r="Z425" s="315" t="s">
        <v>286</v>
      </c>
      <c r="AA425" s="315" t="s">
        <v>286</v>
      </c>
      <c r="AB425" s="315" t="s">
        <v>286</v>
      </c>
      <c r="AC425" s="315" t="s">
        <v>286</v>
      </c>
      <c r="AD425" s="315" t="s">
        <v>286</v>
      </c>
      <c r="AE425" s="315" t="s">
        <v>286</v>
      </c>
      <c r="AF425" s="315" t="s">
        <v>286</v>
      </c>
      <c r="AG425" s="315" t="s">
        <v>286</v>
      </c>
      <c r="AH425" s="315" t="s">
        <v>286</v>
      </c>
      <c r="AI425" s="315" t="s">
        <v>286</v>
      </c>
      <c r="AJ425" s="315" t="s">
        <v>286</v>
      </c>
      <c r="AK425" s="315" t="s">
        <v>286</v>
      </c>
      <c r="AL425" s="315" t="s">
        <v>286</v>
      </c>
      <c r="AM425" s="315" t="s">
        <v>286</v>
      </c>
      <c r="AN425" s="318" t="s">
        <v>286</v>
      </c>
      <c r="AO425" s="318" t="s">
        <v>286</v>
      </c>
    </row>
    <row r="426" spans="1:41" x14ac:dyDescent="0.3">
      <c r="A426" s="304" t="s">
        <v>622</v>
      </c>
      <c r="B426" s="286" t="s">
        <v>1055</v>
      </c>
      <c r="C426" s="303" t="s">
        <v>748</v>
      </c>
      <c r="D426" s="315" t="s">
        <v>286</v>
      </c>
      <c r="E426" s="315" t="s">
        <v>286</v>
      </c>
      <c r="F426" s="315" t="s">
        <v>286</v>
      </c>
      <c r="G426" s="315" t="s">
        <v>286</v>
      </c>
      <c r="H426" s="315" t="s">
        <v>286</v>
      </c>
      <c r="I426" s="315" t="s">
        <v>286</v>
      </c>
      <c r="J426" s="315" t="s">
        <v>286</v>
      </c>
      <c r="K426" s="315" t="s">
        <v>286</v>
      </c>
      <c r="L426" s="315" t="s">
        <v>286</v>
      </c>
      <c r="M426" s="315" t="s">
        <v>286</v>
      </c>
      <c r="N426" s="315" t="s">
        <v>286</v>
      </c>
      <c r="O426" s="315" t="s">
        <v>286</v>
      </c>
      <c r="P426" s="315" t="s">
        <v>286</v>
      </c>
      <c r="Q426" s="315" t="s">
        <v>286</v>
      </c>
      <c r="R426" s="315" t="s">
        <v>286</v>
      </c>
      <c r="S426" s="315" t="s">
        <v>286</v>
      </c>
      <c r="T426" s="315" t="s">
        <v>286</v>
      </c>
      <c r="U426" s="315" t="s">
        <v>286</v>
      </c>
      <c r="V426" s="315" t="s">
        <v>286</v>
      </c>
      <c r="W426" s="315" t="s">
        <v>286</v>
      </c>
      <c r="X426" s="315" t="s">
        <v>286</v>
      </c>
      <c r="Y426" s="315" t="s">
        <v>286</v>
      </c>
      <c r="Z426" s="315" t="s">
        <v>286</v>
      </c>
      <c r="AA426" s="315" t="s">
        <v>286</v>
      </c>
      <c r="AB426" s="315" t="s">
        <v>286</v>
      </c>
      <c r="AC426" s="315" t="s">
        <v>286</v>
      </c>
      <c r="AD426" s="315" t="s">
        <v>286</v>
      </c>
      <c r="AE426" s="315" t="s">
        <v>286</v>
      </c>
      <c r="AF426" s="315" t="s">
        <v>286</v>
      </c>
      <c r="AG426" s="315" t="s">
        <v>286</v>
      </c>
      <c r="AH426" s="315" t="s">
        <v>286</v>
      </c>
      <c r="AI426" s="315" t="s">
        <v>286</v>
      </c>
      <c r="AJ426" s="315" t="s">
        <v>286</v>
      </c>
      <c r="AK426" s="315" t="s">
        <v>286</v>
      </c>
      <c r="AL426" s="315" t="s">
        <v>286</v>
      </c>
      <c r="AM426" s="315" t="s">
        <v>286</v>
      </c>
      <c r="AN426" s="318" t="s">
        <v>286</v>
      </c>
      <c r="AO426" s="318" t="s">
        <v>286</v>
      </c>
    </row>
    <row r="427" spans="1:41" x14ac:dyDescent="0.3">
      <c r="A427" s="304" t="s">
        <v>623</v>
      </c>
      <c r="B427" s="286" t="s">
        <v>745</v>
      </c>
      <c r="C427" s="303" t="s">
        <v>748</v>
      </c>
      <c r="D427" s="315" t="s">
        <v>286</v>
      </c>
      <c r="E427" s="315" t="s">
        <v>286</v>
      </c>
      <c r="F427" s="315" t="s">
        <v>286</v>
      </c>
      <c r="G427" s="315" t="s">
        <v>286</v>
      </c>
      <c r="H427" s="315" t="s">
        <v>286</v>
      </c>
      <c r="I427" s="315" t="s">
        <v>286</v>
      </c>
      <c r="J427" s="315" t="s">
        <v>286</v>
      </c>
      <c r="K427" s="315" t="s">
        <v>286</v>
      </c>
      <c r="L427" s="315" t="s">
        <v>286</v>
      </c>
      <c r="M427" s="315" t="s">
        <v>286</v>
      </c>
      <c r="N427" s="315" t="s">
        <v>286</v>
      </c>
      <c r="O427" s="315" t="s">
        <v>286</v>
      </c>
      <c r="P427" s="315" t="s">
        <v>286</v>
      </c>
      <c r="Q427" s="315" t="s">
        <v>286</v>
      </c>
      <c r="R427" s="315" t="s">
        <v>286</v>
      </c>
      <c r="S427" s="315" t="s">
        <v>286</v>
      </c>
      <c r="T427" s="315" t="s">
        <v>286</v>
      </c>
      <c r="U427" s="315" t="s">
        <v>286</v>
      </c>
      <c r="V427" s="315" t="s">
        <v>286</v>
      </c>
      <c r="W427" s="315" t="s">
        <v>286</v>
      </c>
      <c r="X427" s="315" t="s">
        <v>286</v>
      </c>
      <c r="Y427" s="315" t="s">
        <v>286</v>
      </c>
      <c r="Z427" s="315" t="s">
        <v>286</v>
      </c>
      <c r="AA427" s="315" t="s">
        <v>286</v>
      </c>
      <c r="AB427" s="315" t="s">
        <v>286</v>
      </c>
      <c r="AC427" s="315" t="s">
        <v>286</v>
      </c>
      <c r="AD427" s="315" t="s">
        <v>286</v>
      </c>
      <c r="AE427" s="315" t="s">
        <v>286</v>
      </c>
      <c r="AF427" s="315" t="s">
        <v>286</v>
      </c>
      <c r="AG427" s="315" t="s">
        <v>286</v>
      </c>
      <c r="AH427" s="315" t="s">
        <v>286</v>
      </c>
      <c r="AI427" s="315" t="s">
        <v>286</v>
      </c>
      <c r="AJ427" s="315" t="s">
        <v>286</v>
      </c>
      <c r="AK427" s="315" t="s">
        <v>286</v>
      </c>
      <c r="AL427" s="315" t="s">
        <v>286</v>
      </c>
      <c r="AM427" s="315" t="s">
        <v>286</v>
      </c>
      <c r="AN427" s="318" t="s">
        <v>286</v>
      </c>
      <c r="AO427" s="318" t="s">
        <v>286</v>
      </c>
    </row>
    <row r="428" spans="1:41" x14ac:dyDescent="0.3">
      <c r="A428" s="304" t="s">
        <v>624</v>
      </c>
      <c r="B428" s="286" t="s">
        <v>1049</v>
      </c>
      <c r="C428" s="303" t="s">
        <v>748</v>
      </c>
      <c r="D428" s="315" t="s">
        <v>286</v>
      </c>
      <c r="E428" s="315" t="s">
        <v>286</v>
      </c>
      <c r="F428" s="315" t="s">
        <v>286</v>
      </c>
      <c r="G428" s="315" t="s">
        <v>286</v>
      </c>
      <c r="H428" s="315" t="s">
        <v>286</v>
      </c>
      <c r="I428" s="315" t="s">
        <v>286</v>
      </c>
      <c r="J428" s="315" t="s">
        <v>286</v>
      </c>
      <c r="K428" s="315" t="s">
        <v>286</v>
      </c>
      <c r="L428" s="315" t="s">
        <v>286</v>
      </c>
      <c r="M428" s="315" t="s">
        <v>286</v>
      </c>
      <c r="N428" s="315" t="s">
        <v>286</v>
      </c>
      <c r="O428" s="315" t="s">
        <v>286</v>
      </c>
      <c r="P428" s="315" t="s">
        <v>286</v>
      </c>
      <c r="Q428" s="315" t="s">
        <v>286</v>
      </c>
      <c r="R428" s="315" t="s">
        <v>286</v>
      </c>
      <c r="S428" s="315" t="s">
        <v>286</v>
      </c>
      <c r="T428" s="315" t="s">
        <v>286</v>
      </c>
      <c r="U428" s="315" t="s">
        <v>286</v>
      </c>
      <c r="V428" s="315" t="s">
        <v>286</v>
      </c>
      <c r="W428" s="315" t="s">
        <v>286</v>
      </c>
      <c r="X428" s="315" t="s">
        <v>286</v>
      </c>
      <c r="Y428" s="315" t="s">
        <v>286</v>
      </c>
      <c r="Z428" s="315" t="s">
        <v>286</v>
      </c>
      <c r="AA428" s="315" t="s">
        <v>286</v>
      </c>
      <c r="AB428" s="315" t="s">
        <v>286</v>
      </c>
      <c r="AC428" s="315" t="s">
        <v>286</v>
      </c>
      <c r="AD428" s="315" t="s">
        <v>286</v>
      </c>
      <c r="AE428" s="315" t="s">
        <v>286</v>
      </c>
      <c r="AF428" s="315" t="s">
        <v>286</v>
      </c>
      <c r="AG428" s="315" t="s">
        <v>286</v>
      </c>
      <c r="AH428" s="315" t="s">
        <v>286</v>
      </c>
      <c r="AI428" s="315" t="s">
        <v>286</v>
      </c>
      <c r="AJ428" s="315" t="s">
        <v>286</v>
      </c>
      <c r="AK428" s="315" t="s">
        <v>286</v>
      </c>
      <c r="AL428" s="315" t="s">
        <v>286</v>
      </c>
      <c r="AM428" s="315" t="s">
        <v>286</v>
      </c>
      <c r="AN428" s="318" t="s">
        <v>286</v>
      </c>
      <c r="AO428" s="318" t="s">
        <v>286</v>
      </c>
    </row>
    <row r="429" spans="1:41" x14ac:dyDescent="0.3">
      <c r="A429" s="304" t="s">
        <v>625</v>
      </c>
      <c r="B429" s="286" t="s">
        <v>747</v>
      </c>
      <c r="C429" s="303" t="s">
        <v>748</v>
      </c>
      <c r="D429" s="315" t="s">
        <v>286</v>
      </c>
      <c r="E429" s="315" t="s">
        <v>286</v>
      </c>
      <c r="F429" s="315" t="s">
        <v>286</v>
      </c>
      <c r="G429" s="315" t="s">
        <v>286</v>
      </c>
      <c r="H429" s="315" t="s">
        <v>286</v>
      </c>
      <c r="I429" s="315" t="s">
        <v>286</v>
      </c>
      <c r="J429" s="315" t="s">
        <v>286</v>
      </c>
      <c r="K429" s="315" t="s">
        <v>286</v>
      </c>
      <c r="L429" s="315" t="s">
        <v>286</v>
      </c>
      <c r="M429" s="315" t="s">
        <v>286</v>
      </c>
      <c r="N429" s="315" t="s">
        <v>286</v>
      </c>
      <c r="O429" s="315" t="s">
        <v>286</v>
      </c>
      <c r="P429" s="315" t="s">
        <v>286</v>
      </c>
      <c r="Q429" s="315" t="s">
        <v>286</v>
      </c>
      <c r="R429" s="315" t="s">
        <v>286</v>
      </c>
      <c r="S429" s="315" t="s">
        <v>286</v>
      </c>
      <c r="T429" s="315" t="s">
        <v>286</v>
      </c>
      <c r="U429" s="315" t="s">
        <v>286</v>
      </c>
      <c r="V429" s="315" t="s">
        <v>286</v>
      </c>
      <c r="W429" s="315" t="s">
        <v>286</v>
      </c>
      <c r="X429" s="315" t="s">
        <v>286</v>
      </c>
      <c r="Y429" s="315" t="s">
        <v>286</v>
      </c>
      <c r="Z429" s="315" t="s">
        <v>286</v>
      </c>
      <c r="AA429" s="315" t="s">
        <v>286</v>
      </c>
      <c r="AB429" s="315" t="s">
        <v>286</v>
      </c>
      <c r="AC429" s="315" t="s">
        <v>286</v>
      </c>
      <c r="AD429" s="315" t="s">
        <v>286</v>
      </c>
      <c r="AE429" s="315" t="s">
        <v>286</v>
      </c>
      <c r="AF429" s="315" t="s">
        <v>286</v>
      </c>
      <c r="AG429" s="315" t="s">
        <v>286</v>
      </c>
      <c r="AH429" s="315" t="s">
        <v>286</v>
      </c>
      <c r="AI429" s="315" t="s">
        <v>286</v>
      </c>
      <c r="AJ429" s="315" t="s">
        <v>286</v>
      </c>
      <c r="AK429" s="315" t="s">
        <v>286</v>
      </c>
      <c r="AL429" s="315" t="s">
        <v>286</v>
      </c>
      <c r="AM429" s="315" t="s">
        <v>286</v>
      </c>
      <c r="AN429" s="318" t="s">
        <v>286</v>
      </c>
      <c r="AO429" s="318" t="s">
        <v>286</v>
      </c>
    </row>
    <row r="430" spans="1:41" x14ac:dyDescent="0.3">
      <c r="A430" s="304" t="s">
        <v>626</v>
      </c>
      <c r="B430" s="286" t="s">
        <v>1056</v>
      </c>
      <c r="C430" s="303" t="s">
        <v>748</v>
      </c>
      <c r="D430" s="315" t="s">
        <v>286</v>
      </c>
      <c r="E430" s="315" t="s">
        <v>286</v>
      </c>
      <c r="F430" s="315" t="s">
        <v>286</v>
      </c>
      <c r="G430" s="315" t="s">
        <v>286</v>
      </c>
      <c r="H430" s="315" t="s">
        <v>286</v>
      </c>
      <c r="I430" s="315" t="s">
        <v>286</v>
      </c>
      <c r="J430" s="315" t="s">
        <v>286</v>
      </c>
      <c r="K430" s="315" t="s">
        <v>286</v>
      </c>
      <c r="L430" s="315" t="s">
        <v>286</v>
      </c>
      <c r="M430" s="315" t="s">
        <v>286</v>
      </c>
      <c r="N430" s="315" t="s">
        <v>286</v>
      </c>
      <c r="O430" s="315" t="s">
        <v>286</v>
      </c>
      <c r="P430" s="315" t="s">
        <v>286</v>
      </c>
      <c r="Q430" s="315" t="s">
        <v>286</v>
      </c>
      <c r="R430" s="315" t="s">
        <v>286</v>
      </c>
      <c r="S430" s="315" t="s">
        <v>286</v>
      </c>
      <c r="T430" s="315" t="s">
        <v>286</v>
      </c>
      <c r="U430" s="315" t="s">
        <v>286</v>
      </c>
      <c r="V430" s="315" t="s">
        <v>286</v>
      </c>
      <c r="W430" s="315" t="s">
        <v>286</v>
      </c>
      <c r="X430" s="315" t="s">
        <v>286</v>
      </c>
      <c r="Y430" s="315" t="s">
        <v>286</v>
      </c>
      <c r="Z430" s="315" t="s">
        <v>286</v>
      </c>
      <c r="AA430" s="315" t="s">
        <v>286</v>
      </c>
      <c r="AB430" s="315" t="s">
        <v>286</v>
      </c>
      <c r="AC430" s="315" t="s">
        <v>286</v>
      </c>
      <c r="AD430" s="315" t="s">
        <v>286</v>
      </c>
      <c r="AE430" s="315" t="s">
        <v>286</v>
      </c>
      <c r="AF430" s="315" t="s">
        <v>286</v>
      </c>
      <c r="AG430" s="315" t="s">
        <v>286</v>
      </c>
      <c r="AH430" s="315" t="s">
        <v>286</v>
      </c>
      <c r="AI430" s="315" t="s">
        <v>286</v>
      </c>
      <c r="AJ430" s="315" t="s">
        <v>286</v>
      </c>
      <c r="AK430" s="315" t="s">
        <v>286</v>
      </c>
      <c r="AL430" s="315" t="s">
        <v>286</v>
      </c>
      <c r="AM430" s="315" t="s">
        <v>286</v>
      </c>
      <c r="AN430" s="318" t="s">
        <v>286</v>
      </c>
      <c r="AO430" s="318" t="s">
        <v>286</v>
      </c>
    </row>
    <row r="431" spans="1:41" ht="31.2" x14ac:dyDescent="0.3">
      <c r="A431" s="304" t="s">
        <v>627</v>
      </c>
      <c r="B431" s="286" t="s">
        <v>1032</v>
      </c>
      <c r="C431" s="303" t="s">
        <v>748</v>
      </c>
      <c r="D431" s="315" t="s">
        <v>286</v>
      </c>
      <c r="E431" s="315" t="s">
        <v>286</v>
      </c>
      <c r="F431" s="315" t="s">
        <v>286</v>
      </c>
      <c r="G431" s="315" t="s">
        <v>286</v>
      </c>
      <c r="H431" s="315" t="s">
        <v>286</v>
      </c>
      <c r="I431" s="315" t="s">
        <v>286</v>
      </c>
      <c r="J431" s="315" t="s">
        <v>286</v>
      </c>
      <c r="K431" s="315" t="s">
        <v>286</v>
      </c>
      <c r="L431" s="315" t="s">
        <v>286</v>
      </c>
      <c r="M431" s="315" t="s">
        <v>286</v>
      </c>
      <c r="N431" s="315" t="s">
        <v>286</v>
      </c>
      <c r="O431" s="315" t="s">
        <v>286</v>
      </c>
      <c r="P431" s="315" t="s">
        <v>286</v>
      </c>
      <c r="Q431" s="315" t="s">
        <v>286</v>
      </c>
      <c r="R431" s="315" t="s">
        <v>286</v>
      </c>
      <c r="S431" s="315" t="s">
        <v>286</v>
      </c>
      <c r="T431" s="315" t="s">
        <v>286</v>
      </c>
      <c r="U431" s="315" t="s">
        <v>286</v>
      </c>
      <c r="V431" s="315" t="s">
        <v>286</v>
      </c>
      <c r="W431" s="315" t="s">
        <v>286</v>
      </c>
      <c r="X431" s="315" t="s">
        <v>286</v>
      </c>
      <c r="Y431" s="315" t="s">
        <v>286</v>
      </c>
      <c r="Z431" s="315" t="s">
        <v>286</v>
      </c>
      <c r="AA431" s="315" t="s">
        <v>286</v>
      </c>
      <c r="AB431" s="315" t="s">
        <v>286</v>
      </c>
      <c r="AC431" s="315" t="s">
        <v>286</v>
      </c>
      <c r="AD431" s="315" t="s">
        <v>286</v>
      </c>
      <c r="AE431" s="315" t="s">
        <v>286</v>
      </c>
      <c r="AF431" s="315" t="s">
        <v>286</v>
      </c>
      <c r="AG431" s="315" t="s">
        <v>286</v>
      </c>
      <c r="AH431" s="315" t="s">
        <v>286</v>
      </c>
      <c r="AI431" s="315" t="s">
        <v>286</v>
      </c>
      <c r="AJ431" s="315" t="s">
        <v>286</v>
      </c>
      <c r="AK431" s="315" t="s">
        <v>286</v>
      </c>
      <c r="AL431" s="315" t="s">
        <v>286</v>
      </c>
      <c r="AM431" s="315" t="s">
        <v>286</v>
      </c>
      <c r="AN431" s="318" t="s">
        <v>286</v>
      </c>
      <c r="AO431" s="318" t="s">
        <v>286</v>
      </c>
    </row>
    <row r="432" spans="1:41" x14ac:dyDescent="0.3">
      <c r="A432" s="304" t="s">
        <v>972</v>
      </c>
      <c r="B432" s="294" t="s">
        <v>643</v>
      </c>
      <c r="C432" s="303" t="s">
        <v>748</v>
      </c>
      <c r="D432" s="315" t="s">
        <v>286</v>
      </c>
      <c r="E432" s="315" t="s">
        <v>286</v>
      </c>
      <c r="F432" s="315" t="s">
        <v>286</v>
      </c>
      <c r="G432" s="315" t="s">
        <v>286</v>
      </c>
      <c r="H432" s="315" t="s">
        <v>286</v>
      </c>
      <c r="I432" s="315" t="s">
        <v>286</v>
      </c>
      <c r="J432" s="315" t="s">
        <v>286</v>
      </c>
      <c r="K432" s="315" t="s">
        <v>286</v>
      </c>
      <c r="L432" s="315" t="s">
        <v>286</v>
      </c>
      <c r="M432" s="315" t="s">
        <v>286</v>
      </c>
      <c r="N432" s="315" t="s">
        <v>286</v>
      </c>
      <c r="O432" s="315" t="s">
        <v>286</v>
      </c>
      <c r="P432" s="315" t="s">
        <v>286</v>
      </c>
      <c r="Q432" s="315" t="s">
        <v>286</v>
      </c>
      <c r="R432" s="315" t="s">
        <v>286</v>
      </c>
      <c r="S432" s="315" t="s">
        <v>286</v>
      </c>
      <c r="T432" s="315" t="s">
        <v>286</v>
      </c>
      <c r="U432" s="315" t="s">
        <v>286</v>
      </c>
      <c r="V432" s="315" t="s">
        <v>286</v>
      </c>
      <c r="W432" s="315" t="s">
        <v>286</v>
      </c>
      <c r="X432" s="315" t="s">
        <v>286</v>
      </c>
      <c r="Y432" s="315" t="s">
        <v>286</v>
      </c>
      <c r="Z432" s="315" t="s">
        <v>286</v>
      </c>
      <c r="AA432" s="315" t="s">
        <v>286</v>
      </c>
      <c r="AB432" s="315" t="s">
        <v>286</v>
      </c>
      <c r="AC432" s="315" t="s">
        <v>286</v>
      </c>
      <c r="AD432" s="315" t="s">
        <v>286</v>
      </c>
      <c r="AE432" s="315" t="s">
        <v>286</v>
      </c>
      <c r="AF432" s="315" t="s">
        <v>286</v>
      </c>
      <c r="AG432" s="315" t="s">
        <v>286</v>
      </c>
      <c r="AH432" s="315" t="s">
        <v>286</v>
      </c>
      <c r="AI432" s="315" t="s">
        <v>286</v>
      </c>
      <c r="AJ432" s="315" t="s">
        <v>286</v>
      </c>
      <c r="AK432" s="315" t="s">
        <v>286</v>
      </c>
      <c r="AL432" s="315" t="s">
        <v>286</v>
      </c>
      <c r="AM432" s="315" t="s">
        <v>286</v>
      </c>
      <c r="AN432" s="318" t="s">
        <v>286</v>
      </c>
      <c r="AO432" s="318" t="s">
        <v>286</v>
      </c>
    </row>
    <row r="433" spans="1:41" x14ac:dyDescent="0.3">
      <c r="A433" s="304" t="s">
        <v>973</v>
      </c>
      <c r="B433" s="294" t="s">
        <v>631</v>
      </c>
      <c r="C433" s="303" t="s">
        <v>748</v>
      </c>
      <c r="D433" s="315" t="s">
        <v>286</v>
      </c>
      <c r="E433" s="315" t="s">
        <v>286</v>
      </c>
      <c r="F433" s="315" t="s">
        <v>286</v>
      </c>
      <c r="G433" s="315" t="s">
        <v>286</v>
      </c>
      <c r="H433" s="315" t="s">
        <v>286</v>
      </c>
      <c r="I433" s="315" t="s">
        <v>286</v>
      </c>
      <c r="J433" s="315" t="s">
        <v>286</v>
      </c>
      <c r="K433" s="315" t="s">
        <v>286</v>
      </c>
      <c r="L433" s="315" t="s">
        <v>286</v>
      </c>
      <c r="M433" s="315" t="s">
        <v>286</v>
      </c>
      <c r="N433" s="315" t="s">
        <v>286</v>
      </c>
      <c r="O433" s="315" t="s">
        <v>286</v>
      </c>
      <c r="P433" s="315" t="s">
        <v>286</v>
      </c>
      <c r="Q433" s="315" t="s">
        <v>286</v>
      </c>
      <c r="R433" s="315" t="s">
        <v>286</v>
      </c>
      <c r="S433" s="315" t="s">
        <v>286</v>
      </c>
      <c r="T433" s="315" t="s">
        <v>286</v>
      </c>
      <c r="U433" s="315" t="s">
        <v>286</v>
      </c>
      <c r="V433" s="315" t="s">
        <v>286</v>
      </c>
      <c r="W433" s="315" t="s">
        <v>286</v>
      </c>
      <c r="X433" s="315" t="s">
        <v>286</v>
      </c>
      <c r="Y433" s="315" t="s">
        <v>286</v>
      </c>
      <c r="Z433" s="315" t="s">
        <v>286</v>
      </c>
      <c r="AA433" s="315" t="s">
        <v>286</v>
      </c>
      <c r="AB433" s="315" t="s">
        <v>286</v>
      </c>
      <c r="AC433" s="315" t="s">
        <v>286</v>
      </c>
      <c r="AD433" s="315" t="s">
        <v>286</v>
      </c>
      <c r="AE433" s="315" t="s">
        <v>286</v>
      </c>
      <c r="AF433" s="315" t="s">
        <v>286</v>
      </c>
      <c r="AG433" s="315" t="s">
        <v>286</v>
      </c>
      <c r="AH433" s="315" t="s">
        <v>286</v>
      </c>
      <c r="AI433" s="315" t="s">
        <v>286</v>
      </c>
      <c r="AJ433" s="315" t="s">
        <v>286</v>
      </c>
      <c r="AK433" s="315" t="s">
        <v>286</v>
      </c>
      <c r="AL433" s="315" t="s">
        <v>286</v>
      </c>
      <c r="AM433" s="315" t="s">
        <v>286</v>
      </c>
      <c r="AN433" s="318" t="s">
        <v>286</v>
      </c>
      <c r="AO433" s="318" t="s">
        <v>286</v>
      </c>
    </row>
    <row r="434" spans="1:41" x14ac:dyDescent="0.3">
      <c r="A434" s="304" t="s">
        <v>21</v>
      </c>
      <c r="B434" s="285" t="s">
        <v>1127</v>
      </c>
      <c r="C434" s="303" t="s">
        <v>748</v>
      </c>
      <c r="D434" s="315">
        <f>'[3]ИП (корректировка на 2023 г'!$L$161/1000</f>
        <v>22.890821795041209</v>
      </c>
      <c r="E434" s="315">
        <f>'[4]ИП (корректировка на 2023 г'!$M$161/1000</f>
        <v>17.810798421975225</v>
      </c>
      <c r="F434" s="315">
        <f>'[5]ИП (корректировка на 2023 г'!N161/1000</f>
        <v>28.699237007386603</v>
      </c>
      <c r="G434" s="315">
        <f>'[5]ИП (корректировка на 2023 г'!O161/1000</f>
        <v>19.781823912719947</v>
      </c>
      <c r="H434" s="315">
        <f>'[5]ИП (корректировка на 2023 г'!P161/1000</f>
        <v>16.524638969999984</v>
      </c>
      <c r="I434" s="315">
        <f>'[5]ИП (корректировка на 2023 г'!Q161/1000</f>
        <v>22.354236922000013</v>
      </c>
      <c r="J434" s="315">
        <f>'[5]ИП (корректировка на 2023 г'!R161/1000</f>
        <v>31.996204480716202</v>
      </c>
      <c r="K434" s="315">
        <f>'[5]ИП (корректировка на 2023 г'!S161/1000</f>
        <v>22.349264340555759</v>
      </c>
      <c r="L434" s="315">
        <f>'[5]ИП (корректировка на 2023 г'!T161/1000</f>
        <v>32.514981301819496</v>
      </c>
      <c r="M434" s="315">
        <f>'[5]ИП (корректировка на 2023 г'!U161/1000</f>
        <v>19.840227646914695</v>
      </c>
      <c r="N434" s="315">
        <f>'[5]ИП (корректировка на 2023 г'!V161/1000</f>
        <v>31.464168564423655</v>
      </c>
      <c r="O434" s="315">
        <f>'[5]ИП (корректировка на 2023 г'!W161/1000</f>
        <v>19.073188624262979</v>
      </c>
      <c r="P434" s="315">
        <f>'[5]ИП (корректировка на 2023 г'!X161/1000</f>
        <v>32.155366314245768</v>
      </c>
      <c r="Q434" s="315">
        <f>'[5]ИП (корректировка на 2023 г'!Y161/1000</f>
        <v>19.764386374085049</v>
      </c>
      <c r="R434" s="315">
        <f>'[5]ИП (корректировка на 2023 г'!Z161/1000</f>
        <v>34.307045415160651</v>
      </c>
      <c r="S434" s="315">
        <f>'[5]ИП (корректировка на 2023 г'!AA161/1000</f>
        <v>21.916065475</v>
      </c>
      <c r="T434" s="315">
        <f>'[5]ИП (корректировка на 2023 г'!AB161/1000</f>
        <v>33.019490740160663</v>
      </c>
      <c r="U434" s="315">
        <f>'[5]ИП (корректировка на 2023 г'!AC161/1000</f>
        <v>20.628510800000001</v>
      </c>
      <c r="V434" s="315">
        <f>'[5]ИП (корректировка на 2023 г'!AD161/1000</f>
        <v>28.133296485160624</v>
      </c>
      <c r="W434" s="315">
        <f>'[5]ИП (корректировка на 2023 г'!AE161/1000</f>
        <v>15.742316544999998</v>
      </c>
      <c r="X434" s="315">
        <f>'[5]ИП (корректировка на 2023 г'!AF161/1000</f>
        <v>29.130813305160643</v>
      </c>
      <c r="Y434" s="315">
        <f>'[5]ИП (корректировка на 2023 г'!AG161/1000</f>
        <v>16.739833364999999</v>
      </c>
      <c r="Z434" s="315">
        <f>'[5]ИП (корректировка на 2023 г'!AH161/1000</f>
        <v>22.506368465160644</v>
      </c>
      <c r="AA434" s="315">
        <f>'[5]ИП (корректировка на 2023 г'!AI161/1000</f>
        <v>10.115388525</v>
      </c>
      <c r="AB434" s="315">
        <f>'[5]ИП (корректировка на 2023 г'!AJ161/1000</f>
        <v>13.042105406827337</v>
      </c>
      <c r="AC434" s="315">
        <f>'[5]ИП (корректировка на 2023 г'!AK161/1000</f>
        <v>0.65112546666666671</v>
      </c>
      <c r="AD434" s="315">
        <f>'[5]ИП (корректировка на 2023 г'!AL161/1000</f>
        <v>12.390979940160666</v>
      </c>
      <c r="AE434" s="315">
        <f>'[5]ИП (корректировка на 2023 г'!AM161/1000</f>
        <v>0</v>
      </c>
      <c r="AF434" s="315">
        <f>'[5]ИП (корректировка на 2023 г'!AN161/1000</f>
        <v>12.390979940160666</v>
      </c>
      <c r="AG434" s="315">
        <f>'[5]ИП (корректировка на 2023 г'!AO161/1000</f>
        <v>0</v>
      </c>
      <c r="AH434" s="315">
        <f>'[5]ИП (корректировка на 2023 г'!AP161/1000</f>
        <v>12.390979940160666</v>
      </c>
      <c r="AI434" s="315">
        <f>'[5]ИП (корректировка на 2023 г'!AQ161/1000</f>
        <v>0</v>
      </c>
      <c r="AJ434" s="315">
        <f>'[5]ИП (корректировка на 2023 г'!AR161/1000</f>
        <v>12.390979940160666</v>
      </c>
      <c r="AK434" s="315">
        <f>'[5]ИП (корректировка на 2023 г'!AS161/1000</f>
        <v>0</v>
      </c>
      <c r="AL434" s="315">
        <f>'[5]ИП (корректировка на 2023 г'!AT161/1000</f>
        <v>12.390979940160666</v>
      </c>
      <c r="AM434" s="315">
        <f>'[5]ИП (корректировка на 2023 г'!AU161/1000</f>
        <v>0</v>
      </c>
      <c r="AN434" s="318">
        <f t="shared" ref="AN434:AN435" si="132">H434+J434+L434+N434+P434+R434+T434+V434+X434+Z434+AB434+AD434+AF434+AH434+AJ434+AL434</f>
        <v>366.74937914963891</v>
      </c>
      <c r="AO434" s="318">
        <f t="shared" ref="AO434:AO435" si="133">I434+K434+M434+O434+Q434+S434+U434+W434+Y434+AA434+AC434+AE434+AG434+AI434+AK434+AM434</f>
        <v>189.17454408448515</v>
      </c>
    </row>
    <row r="435" spans="1:41" x14ac:dyDescent="0.3">
      <c r="A435" s="304" t="s">
        <v>37</v>
      </c>
      <c r="B435" s="285" t="s">
        <v>325</v>
      </c>
      <c r="C435" s="303" t="s">
        <v>748</v>
      </c>
      <c r="D435" s="315">
        <f>D438</f>
        <v>0</v>
      </c>
      <c r="E435" s="315">
        <f>E438</f>
        <v>0</v>
      </c>
      <c r="F435" s="315">
        <f>F438</f>
        <v>9.1100259999999995</v>
      </c>
      <c r="G435" s="315">
        <f t="shared" ref="G435:AM435" si="134">G438</f>
        <v>9.1100259999999995</v>
      </c>
      <c r="H435" s="315">
        <f t="shared" si="134"/>
        <v>8.8021440000000002</v>
      </c>
      <c r="I435" s="315">
        <f t="shared" si="134"/>
        <v>8.8021440000000002</v>
      </c>
      <c r="J435" s="315">
        <f t="shared" si="134"/>
        <v>8.4082480000000004</v>
      </c>
      <c r="K435" s="315">
        <f t="shared" si="134"/>
        <v>8.4082480000000004</v>
      </c>
      <c r="L435" s="315">
        <f t="shared" si="134"/>
        <v>7.9176669999999998</v>
      </c>
      <c r="M435" s="315">
        <f t="shared" si="134"/>
        <v>7.9176669999999998</v>
      </c>
      <c r="N435" s="315">
        <f t="shared" si="134"/>
        <v>7.3188069999999996</v>
      </c>
      <c r="O435" s="315">
        <f t="shared" si="134"/>
        <v>7.3188069999999996</v>
      </c>
      <c r="P435" s="315">
        <f t="shared" si="134"/>
        <v>6.5987809999999998</v>
      </c>
      <c r="Q435" s="315">
        <f t="shared" si="134"/>
        <v>6.5987809999999998</v>
      </c>
      <c r="R435" s="315">
        <f t="shared" si="134"/>
        <v>5.7434070000000004</v>
      </c>
      <c r="S435" s="315">
        <f t="shared" si="134"/>
        <v>5.7434070000000004</v>
      </c>
      <c r="T435" s="315">
        <f t="shared" si="134"/>
        <v>4.7367410000000003</v>
      </c>
      <c r="U435" s="315">
        <f t="shared" si="134"/>
        <v>4.7367410000000003</v>
      </c>
      <c r="V435" s="315">
        <f t="shared" si="134"/>
        <v>3.561159</v>
      </c>
      <c r="W435" s="315">
        <f t="shared" si="134"/>
        <v>3.561159</v>
      </c>
      <c r="X435" s="315">
        <f t="shared" si="134"/>
        <v>2.1800990000000002</v>
      </c>
      <c r="Y435" s="315">
        <f t="shared" si="134"/>
        <v>2.1800990000000002</v>
      </c>
      <c r="Z435" s="315">
        <f t="shared" si="134"/>
        <v>0.68360399999999988</v>
      </c>
      <c r="AA435" s="315">
        <f t="shared" si="134"/>
        <v>0.68360399999999988</v>
      </c>
      <c r="AB435" s="315">
        <f t="shared" si="134"/>
        <v>2.8777999999999998E-2</v>
      </c>
      <c r="AC435" s="315">
        <f t="shared" si="134"/>
        <v>2.8777999999999998E-2</v>
      </c>
      <c r="AD435" s="315">
        <f t="shared" si="134"/>
        <v>0</v>
      </c>
      <c r="AE435" s="315">
        <f t="shared" si="134"/>
        <v>0</v>
      </c>
      <c r="AF435" s="315">
        <f t="shared" si="134"/>
        <v>0</v>
      </c>
      <c r="AG435" s="315">
        <f t="shared" si="134"/>
        <v>0</v>
      </c>
      <c r="AH435" s="315">
        <f t="shared" si="134"/>
        <v>0</v>
      </c>
      <c r="AI435" s="315">
        <f t="shared" si="134"/>
        <v>0</v>
      </c>
      <c r="AJ435" s="315">
        <f t="shared" si="134"/>
        <v>0</v>
      </c>
      <c r="AK435" s="315">
        <f t="shared" si="134"/>
        <v>0</v>
      </c>
      <c r="AL435" s="315">
        <f t="shared" si="134"/>
        <v>0</v>
      </c>
      <c r="AM435" s="315">
        <f t="shared" si="134"/>
        <v>0</v>
      </c>
      <c r="AN435" s="318">
        <f t="shared" si="132"/>
        <v>55.979435000000009</v>
      </c>
      <c r="AO435" s="318">
        <f t="shared" si="133"/>
        <v>55.979435000000009</v>
      </c>
    </row>
    <row r="436" spans="1:41" x14ac:dyDescent="0.3">
      <c r="A436" s="304" t="s">
        <v>71</v>
      </c>
      <c r="B436" s="302" t="s">
        <v>909</v>
      </c>
      <c r="C436" s="303" t="s">
        <v>748</v>
      </c>
      <c r="D436" s="315" t="s">
        <v>286</v>
      </c>
      <c r="E436" s="315" t="s">
        <v>286</v>
      </c>
      <c r="F436" s="315" t="s">
        <v>286</v>
      </c>
      <c r="G436" s="315" t="s">
        <v>286</v>
      </c>
      <c r="H436" s="315" t="s">
        <v>286</v>
      </c>
      <c r="I436" s="315" t="s">
        <v>286</v>
      </c>
      <c r="J436" s="315" t="s">
        <v>286</v>
      </c>
      <c r="K436" s="315" t="s">
        <v>286</v>
      </c>
      <c r="L436" s="315" t="s">
        <v>286</v>
      </c>
      <c r="M436" s="315" t="s">
        <v>286</v>
      </c>
      <c r="N436" s="315" t="s">
        <v>286</v>
      </c>
      <c r="O436" s="315" t="s">
        <v>286</v>
      </c>
      <c r="P436" s="315" t="s">
        <v>286</v>
      </c>
      <c r="Q436" s="315" t="s">
        <v>286</v>
      </c>
      <c r="R436" s="315" t="s">
        <v>286</v>
      </c>
      <c r="S436" s="315" t="s">
        <v>286</v>
      </c>
      <c r="T436" s="315" t="s">
        <v>286</v>
      </c>
      <c r="U436" s="315" t="s">
        <v>286</v>
      </c>
      <c r="V436" s="315" t="s">
        <v>286</v>
      </c>
      <c r="W436" s="315" t="s">
        <v>286</v>
      </c>
      <c r="X436" s="315" t="s">
        <v>286</v>
      </c>
      <c r="Y436" s="315" t="s">
        <v>286</v>
      </c>
      <c r="Z436" s="315" t="s">
        <v>286</v>
      </c>
      <c r="AA436" s="315" t="s">
        <v>286</v>
      </c>
      <c r="AB436" s="315" t="s">
        <v>286</v>
      </c>
      <c r="AC436" s="315" t="s">
        <v>286</v>
      </c>
      <c r="AD436" s="315" t="s">
        <v>286</v>
      </c>
      <c r="AE436" s="315" t="s">
        <v>286</v>
      </c>
      <c r="AF436" s="315" t="s">
        <v>286</v>
      </c>
      <c r="AG436" s="315" t="s">
        <v>286</v>
      </c>
      <c r="AH436" s="315" t="s">
        <v>286</v>
      </c>
      <c r="AI436" s="315" t="s">
        <v>286</v>
      </c>
      <c r="AJ436" s="315" t="s">
        <v>286</v>
      </c>
      <c r="AK436" s="315" t="s">
        <v>286</v>
      </c>
      <c r="AL436" s="315" t="s">
        <v>286</v>
      </c>
      <c r="AM436" s="315" t="s">
        <v>286</v>
      </c>
      <c r="AN436" s="318" t="s">
        <v>286</v>
      </c>
      <c r="AO436" s="318" t="s">
        <v>286</v>
      </c>
    </row>
    <row r="437" spans="1:41" x14ac:dyDescent="0.3">
      <c r="A437" s="304" t="s">
        <v>618</v>
      </c>
      <c r="B437" s="302" t="s">
        <v>619</v>
      </c>
      <c r="C437" s="303" t="s">
        <v>748</v>
      </c>
      <c r="D437" s="315" t="s">
        <v>286</v>
      </c>
      <c r="E437" s="315" t="s">
        <v>286</v>
      </c>
      <c r="F437" s="315" t="s">
        <v>286</v>
      </c>
      <c r="G437" s="315" t="s">
        <v>286</v>
      </c>
      <c r="H437" s="315" t="s">
        <v>286</v>
      </c>
      <c r="I437" s="315" t="s">
        <v>286</v>
      </c>
      <c r="J437" s="315" t="s">
        <v>286</v>
      </c>
      <c r="K437" s="315" t="s">
        <v>286</v>
      </c>
      <c r="L437" s="315" t="s">
        <v>286</v>
      </c>
      <c r="M437" s="315" t="s">
        <v>286</v>
      </c>
      <c r="N437" s="315" t="s">
        <v>286</v>
      </c>
      <c r="O437" s="315" t="s">
        <v>286</v>
      </c>
      <c r="P437" s="315" t="s">
        <v>286</v>
      </c>
      <c r="Q437" s="315" t="s">
        <v>286</v>
      </c>
      <c r="R437" s="315" t="s">
        <v>286</v>
      </c>
      <c r="S437" s="315" t="s">
        <v>286</v>
      </c>
      <c r="T437" s="315" t="s">
        <v>286</v>
      </c>
      <c r="U437" s="315" t="s">
        <v>286</v>
      </c>
      <c r="V437" s="315" t="s">
        <v>286</v>
      </c>
      <c r="W437" s="315" t="s">
        <v>286</v>
      </c>
      <c r="X437" s="315" t="s">
        <v>286</v>
      </c>
      <c r="Y437" s="315" t="s">
        <v>286</v>
      </c>
      <c r="Z437" s="315" t="s">
        <v>286</v>
      </c>
      <c r="AA437" s="315" t="s">
        <v>286</v>
      </c>
      <c r="AB437" s="315" t="s">
        <v>286</v>
      </c>
      <c r="AC437" s="315" t="s">
        <v>286</v>
      </c>
      <c r="AD437" s="315" t="s">
        <v>286</v>
      </c>
      <c r="AE437" s="315" t="s">
        <v>286</v>
      </c>
      <c r="AF437" s="315" t="s">
        <v>286</v>
      </c>
      <c r="AG437" s="315" t="s">
        <v>286</v>
      </c>
      <c r="AH437" s="315" t="s">
        <v>286</v>
      </c>
      <c r="AI437" s="315" t="s">
        <v>286</v>
      </c>
      <c r="AJ437" s="315" t="s">
        <v>286</v>
      </c>
      <c r="AK437" s="315" t="s">
        <v>286</v>
      </c>
      <c r="AL437" s="315" t="s">
        <v>286</v>
      </c>
      <c r="AM437" s="315" t="s">
        <v>286</v>
      </c>
      <c r="AN437" s="318" t="s">
        <v>286</v>
      </c>
      <c r="AO437" s="318" t="s">
        <v>286</v>
      </c>
    </row>
    <row r="438" spans="1:41" s="300" customFormat="1" ht="18" customHeight="1" x14ac:dyDescent="0.3">
      <c r="A438" s="304" t="s">
        <v>1110</v>
      </c>
      <c r="B438" s="302" t="s">
        <v>1128</v>
      </c>
      <c r="C438" s="303" t="s">
        <v>748</v>
      </c>
      <c r="D438" s="315">
        <f>'[3]ИП (корректировка на 2023 г'!$L$159/1000</f>
        <v>0</v>
      </c>
      <c r="E438" s="315">
        <f>'[4]ИП (корректировка на 2023 г'!$M$159/1000</f>
        <v>0</v>
      </c>
      <c r="F438" s="315">
        <f>'[5]ИП (корректировка на 2023 г'!N159/1000</f>
        <v>9.1100259999999995</v>
      </c>
      <c r="G438" s="315">
        <f>'[5]ИП (корректировка на 2023 г'!O159/1000</f>
        <v>9.1100259999999995</v>
      </c>
      <c r="H438" s="315">
        <f>'[5]ИП (корректировка на 2023 г'!P159/1000</f>
        <v>8.8021440000000002</v>
      </c>
      <c r="I438" s="315">
        <f>'[5]ИП (корректировка на 2023 г'!Q159/1000</f>
        <v>8.8021440000000002</v>
      </c>
      <c r="J438" s="315">
        <f>'[5]ИП (корректировка на 2023 г'!R159/1000</f>
        <v>8.4082480000000004</v>
      </c>
      <c r="K438" s="315">
        <f>'[5]ИП (корректировка на 2023 г'!S159/1000</f>
        <v>8.4082480000000004</v>
      </c>
      <c r="L438" s="315">
        <f>'[5]ИП (корректировка на 2023 г'!T159/1000</f>
        <v>7.9176669999999998</v>
      </c>
      <c r="M438" s="315">
        <f>'[5]ИП (корректировка на 2023 г'!U159/1000</f>
        <v>7.9176669999999998</v>
      </c>
      <c r="N438" s="315">
        <f>'[5]ИП (корректировка на 2023 г'!V159/1000</f>
        <v>7.3188069999999996</v>
      </c>
      <c r="O438" s="315">
        <f>'[5]ИП (корректировка на 2023 г'!W159/1000</f>
        <v>7.3188069999999996</v>
      </c>
      <c r="P438" s="315">
        <f>'[5]ИП (корректировка на 2023 г'!X159/1000</f>
        <v>6.5987809999999998</v>
      </c>
      <c r="Q438" s="315">
        <f>'[5]ИП (корректировка на 2023 г'!Y159/1000</f>
        <v>6.5987809999999998</v>
      </c>
      <c r="R438" s="315">
        <f>'[5]ИП (корректировка на 2023 г'!Z159/1000</f>
        <v>5.7434070000000004</v>
      </c>
      <c r="S438" s="315">
        <f>'[5]ИП (корректировка на 2023 г'!AA159/1000</f>
        <v>5.7434070000000004</v>
      </c>
      <c r="T438" s="315">
        <f>'[5]ИП (корректировка на 2023 г'!AB159/1000</f>
        <v>4.7367410000000003</v>
      </c>
      <c r="U438" s="315">
        <f>'[5]ИП (корректировка на 2023 г'!AC159/1000</f>
        <v>4.7367410000000003</v>
      </c>
      <c r="V438" s="315">
        <f>'[5]ИП (корректировка на 2023 г'!AD159/1000</f>
        <v>3.561159</v>
      </c>
      <c r="W438" s="315">
        <f>'[5]ИП (корректировка на 2023 г'!AE159/1000</f>
        <v>3.561159</v>
      </c>
      <c r="X438" s="315">
        <f>'[5]ИП (корректировка на 2023 г'!AF159/1000</f>
        <v>2.1800990000000002</v>
      </c>
      <c r="Y438" s="315">
        <f>'[5]ИП (корректировка на 2023 г'!AG159/1000</f>
        <v>2.1800990000000002</v>
      </c>
      <c r="Z438" s="315">
        <f>'[5]ИП (корректировка на 2023 г'!AH159/1000</f>
        <v>0.68360399999999988</v>
      </c>
      <c r="AA438" s="315">
        <f>'[5]ИП (корректировка на 2023 г'!AI159/1000</f>
        <v>0.68360399999999988</v>
      </c>
      <c r="AB438" s="315">
        <f>'[5]ИП (корректировка на 2023 г'!AJ159/1000</f>
        <v>2.8777999999999998E-2</v>
      </c>
      <c r="AC438" s="315">
        <f>'[5]ИП (корректировка на 2023 г'!AK159/1000</f>
        <v>2.8777999999999998E-2</v>
      </c>
      <c r="AD438" s="315">
        <f>'[5]ИП (корректировка на 2023 г'!AL159/1000</f>
        <v>0</v>
      </c>
      <c r="AE438" s="315">
        <f>'[5]ИП (корректировка на 2023 г'!AM159/1000</f>
        <v>0</v>
      </c>
      <c r="AF438" s="315">
        <f>'[5]ИП (корректировка на 2023 г'!AN159/1000</f>
        <v>0</v>
      </c>
      <c r="AG438" s="315">
        <f>'[5]ИП (корректировка на 2023 г'!AO159/1000</f>
        <v>0</v>
      </c>
      <c r="AH438" s="315">
        <f>'[5]ИП (корректировка на 2023 г'!AP159/1000</f>
        <v>0</v>
      </c>
      <c r="AI438" s="315">
        <f>'[5]ИП (корректировка на 2023 г'!AQ159/1000</f>
        <v>0</v>
      </c>
      <c r="AJ438" s="315">
        <f>'[5]ИП (корректировка на 2023 г'!AR159/1000</f>
        <v>0</v>
      </c>
      <c r="AK438" s="315">
        <f>'[5]ИП (корректировка на 2023 г'!AS159/1000</f>
        <v>0</v>
      </c>
      <c r="AL438" s="315">
        <f>'[5]ИП (корректировка на 2023 г'!AT159/1000</f>
        <v>0</v>
      </c>
      <c r="AM438" s="315">
        <f>'[5]ИП (корректировка на 2023 г'!AU159/1000</f>
        <v>0</v>
      </c>
      <c r="AN438" s="318">
        <f t="shared" ref="AN438" si="135">H438+J438+L438+N438+P438+R438+T438+V438+X438+Z438+AB438+AD438+AF438+AH438+AJ438+AL438</f>
        <v>55.979435000000009</v>
      </c>
      <c r="AO438" s="318">
        <f t="shared" ref="AO438" si="136">I438+K438+M438+O438+Q438+S438+U438+W438+Y438+AA438+AC438+AE438+AG438+AI438+AK438+AM438</f>
        <v>55.979435000000009</v>
      </c>
    </row>
    <row r="439" spans="1:41" s="300" customFormat="1" x14ac:dyDescent="0.3">
      <c r="A439" s="304" t="s">
        <v>1111</v>
      </c>
      <c r="B439" s="302" t="s">
        <v>1112</v>
      </c>
      <c r="C439" s="303" t="s">
        <v>748</v>
      </c>
      <c r="D439" s="315" t="s">
        <v>286</v>
      </c>
      <c r="E439" s="315" t="s">
        <v>286</v>
      </c>
      <c r="F439" s="315" t="s">
        <v>286</v>
      </c>
      <c r="G439" s="315" t="s">
        <v>286</v>
      </c>
      <c r="H439" s="315" t="s">
        <v>286</v>
      </c>
      <c r="I439" s="315" t="s">
        <v>286</v>
      </c>
      <c r="J439" s="315" t="s">
        <v>286</v>
      </c>
      <c r="K439" s="315" t="s">
        <v>286</v>
      </c>
      <c r="L439" s="315" t="s">
        <v>286</v>
      </c>
      <c r="M439" s="315" t="s">
        <v>286</v>
      </c>
      <c r="N439" s="315" t="s">
        <v>286</v>
      </c>
      <c r="O439" s="315" t="s">
        <v>286</v>
      </c>
      <c r="P439" s="315" t="s">
        <v>286</v>
      </c>
      <c r="Q439" s="315" t="s">
        <v>286</v>
      </c>
      <c r="R439" s="315" t="s">
        <v>286</v>
      </c>
      <c r="S439" s="315" t="s">
        <v>286</v>
      </c>
      <c r="T439" s="315" t="s">
        <v>286</v>
      </c>
      <c r="U439" s="315" t="s">
        <v>286</v>
      </c>
      <c r="V439" s="315" t="s">
        <v>286</v>
      </c>
      <c r="W439" s="315" t="s">
        <v>286</v>
      </c>
      <c r="X439" s="315" t="s">
        <v>286</v>
      </c>
      <c r="Y439" s="315" t="s">
        <v>286</v>
      </c>
      <c r="Z439" s="315" t="s">
        <v>286</v>
      </c>
      <c r="AA439" s="315" t="s">
        <v>286</v>
      </c>
      <c r="AB439" s="315" t="s">
        <v>286</v>
      </c>
      <c r="AC439" s="315" t="s">
        <v>286</v>
      </c>
      <c r="AD439" s="315" t="s">
        <v>286</v>
      </c>
      <c r="AE439" s="315" t="s">
        <v>286</v>
      </c>
      <c r="AF439" s="315" t="s">
        <v>286</v>
      </c>
      <c r="AG439" s="315" t="s">
        <v>286</v>
      </c>
      <c r="AH439" s="315" t="s">
        <v>286</v>
      </c>
      <c r="AI439" s="315" t="s">
        <v>286</v>
      </c>
      <c r="AJ439" s="315" t="s">
        <v>286</v>
      </c>
      <c r="AK439" s="315" t="s">
        <v>286</v>
      </c>
      <c r="AL439" s="315" t="s">
        <v>286</v>
      </c>
      <c r="AM439" s="315" t="s">
        <v>286</v>
      </c>
      <c r="AN439" s="318" t="s">
        <v>286</v>
      </c>
      <c r="AO439" s="318" t="s">
        <v>286</v>
      </c>
    </row>
    <row r="440" spans="1:41" x14ac:dyDescent="0.3">
      <c r="A440" s="304" t="s">
        <v>19</v>
      </c>
      <c r="B440" s="153" t="s">
        <v>221</v>
      </c>
      <c r="C440" s="303" t="s">
        <v>748</v>
      </c>
      <c r="D440" s="315">
        <f>D441</f>
        <v>0</v>
      </c>
      <c r="E440" s="315">
        <f>E441</f>
        <v>0</v>
      </c>
      <c r="F440" s="315">
        <f>F441</f>
        <v>0</v>
      </c>
      <c r="G440" s="315">
        <f t="shared" ref="G440:AM440" si="137">G441</f>
        <v>0</v>
      </c>
      <c r="H440" s="315">
        <f t="shared" si="137"/>
        <v>0</v>
      </c>
      <c r="I440" s="315">
        <f t="shared" si="137"/>
        <v>0</v>
      </c>
      <c r="J440" s="315">
        <f t="shared" si="137"/>
        <v>0</v>
      </c>
      <c r="K440" s="315">
        <f t="shared" si="137"/>
        <v>1538.3216519999999</v>
      </c>
      <c r="L440" s="315">
        <f t="shared" si="137"/>
        <v>0</v>
      </c>
      <c r="M440" s="315">
        <f t="shared" si="137"/>
        <v>0</v>
      </c>
      <c r="N440" s="315">
        <f t="shared" si="137"/>
        <v>0</v>
      </c>
      <c r="O440" s="315">
        <f t="shared" si="137"/>
        <v>0</v>
      </c>
      <c r="P440" s="315">
        <f t="shared" si="137"/>
        <v>0</v>
      </c>
      <c r="Q440" s="315">
        <f t="shared" si="137"/>
        <v>0</v>
      </c>
      <c r="R440" s="315">
        <f t="shared" si="137"/>
        <v>0</v>
      </c>
      <c r="S440" s="315">
        <f t="shared" si="137"/>
        <v>0</v>
      </c>
      <c r="T440" s="315">
        <f t="shared" si="137"/>
        <v>0</v>
      </c>
      <c r="U440" s="315">
        <f t="shared" si="137"/>
        <v>0</v>
      </c>
      <c r="V440" s="315">
        <f t="shared" si="137"/>
        <v>0</v>
      </c>
      <c r="W440" s="315">
        <f t="shared" si="137"/>
        <v>0</v>
      </c>
      <c r="X440" s="315">
        <f t="shared" si="137"/>
        <v>0</v>
      </c>
      <c r="Y440" s="315">
        <f t="shared" si="137"/>
        <v>0</v>
      </c>
      <c r="Z440" s="315">
        <f t="shared" si="137"/>
        <v>0</v>
      </c>
      <c r="AA440" s="315">
        <f t="shared" si="137"/>
        <v>0</v>
      </c>
      <c r="AB440" s="315">
        <f t="shared" si="137"/>
        <v>0</v>
      </c>
      <c r="AC440" s="315">
        <f t="shared" si="137"/>
        <v>0</v>
      </c>
      <c r="AD440" s="315">
        <f t="shared" si="137"/>
        <v>0</v>
      </c>
      <c r="AE440" s="315">
        <f t="shared" si="137"/>
        <v>0</v>
      </c>
      <c r="AF440" s="315">
        <f t="shared" si="137"/>
        <v>0</v>
      </c>
      <c r="AG440" s="315">
        <f t="shared" si="137"/>
        <v>0</v>
      </c>
      <c r="AH440" s="315">
        <f t="shared" si="137"/>
        <v>0</v>
      </c>
      <c r="AI440" s="315">
        <f t="shared" si="137"/>
        <v>0</v>
      </c>
      <c r="AJ440" s="315">
        <f t="shared" si="137"/>
        <v>0</v>
      </c>
      <c r="AK440" s="315">
        <f t="shared" si="137"/>
        <v>0</v>
      </c>
      <c r="AL440" s="315">
        <f t="shared" si="137"/>
        <v>0</v>
      </c>
      <c r="AM440" s="315">
        <f t="shared" si="137"/>
        <v>0</v>
      </c>
      <c r="AN440" s="318">
        <f t="shared" ref="AN440:AN441" si="138">H440+J440+L440+N440+P440+R440+T440+V440+X440+Z440+AB440+AD440+AF440+AH440+AJ440+AL440</f>
        <v>0</v>
      </c>
      <c r="AO440" s="318">
        <f t="shared" ref="AO440:AO441" si="139">I440+K440+M440+O440+Q440+S440+U440+W440+Y440+AA440+AC440+AE440+AG440+AI440+AK440+AM440</f>
        <v>1538.3216519999999</v>
      </c>
    </row>
    <row r="441" spans="1:41" x14ac:dyDescent="0.3">
      <c r="A441" s="304" t="s">
        <v>23</v>
      </c>
      <c r="B441" s="285" t="s">
        <v>222</v>
      </c>
      <c r="C441" s="303" t="s">
        <v>748</v>
      </c>
      <c r="D441" s="315">
        <f>'[3]ИП (корректировка на 2023 г'!$L$160/1000</f>
        <v>0</v>
      </c>
      <c r="E441" s="315">
        <f>'[4]ИП (корректировка на 2023 г'!$M$160/1000</f>
        <v>0</v>
      </c>
      <c r="F441" s="315">
        <f>'[5]ИП (корректировка на 2023 г'!N160/1000</f>
        <v>0</v>
      </c>
      <c r="G441" s="315">
        <f>'[5]ИП (корректировка на 2023 г'!O160/1000</f>
        <v>0</v>
      </c>
      <c r="H441" s="315">
        <f>'[5]ИП (корректировка на 2023 г'!P160/1000</f>
        <v>0</v>
      </c>
      <c r="I441" s="315">
        <f>'[5]ИП (корректировка на 2023 г'!Q160/1000</f>
        <v>0</v>
      </c>
      <c r="J441" s="315">
        <f>'[5]ИП (корректировка на 2023 г'!R160/1000</f>
        <v>0</v>
      </c>
      <c r="K441" s="315">
        <f>'[5]ИП (корректировка на 2023 г'!S160/1000</f>
        <v>1538.3216519999999</v>
      </c>
      <c r="L441" s="315">
        <f>'[5]ИП (корректировка на 2023 г'!T160/1000</f>
        <v>0</v>
      </c>
      <c r="M441" s="315">
        <f>'[5]ИП (корректировка на 2023 г'!U160/1000</f>
        <v>0</v>
      </c>
      <c r="N441" s="315">
        <f>'[5]ИП (корректировка на 2023 г'!V160/1000</f>
        <v>0</v>
      </c>
      <c r="O441" s="315">
        <f>'[5]ИП (корректировка на 2023 г'!W160/1000</f>
        <v>0</v>
      </c>
      <c r="P441" s="315">
        <f>'[5]ИП (корректировка на 2023 г'!X160/1000</f>
        <v>0</v>
      </c>
      <c r="Q441" s="315">
        <f>'[5]ИП (корректировка на 2023 г'!Y160/1000</f>
        <v>0</v>
      </c>
      <c r="R441" s="315">
        <f>'[5]ИП (корректировка на 2023 г'!Z160/1000</f>
        <v>0</v>
      </c>
      <c r="S441" s="315">
        <f>'[5]ИП (корректировка на 2023 г'!AA160/1000</f>
        <v>0</v>
      </c>
      <c r="T441" s="315">
        <f>'[5]ИП (корректировка на 2023 г'!AB160/1000</f>
        <v>0</v>
      </c>
      <c r="U441" s="315">
        <f>'[5]ИП (корректировка на 2023 г'!AC160/1000</f>
        <v>0</v>
      </c>
      <c r="V441" s="315">
        <f>'[5]ИП (корректировка на 2023 г'!AD160/1000</f>
        <v>0</v>
      </c>
      <c r="W441" s="315">
        <f>'[5]ИП (корректировка на 2023 г'!AE160/1000</f>
        <v>0</v>
      </c>
      <c r="X441" s="315">
        <f>'[5]ИП (корректировка на 2023 г'!AF160/1000</f>
        <v>0</v>
      </c>
      <c r="Y441" s="315">
        <f>'[5]ИП (корректировка на 2023 г'!AG160/1000</f>
        <v>0</v>
      </c>
      <c r="Z441" s="315">
        <f>'[5]ИП (корректировка на 2023 г'!AH160/1000</f>
        <v>0</v>
      </c>
      <c r="AA441" s="315">
        <f>'[5]ИП (корректировка на 2023 г'!AI160/1000</f>
        <v>0</v>
      </c>
      <c r="AB441" s="315">
        <f>'[5]ИП (корректировка на 2023 г'!AJ160/1000</f>
        <v>0</v>
      </c>
      <c r="AC441" s="315">
        <f>'[5]ИП (корректировка на 2023 г'!AK160/1000</f>
        <v>0</v>
      </c>
      <c r="AD441" s="315">
        <f>'[5]ИП (корректировка на 2023 г'!AL160/1000</f>
        <v>0</v>
      </c>
      <c r="AE441" s="315">
        <f>'[5]ИП (корректировка на 2023 г'!AM160/1000</f>
        <v>0</v>
      </c>
      <c r="AF441" s="315">
        <f>'[5]ИП (корректировка на 2023 г'!AN160/1000</f>
        <v>0</v>
      </c>
      <c r="AG441" s="315">
        <f>'[5]ИП (корректировка на 2023 г'!AO160/1000</f>
        <v>0</v>
      </c>
      <c r="AH441" s="315">
        <f>'[5]ИП (корректировка на 2023 г'!AP160/1000</f>
        <v>0</v>
      </c>
      <c r="AI441" s="315">
        <f>'[5]ИП (корректировка на 2023 г'!AQ160/1000</f>
        <v>0</v>
      </c>
      <c r="AJ441" s="315">
        <f>'[5]ИП (корректировка на 2023 г'!AR160/1000</f>
        <v>0</v>
      </c>
      <c r="AK441" s="315">
        <f>'[5]ИП (корректировка на 2023 г'!AS160/1000</f>
        <v>0</v>
      </c>
      <c r="AL441" s="315">
        <f>'[5]ИП (корректировка на 2023 г'!AT160/1000</f>
        <v>0</v>
      </c>
      <c r="AM441" s="315">
        <f>'[5]ИП (корректировка на 2023 г'!AU160/1000</f>
        <v>0</v>
      </c>
      <c r="AN441" s="318">
        <f t="shared" si="138"/>
        <v>0</v>
      </c>
      <c r="AO441" s="318">
        <f t="shared" si="139"/>
        <v>1538.3216519999999</v>
      </c>
    </row>
    <row r="442" spans="1:41" ht="18" x14ac:dyDescent="0.3">
      <c r="A442" s="304" t="s">
        <v>24</v>
      </c>
      <c r="B442" s="285" t="s">
        <v>223</v>
      </c>
      <c r="C442" s="303" t="s">
        <v>748</v>
      </c>
      <c r="D442" s="315" t="s">
        <v>286</v>
      </c>
      <c r="E442" s="319" t="s">
        <v>286</v>
      </c>
      <c r="F442" s="319" t="s">
        <v>286</v>
      </c>
      <c r="G442" s="318" t="s">
        <v>286</v>
      </c>
      <c r="H442" s="318" t="s">
        <v>286</v>
      </c>
      <c r="I442" s="318" t="s">
        <v>286</v>
      </c>
      <c r="J442" s="318" t="s">
        <v>286</v>
      </c>
      <c r="K442" s="318" t="s">
        <v>286</v>
      </c>
      <c r="L442" s="318" t="s">
        <v>286</v>
      </c>
      <c r="M442" s="318" t="s">
        <v>286</v>
      </c>
      <c r="N442" s="318" t="s">
        <v>286</v>
      </c>
      <c r="O442" s="318" t="s">
        <v>286</v>
      </c>
      <c r="P442" s="318" t="s">
        <v>286</v>
      </c>
      <c r="Q442" s="318" t="s">
        <v>286</v>
      </c>
      <c r="R442" s="318" t="s">
        <v>286</v>
      </c>
      <c r="S442" s="318" t="s">
        <v>286</v>
      </c>
      <c r="T442" s="318" t="s">
        <v>286</v>
      </c>
      <c r="U442" s="318" t="s">
        <v>286</v>
      </c>
      <c r="V442" s="318" t="s">
        <v>286</v>
      </c>
      <c r="W442" s="318" t="s">
        <v>286</v>
      </c>
      <c r="X442" s="318" t="s">
        <v>286</v>
      </c>
      <c r="Y442" s="318" t="s">
        <v>286</v>
      </c>
      <c r="Z442" s="318" t="s">
        <v>286</v>
      </c>
      <c r="AA442" s="318" t="s">
        <v>286</v>
      </c>
      <c r="AB442" s="318" t="s">
        <v>286</v>
      </c>
      <c r="AC442" s="318" t="s">
        <v>286</v>
      </c>
      <c r="AD442" s="318" t="s">
        <v>286</v>
      </c>
      <c r="AE442" s="318" t="s">
        <v>286</v>
      </c>
      <c r="AF442" s="318" t="s">
        <v>286</v>
      </c>
      <c r="AG442" s="318" t="s">
        <v>286</v>
      </c>
      <c r="AH442" s="293" t="s">
        <v>286</v>
      </c>
      <c r="AI442" s="293" t="s">
        <v>286</v>
      </c>
      <c r="AJ442" s="293" t="s">
        <v>286</v>
      </c>
      <c r="AK442" s="293" t="s">
        <v>286</v>
      </c>
      <c r="AL442" s="293" t="s">
        <v>286</v>
      </c>
      <c r="AM442" s="293" t="s">
        <v>286</v>
      </c>
      <c r="AN442" s="318" t="s">
        <v>286</v>
      </c>
      <c r="AO442" s="318" t="s">
        <v>286</v>
      </c>
    </row>
    <row r="443" spans="1:41" ht="18" x14ac:dyDescent="0.3">
      <c r="A443" s="304" t="s">
        <v>30</v>
      </c>
      <c r="B443" s="285" t="s">
        <v>1139</v>
      </c>
      <c r="C443" s="303" t="s">
        <v>748</v>
      </c>
      <c r="D443" s="315" t="s">
        <v>286</v>
      </c>
      <c r="E443" s="319" t="s">
        <v>286</v>
      </c>
      <c r="F443" s="319" t="s">
        <v>286</v>
      </c>
      <c r="G443" s="318" t="s">
        <v>286</v>
      </c>
      <c r="H443" s="318" t="s">
        <v>286</v>
      </c>
      <c r="I443" s="318" t="s">
        <v>286</v>
      </c>
      <c r="J443" s="318" t="s">
        <v>286</v>
      </c>
      <c r="K443" s="318" t="s">
        <v>286</v>
      </c>
      <c r="L443" s="318" t="s">
        <v>286</v>
      </c>
      <c r="M443" s="318" t="s">
        <v>286</v>
      </c>
      <c r="N443" s="318" t="s">
        <v>286</v>
      </c>
      <c r="O443" s="318" t="s">
        <v>286</v>
      </c>
      <c r="P443" s="318" t="s">
        <v>286</v>
      </c>
      <c r="Q443" s="318" t="s">
        <v>286</v>
      </c>
      <c r="R443" s="318" t="s">
        <v>286</v>
      </c>
      <c r="S443" s="318" t="s">
        <v>286</v>
      </c>
      <c r="T443" s="318" t="s">
        <v>286</v>
      </c>
      <c r="U443" s="318" t="s">
        <v>286</v>
      </c>
      <c r="V443" s="318" t="s">
        <v>286</v>
      </c>
      <c r="W443" s="318" t="s">
        <v>286</v>
      </c>
      <c r="X443" s="318" t="s">
        <v>286</v>
      </c>
      <c r="Y443" s="318" t="s">
        <v>286</v>
      </c>
      <c r="Z443" s="318" t="s">
        <v>286</v>
      </c>
      <c r="AA443" s="318" t="s">
        <v>286</v>
      </c>
      <c r="AB443" s="318" t="s">
        <v>286</v>
      </c>
      <c r="AC443" s="318" t="s">
        <v>286</v>
      </c>
      <c r="AD443" s="318" t="s">
        <v>286</v>
      </c>
      <c r="AE443" s="318" t="s">
        <v>286</v>
      </c>
      <c r="AF443" s="318" t="s">
        <v>286</v>
      </c>
      <c r="AG443" s="318" t="s">
        <v>286</v>
      </c>
      <c r="AH443" s="293" t="s">
        <v>286</v>
      </c>
      <c r="AI443" s="293" t="s">
        <v>286</v>
      </c>
      <c r="AJ443" s="293" t="s">
        <v>286</v>
      </c>
      <c r="AK443" s="293" t="s">
        <v>286</v>
      </c>
      <c r="AL443" s="293" t="s">
        <v>286</v>
      </c>
      <c r="AM443" s="293" t="s">
        <v>286</v>
      </c>
      <c r="AN443" s="318" t="s">
        <v>286</v>
      </c>
      <c r="AO443" s="318" t="s">
        <v>286</v>
      </c>
    </row>
    <row r="444" spans="1:41" ht="18" x14ac:dyDescent="0.3">
      <c r="A444" s="304" t="s">
        <v>38</v>
      </c>
      <c r="B444" s="285" t="s">
        <v>224</v>
      </c>
      <c r="C444" s="303" t="s">
        <v>748</v>
      </c>
      <c r="D444" s="315" t="s">
        <v>286</v>
      </c>
      <c r="E444" s="319" t="s">
        <v>286</v>
      </c>
      <c r="F444" s="319" t="s">
        <v>286</v>
      </c>
      <c r="G444" s="318" t="s">
        <v>286</v>
      </c>
      <c r="H444" s="318" t="s">
        <v>286</v>
      </c>
      <c r="I444" s="318" t="s">
        <v>286</v>
      </c>
      <c r="J444" s="318" t="s">
        <v>286</v>
      </c>
      <c r="K444" s="318" t="s">
        <v>286</v>
      </c>
      <c r="L444" s="318" t="s">
        <v>286</v>
      </c>
      <c r="M444" s="318" t="s">
        <v>286</v>
      </c>
      <c r="N444" s="318" t="s">
        <v>286</v>
      </c>
      <c r="O444" s="318" t="s">
        <v>286</v>
      </c>
      <c r="P444" s="318" t="s">
        <v>286</v>
      </c>
      <c r="Q444" s="318" t="s">
        <v>286</v>
      </c>
      <c r="R444" s="318" t="s">
        <v>286</v>
      </c>
      <c r="S444" s="318" t="s">
        <v>286</v>
      </c>
      <c r="T444" s="318" t="s">
        <v>286</v>
      </c>
      <c r="U444" s="318" t="s">
        <v>286</v>
      </c>
      <c r="V444" s="318" t="s">
        <v>286</v>
      </c>
      <c r="W444" s="318" t="s">
        <v>286</v>
      </c>
      <c r="X444" s="318" t="s">
        <v>286</v>
      </c>
      <c r="Y444" s="318" t="s">
        <v>286</v>
      </c>
      <c r="Z444" s="318" t="s">
        <v>286</v>
      </c>
      <c r="AA444" s="318" t="s">
        <v>286</v>
      </c>
      <c r="AB444" s="318" t="s">
        <v>286</v>
      </c>
      <c r="AC444" s="318" t="s">
        <v>286</v>
      </c>
      <c r="AD444" s="318" t="s">
        <v>286</v>
      </c>
      <c r="AE444" s="318" t="s">
        <v>286</v>
      </c>
      <c r="AF444" s="318" t="s">
        <v>286</v>
      </c>
      <c r="AG444" s="318" t="s">
        <v>286</v>
      </c>
      <c r="AH444" s="293" t="s">
        <v>286</v>
      </c>
      <c r="AI444" s="293" t="s">
        <v>286</v>
      </c>
      <c r="AJ444" s="293" t="s">
        <v>286</v>
      </c>
      <c r="AK444" s="293" t="s">
        <v>286</v>
      </c>
      <c r="AL444" s="293" t="s">
        <v>286</v>
      </c>
      <c r="AM444" s="293" t="s">
        <v>286</v>
      </c>
      <c r="AN444" s="318" t="s">
        <v>286</v>
      </c>
      <c r="AO444" s="318" t="s">
        <v>286</v>
      </c>
    </row>
    <row r="445" spans="1:41" ht="18" x14ac:dyDescent="0.3">
      <c r="A445" s="304" t="s">
        <v>39</v>
      </c>
      <c r="B445" s="285" t="s">
        <v>225</v>
      </c>
      <c r="C445" s="303" t="s">
        <v>748</v>
      </c>
      <c r="D445" s="315" t="s">
        <v>286</v>
      </c>
      <c r="E445" s="319" t="s">
        <v>286</v>
      </c>
      <c r="F445" s="319" t="s">
        <v>286</v>
      </c>
      <c r="G445" s="318" t="s">
        <v>286</v>
      </c>
      <c r="H445" s="318" t="s">
        <v>286</v>
      </c>
      <c r="I445" s="318" t="s">
        <v>286</v>
      </c>
      <c r="J445" s="318" t="s">
        <v>286</v>
      </c>
      <c r="K445" s="318" t="s">
        <v>286</v>
      </c>
      <c r="L445" s="318" t="s">
        <v>286</v>
      </c>
      <c r="M445" s="318" t="s">
        <v>286</v>
      </c>
      <c r="N445" s="318" t="s">
        <v>286</v>
      </c>
      <c r="O445" s="318" t="s">
        <v>286</v>
      </c>
      <c r="P445" s="318" t="s">
        <v>286</v>
      </c>
      <c r="Q445" s="318" t="s">
        <v>286</v>
      </c>
      <c r="R445" s="318" t="s">
        <v>286</v>
      </c>
      <c r="S445" s="318" t="s">
        <v>286</v>
      </c>
      <c r="T445" s="318" t="s">
        <v>286</v>
      </c>
      <c r="U445" s="318" t="s">
        <v>286</v>
      </c>
      <c r="V445" s="318" t="s">
        <v>286</v>
      </c>
      <c r="W445" s="318" t="s">
        <v>286</v>
      </c>
      <c r="X445" s="318" t="s">
        <v>286</v>
      </c>
      <c r="Y445" s="318" t="s">
        <v>286</v>
      </c>
      <c r="Z445" s="318" t="s">
        <v>286</v>
      </c>
      <c r="AA445" s="318" t="s">
        <v>286</v>
      </c>
      <c r="AB445" s="318" t="s">
        <v>286</v>
      </c>
      <c r="AC445" s="318" t="s">
        <v>286</v>
      </c>
      <c r="AD445" s="318" t="s">
        <v>286</v>
      </c>
      <c r="AE445" s="318" t="s">
        <v>286</v>
      </c>
      <c r="AF445" s="318" t="s">
        <v>286</v>
      </c>
      <c r="AG445" s="318" t="s">
        <v>286</v>
      </c>
      <c r="AH445" s="293" t="s">
        <v>286</v>
      </c>
      <c r="AI445" s="293" t="s">
        <v>286</v>
      </c>
      <c r="AJ445" s="293" t="s">
        <v>286</v>
      </c>
      <c r="AK445" s="293" t="s">
        <v>286</v>
      </c>
      <c r="AL445" s="293" t="s">
        <v>286</v>
      </c>
      <c r="AM445" s="293" t="s">
        <v>286</v>
      </c>
      <c r="AN445" s="318" t="s">
        <v>286</v>
      </c>
      <c r="AO445" s="318" t="s">
        <v>286</v>
      </c>
    </row>
    <row r="446" spans="1:41" ht="18" x14ac:dyDescent="0.3">
      <c r="A446" s="304" t="s">
        <v>113</v>
      </c>
      <c r="B446" s="141" t="s">
        <v>620</v>
      </c>
      <c r="C446" s="303" t="s">
        <v>748</v>
      </c>
      <c r="D446" s="315" t="s">
        <v>286</v>
      </c>
      <c r="E446" s="319" t="s">
        <v>286</v>
      </c>
      <c r="F446" s="319" t="s">
        <v>286</v>
      </c>
      <c r="G446" s="318" t="s">
        <v>286</v>
      </c>
      <c r="H446" s="318" t="s">
        <v>286</v>
      </c>
      <c r="I446" s="318" t="s">
        <v>286</v>
      </c>
      <c r="J446" s="318" t="s">
        <v>286</v>
      </c>
      <c r="K446" s="318" t="s">
        <v>286</v>
      </c>
      <c r="L446" s="318" t="s">
        <v>286</v>
      </c>
      <c r="M446" s="318" t="s">
        <v>286</v>
      </c>
      <c r="N446" s="318" t="s">
        <v>286</v>
      </c>
      <c r="O446" s="318" t="s">
        <v>286</v>
      </c>
      <c r="P446" s="318" t="s">
        <v>286</v>
      </c>
      <c r="Q446" s="318" t="s">
        <v>286</v>
      </c>
      <c r="R446" s="318" t="s">
        <v>286</v>
      </c>
      <c r="S446" s="318" t="s">
        <v>286</v>
      </c>
      <c r="T446" s="318" t="s">
        <v>286</v>
      </c>
      <c r="U446" s="318" t="s">
        <v>286</v>
      </c>
      <c r="V446" s="318" t="s">
        <v>286</v>
      </c>
      <c r="W446" s="318" t="s">
        <v>286</v>
      </c>
      <c r="X446" s="318" t="s">
        <v>286</v>
      </c>
      <c r="Y446" s="318" t="s">
        <v>286</v>
      </c>
      <c r="Z446" s="318" t="s">
        <v>286</v>
      </c>
      <c r="AA446" s="318" t="s">
        <v>286</v>
      </c>
      <c r="AB446" s="318" t="s">
        <v>286</v>
      </c>
      <c r="AC446" s="318" t="s">
        <v>286</v>
      </c>
      <c r="AD446" s="318" t="s">
        <v>286</v>
      </c>
      <c r="AE446" s="318" t="s">
        <v>286</v>
      </c>
      <c r="AF446" s="318" t="s">
        <v>286</v>
      </c>
      <c r="AG446" s="318" t="s">
        <v>286</v>
      </c>
      <c r="AH446" s="293" t="s">
        <v>286</v>
      </c>
      <c r="AI446" s="293" t="s">
        <v>286</v>
      </c>
      <c r="AJ446" s="293" t="s">
        <v>286</v>
      </c>
      <c r="AK446" s="293" t="s">
        <v>286</v>
      </c>
      <c r="AL446" s="293" t="s">
        <v>286</v>
      </c>
      <c r="AM446" s="293" t="s">
        <v>286</v>
      </c>
      <c r="AN446" s="318" t="s">
        <v>286</v>
      </c>
      <c r="AO446" s="318" t="s">
        <v>286</v>
      </c>
    </row>
    <row r="447" spans="1:41" ht="31.2" x14ac:dyDescent="0.3">
      <c r="A447" s="304" t="s">
        <v>739</v>
      </c>
      <c r="B447" s="286" t="s">
        <v>731</v>
      </c>
      <c r="C447" s="303" t="s">
        <v>748</v>
      </c>
      <c r="D447" s="315" t="s">
        <v>286</v>
      </c>
      <c r="E447" s="320" t="s">
        <v>286</v>
      </c>
      <c r="F447" s="320" t="s">
        <v>286</v>
      </c>
      <c r="G447" s="318" t="s">
        <v>286</v>
      </c>
      <c r="H447" s="318" t="s">
        <v>286</v>
      </c>
      <c r="I447" s="318" t="s">
        <v>286</v>
      </c>
      <c r="J447" s="318" t="s">
        <v>286</v>
      </c>
      <c r="K447" s="318" t="s">
        <v>286</v>
      </c>
      <c r="L447" s="318" t="s">
        <v>286</v>
      </c>
      <c r="M447" s="318" t="s">
        <v>286</v>
      </c>
      <c r="N447" s="318" t="s">
        <v>286</v>
      </c>
      <c r="O447" s="318" t="s">
        <v>286</v>
      </c>
      <c r="P447" s="318" t="s">
        <v>286</v>
      </c>
      <c r="Q447" s="318" t="s">
        <v>286</v>
      </c>
      <c r="R447" s="318" t="s">
        <v>286</v>
      </c>
      <c r="S447" s="318" t="s">
        <v>286</v>
      </c>
      <c r="T447" s="318" t="s">
        <v>286</v>
      </c>
      <c r="U447" s="318" t="s">
        <v>286</v>
      </c>
      <c r="V447" s="318" t="s">
        <v>286</v>
      </c>
      <c r="W447" s="318" t="s">
        <v>286</v>
      </c>
      <c r="X447" s="318" t="s">
        <v>286</v>
      </c>
      <c r="Y447" s="318" t="s">
        <v>286</v>
      </c>
      <c r="Z447" s="318" t="s">
        <v>286</v>
      </c>
      <c r="AA447" s="318" t="s">
        <v>286</v>
      </c>
      <c r="AB447" s="318" t="s">
        <v>286</v>
      </c>
      <c r="AC447" s="318" t="s">
        <v>286</v>
      </c>
      <c r="AD447" s="318" t="s">
        <v>286</v>
      </c>
      <c r="AE447" s="318" t="s">
        <v>286</v>
      </c>
      <c r="AF447" s="318" t="s">
        <v>286</v>
      </c>
      <c r="AG447" s="318" t="s">
        <v>286</v>
      </c>
      <c r="AH447" s="293" t="s">
        <v>286</v>
      </c>
      <c r="AI447" s="293" t="s">
        <v>286</v>
      </c>
      <c r="AJ447" s="293" t="s">
        <v>286</v>
      </c>
      <c r="AK447" s="293" t="s">
        <v>286</v>
      </c>
      <c r="AL447" s="293" t="s">
        <v>286</v>
      </c>
      <c r="AM447" s="293" t="s">
        <v>286</v>
      </c>
      <c r="AN447" s="318" t="s">
        <v>286</v>
      </c>
      <c r="AO447" s="318" t="s">
        <v>286</v>
      </c>
    </row>
    <row r="448" spans="1:41" ht="18" x14ac:dyDescent="0.3">
      <c r="A448" s="304" t="s">
        <v>793</v>
      </c>
      <c r="B448" s="141" t="s">
        <v>738</v>
      </c>
      <c r="C448" s="303" t="s">
        <v>748</v>
      </c>
      <c r="D448" s="315" t="s">
        <v>286</v>
      </c>
      <c r="E448" s="320" t="s">
        <v>286</v>
      </c>
      <c r="F448" s="320" t="s">
        <v>286</v>
      </c>
      <c r="G448" s="318" t="s">
        <v>286</v>
      </c>
      <c r="H448" s="318" t="s">
        <v>286</v>
      </c>
      <c r="I448" s="318" t="s">
        <v>286</v>
      </c>
      <c r="J448" s="318" t="s">
        <v>286</v>
      </c>
      <c r="K448" s="318" t="s">
        <v>286</v>
      </c>
      <c r="L448" s="318" t="s">
        <v>286</v>
      </c>
      <c r="M448" s="318" t="s">
        <v>286</v>
      </c>
      <c r="N448" s="318" t="s">
        <v>286</v>
      </c>
      <c r="O448" s="318" t="s">
        <v>286</v>
      </c>
      <c r="P448" s="318" t="s">
        <v>286</v>
      </c>
      <c r="Q448" s="318" t="s">
        <v>286</v>
      </c>
      <c r="R448" s="318" t="s">
        <v>286</v>
      </c>
      <c r="S448" s="318" t="s">
        <v>286</v>
      </c>
      <c r="T448" s="318" t="s">
        <v>286</v>
      </c>
      <c r="U448" s="318" t="s">
        <v>286</v>
      </c>
      <c r="V448" s="318" t="s">
        <v>286</v>
      </c>
      <c r="W448" s="318" t="s">
        <v>286</v>
      </c>
      <c r="X448" s="318" t="s">
        <v>286</v>
      </c>
      <c r="Y448" s="318" t="s">
        <v>286</v>
      </c>
      <c r="Z448" s="318" t="s">
        <v>286</v>
      </c>
      <c r="AA448" s="318" t="s">
        <v>286</v>
      </c>
      <c r="AB448" s="318" t="s">
        <v>286</v>
      </c>
      <c r="AC448" s="318" t="s">
        <v>286</v>
      </c>
      <c r="AD448" s="318" t="s">
        <v>286</v>
      </c>
      <c r="AE448" s="318" t="s">
        <v>286</v>
      </c>
      <c r="AF448" s="318" t="s">
        <v>286</v>
      </c>
      <c r="AG448" s="318" t="s">
        <v>286</v>
      </c>
      <c r="AH448" s="293" t="s">
        <v>286</v>
      </c>
      <c r="AI448" s="293" t="s">
        <v>286</v>
      </c>
      <c r="AJ448" s="293" t="s">
        <v>286</v>
      </c>
      <c r="AK448" s="293" t="s">
        <v>286</v>
      </c>
      <c r="AL448" s="293" t="s">
        <v>286</v>
      </c>
      <c r="AM448" s="293" t="s">
        <v>286</v>
      </c>
      <c r="AN448" s="318" t="s">
        <v>286</v>
      </c>
      <c r="AO448" s="318" t="s">
        <v>286</v>
      </c>
    </row>
    <row r="449" spans="1:41" ht="31.2" x14ac:dyDescent="0.3">
      <c r="A449" s="304" t="s">
        <v>794</v>
      </c>
      <c r="B449" s="286" t="s">
        <v>740</v>
      </c>
      <c r="C449" s="303" t="s">
        <v>748</v>
      </c>
      <c r="D449" s="315" t="s">
        <v>286</v>
      </c>
      <c r="E449" s="320" t="s">
        <v>286</v>
      </c>
      <c r="F449" s="320" t="s">
        <v>286</v>
      </c>
      <c r="G449" s="318" t="s">
        <v>286</v>
      </c>
      <c r="H449" s="318" t="s">
        <v>286</v>
      </c>
      <c r="I449" s="318" t="s">
        <v>286</v>
      </c>
      <c r="J449" s="318" t="s">
        <v>286</v>
      </c>
      <c r="K449" s="318" t="s">
        <v>286</v>
      </c>
      <c r="L449" s="318" t="s">
        <v>286</v>
      </c>
      <c r="M449" s="318" t="s">
        <v>286</v>
      </c>
      <c r="N449" s="318" t="s">
        <v>286</v>
      </c>
      <c r="O449" s="318" t="s">
        <v>286</v>
      </c>
      <c r="P449" s="318" t="s">
        <v>286</v>
      </c>
      <c r="Q449" s="318" t="s">
        <v>286</v>
      </c>
      <c r="R449" s="318" t="s">
        <v>286</v>
      </c>
      <c r="S449" s="318" t="s">
        <v>286</v>
      </c>
      <c r="T449" s="318" t="s">
        <v>286</v>
      </c>
      <c r="U449" s="318" t="s">
        <v>286</v>
      </c>
      <c r="V449" s="318" t="s">
        <v>286</v>
      </c>
      <c r="W449" s="318" t="s">
        <v>286</v>
      </c>
      <c r="X449" s="318" t="s">
        <v>286</v>
      </c>
      <c r="Y449" s="318" t="s">
        <v>286</v>
      </c>
      <c r="Z449" s="318" t="s">
        <v>286</v>
      </c>
      <c r="AA449" s="318" t="s">
        <v>286</v>
      </c>
      <c r="AB449" s="318" t="s">
        <v>286</v>
      </c>
      <c r="AC449" s="318" t="s">
        <v>286</v>
      </c>
      <c r="AD449" s="318" t="s">
        <v>286</v>
      </c>
      <c r="AE449" s="318" t="s">
        <v>286</v>
      </c>
      <c r="AF449" s="318" t="s">
        <v>286</v>
      </c>
      <c r="AG449" s="318" t="s">
        <v>286</v>
      </c>
      <c r="AH449" s="293" t="s">
        <v>286</v>
      </c>
      <c r="AI449" s="293" t="s">
        <v>286</v>
      </c>
      <c r="AJ449" s="293" t="s">
        <v>286</v>
      </c>
      <c r="AK449" s="293" t="s">
        <v>286</v>
      </c>
      <c r="AL449" s="293" t="s">
        <v>286</v>
      </c>
      <c r="AM449" s="293" t="s">
        <v>286</v>
      </c>
      <c r="AN449" s="318" t="s">
        <v>286</v>
      </c>
      <c r="AO449" s="318" t="s">
        <v>286</v>
      </c>
    </row>
    <row r="450" spans="1:41" ht="18" x14ac:dyDescent="0.3">
      <c r="A450" s="304" t="s">
        <v>40</v>
      </c>
      <c r="B450" s="285" t="s">
        <v>231</v>
      </c>
      <c r="C450" s="303" t="s">
        <v>748</v>
      </c>
      <c r="D450" s="315" t="s">
        <v>286</v>
      </c>
      <c r="E450" s="319" t="s">
        <v>286</v>
      </c>
      <c r="F450" s="319" t="s">
        <v>286</v>
      </c>
      <c r="G450" s="318" t="s">
        <v>286</v>
      </c>
      <c r="H450" s="318" t="s">
        <v>286</v>
      </c>
      <c r="I450" s="318" t="s">
        <v>286</v>
      </c>
      <c r="J450" s="318" t="s">
        <v>286</v>
      </c>
      <c r="K450" s="318" t="s">
        <v>286</v>
      </c>
      <c r="L450" s="318" t="s">
        <v>286</v>
      </c>
      <c r="M450" s="318" t="s">
        <v>286</v>
      </c>
      <c r="N450" s="318" t="s">
        <v>286</v>
      </c>
      <c r="O450" s="318" t="s">
        <v>286</v>
      </c>
      <c r="P450" s="318" t="s">
        <v>286</v>
      </c>
      <c r="Q450" s="318" t="s">
        <v>286</v>
      </c>
      <c r="R450" s="318" t="s">
        <v>286</v>
      </c>
      <c r="S450" s="318" t="s">
        <v>286</v>
      </c>
      <c r="T450" s="318" t="s">
        <v>286</v>
      </c>
      <c r="U450" s="318" t="s">
        <v>286</v>
      </c>
      <c r="V450" s="318" t="s">
        <v>286</v>
      </c>
      <c r="W450" s="318" t="s">
        <v>286</v>
      </c>
      <c r="X450" s="318" t="s">
        <v>286</v>
      </c>
      <c r="Y450" s="318" t="s">
        <v>286</v>
      </c>
      <c r="Z450" s="318" t="s">
        <v>286</v>
      </c>
      <c r="AA450" s="318" t="s">
        <v>286</v>
      </c>
      <c r="AB450" s="318" t="s">
        <v>286</v>
      </c>
      <c r="AC450" s="318" t="s">
        <v>286</v>
      </c>
      <c r="AD450" s="318" t="s">
        <v>286</v>
      </c>
      <c r="AE450" s="318" t="s">
        <v>286</v>
      </c>
      <c r="AF450" s="318" t="s">
        <v>286</v>
      </c>
      <c r="AG450" s="318" t="s">
        <v>286</v>
      </c>
      <c r="AH450" s="293" t="s">
        <v>286</v>
      </c>
      <c r="AI450" s="293" t="s">
        <v>286</v>
      </c>
      <c r="AJ450" s="293" t="s">
        <v>286</v>
      </c>
      <c r="AK450" s="293" t="s">
        <v>286</v>
      </c>
      <c r="AL450" s="293" t="s">
        <v>286</v>
      </c>
      <c r="AM450" s="293" t="s">
        <v>286</v>
      </c>
      <c r="AN450" s="318" t="s">
        <v>286</v>
      </c>
      <c r="AO450" s="318" t="s">
        <v>286</v>
      </c>
    </row>
    <row r="451" spans="1:41" ht="18" x14ac:dyDescent="0.3">
      <c r="A451" s="304" t="s">
        <v>41</v>
      </c>
      <c r="B451" s="285" t="s">
        <v>232</v>
      </c>
      <c r="C451" s="303" t="s">
        <v>748</v>
      </c>
      <c r="D451" s="315" t="s">
        <v>286</v>
      </c>
      <c r="E451" s="319" t="s">
        <v>286</v>
      </c>
      <c r="F451" s="319" t="s">
        <v>286</v>
      </c>
      <c r="G451" s="318" t="s">
        <v>286</v>
      </c>
      <c r="H451" s="318" t="s">
        <v>286</v>
      </c>
      <c r="I451" s="318" t="s">
        <v>286</v>
      </c>
      <c r="J451" s="318" t="s">
        <v>286</v>
      </c>
      <c r="K451" s="318" t="s">
        <v>286</v>
      </c>
      <c r="L451" s="318" t="s">
        <v>286</v>
      </c>
      <c r="M451" s="318" t="s">
        <v>286</v>
      </c>
      <c r="N451" s="318" t="s">
        <v>286</v>
      </c>
      <c r="O451" s="318" t="s">
        <v>286</v>
      </c>
      <c r="P451" s="318" t="s">
        <v>286</v>
      </c>
      <c r="Q451" s="318" t="s">
        <v>286</v>
      </c>
      <c r="R451" s="318" t="s">
        <v>286</v>
      </c>
      <c r="S451" s="318" t="s">
        <v>286</v>
      </c>
      <c r="T451" s="318" t="s">
        <v>286</v>
      </c>
      <c r="U451" s="318" t="s">
        <v>286</v>
      </c>
      <c r="V451" s="318" t="s">
        <v>286</v>
      </c>
      <c r="W451" s="318" t="s">
        <v>286</v>
      </c>
      <c r="X451" s="318" t="s">
        <v>286</v>
      </c>
      <c r="Y451" s="318" t="s">
        <v>286</v>
      </c>
      <c r="Z451" s="318" t="s">
        <v>286</v>
      </c>
      <c r="AA451" s="318" t="s">
        <v>286</v>
      </c>
      <c r="AB451" s="318" t="s">
        <v>286</v>
      </c>
      <c r="AC451" s="318" t="s">
        <v>286</v>
      </c>
      <c r="AD451" s="318" t="s">
        <v>286</v>
      </c>
      <c r="AE451" s="318" t="s">
        <v>286</v>
      </c>
      <c r="AF451" s="318" t="s">
        <v>286</v>
      </c>
      <c r="AG451" s="318" t="s">
        <v>286</v>
      </c>
      <c r="AH451" s="293" t="s">
        <v>286</v>
      </c>
      <c r="AI451" s="293" t="s">
        <v>286</v>
      </c>
      <c r="AJ451" s="293" t="s">
        <v>286</v>
      </c>
      <c r="AK451" s="293" t="s">
        <v>286</v>
      </c>
      <c r="AL451" s="293" t="s">
        <v>286</v>
      </c>
      <c r="AM451" s="293" t="s">
        <v>286</v>
      </c>
      <c r="AN451" s="318" t="s">
        <v>286</v>
      </c>
      <c r="AO451" s="318" t="s">
        <v>286</v>
      </c>
    </row>
    <row r="452" spans="1:41" s="308" customFormat="1" x14ac:dyDescent="0.3">
      <c r="A452" s="304" t="s">
        <v>26</v>
      </c>
      <c r="B452" s="297" t="s">
        <v>863</v>
      </c>
      <c r="C452" s="305" t="s">
        <v>286</v>
      </c>
      <c r="D452" s="326" t="s">
        <v>286</v>
      </c>
      <c r="E452" s="326" t="s">
        <v>286</v>
      </c>
      <c r="F452" s="326" t="s">
        <v>286</v>
      </c>
      <c r="G452" s="326" t="s">
        <v>286</v>
      </c>
      <c r="H452" s="326" t="s">
        <v>286</v>
      </c>
      <c r="I452" s="326" t="s">
        <v>286</v>
      </c>
      <c r="J452" s="326" t="s">
        <v>286</v>
      </c>
      <c r="K452" s="326" t="s">
        <v>286</v>
      </c>
      <c r="L452" s="326" t="s">
        <v>286</v>
      </c>
      <c r="M452" s="326" t="s">
        <v>286</v>
      </c>
      <c r="N452" s="326" t="s">
        <v>286</v>
      </c>
      <c r="O452" s="326" t="s">
        <v>286</v>
      </c>
      <c r="P452" s="326" t="s">
        <v>286</v>
      </c>
      <c r="Q452" s="326" t="s">
        <v>286</v>
      </c>
      <c r="R452" s="326" t="s">
        <v>286</v>
      </c>
      <c r="S452" s="326" t="s">
        <v>286</v>
      </c>
      <c r="T452" s="326" t="s">
        <v>286</v>
      </c>
      <c r="U452" s="326" t="s">
        <v>286</v>
      </c>
      <c r="V452" s="326" t="s">
        <v>286</v>
      </c>
      <c r="W452" s="326" t="s">
        <v>286</v>
      </c>
      <c r="X452" s="326" t="s">
        <v>286</v>
      </c>
      <c r="Y452" s="326" t="s">
        <v>286</v>
      </c>
      <c r="Z452" s="326" t="s">
        <v>286</v>
      </c>
      <c r="AA452" s="326" t="s">
        <v>286</v>
      </c>
      <c r="AB452" s="326" t="s">
        <v>286</v>
      </c>
      <c r="AC452" s="326" t="s">
        <v>286</v>
      </c>
      <c r="AD452" s="326" t="s">
        <v>286</v>
      </c>
      <c r="AE452" s="326" t="s">
        <v>286</v>
      </c>
      <c r="AF452" s="326" t="s">
        <v>286</v>
      </c>
      <c r="AG452" s="326" t="s">
        <v>286</v>
      </c>
      <c r="AH452" s="328" t="s">
        <v>286</v>
      </c>
      <c r="AI452" s="328" t="s">
        <v>286</v>
      </c>
      <c r="AJ452" s="328" t="s">
        <v>286</v>
      </c>
      <c r="AK452" s="328" t="s">
        <v>286</v>
      </c>
      <c r="AL452" s="328" t="s">
        <v>286</v>
      </c>
      <c r="AM452" s="328" t="s">
        <v>286</v>
      </c>
      <c r="AN452" s="326" t="s">
        <v>286</v>
      </c>
      <c r="AO452" s="326" t="s">
        <v>286</v>
      </c>
    </row>
    <row r="453" spans="1:41" s="300" customFormat="1" ht="38.4" customHeight="1" x14ac:dyDescent="0.3">
      <c r="A453" s="306" t="s">
        <v>829</v>
      </c>
      <c r="B453" s="285" t="s">
        <v>1116</v>
      </c>
      <c r="C453" s="303" t="s">
        <v>748</v>
      </c>
      <c r="D453" s="315" t="s">
        <v>286</v>
      </c>
      <c r="E453" s="318" t="s">
        <v>286</v>
      </c>
      <c r="F453" s="318" t="s">
        <v>286</v>
      </c>
      <c r="G453" s="322" t="s">
        <v>286</v>
      </c>
      <c r="H453" s="322" t="s">
        <v>286</v>
      </c>
      <c r="I453" s="322" t="s">
        <v>286</v>
      </c>
      <c r="J453" s="322" t="s">
        <v>286</v>
      </c>
      <c r="K453" s="322" t="s">
        <v>286</v>
      </c>
      <c r="L453" s="322" t="s">
        <v>286</v>
      </c>
      <c r="M453" s="322" t="s">
        <v>286</v>
      </c>
      <c r="N453" s="322" t="s">
        <v>286</v>
      </c>
      <c r="O453" s="322" t="s">
        <v>286</v>
      </c>
      <c r="P453" s="322" t="s">
        <v>286</v>
      </c>
      <c r="Q453" s="322" t="s">
        <v>286</v>
      </c>
      <c r="R453" s="322" t="s">
        <v>286</v>
      </c>
      <c r="S453" s="322" t="s">
        <v>286</v>
      </c>
      <c r="T453" s="322" t="s">
        <v>286</v>
      </c>
      <c r="U453" s="322" t="s">
        <v>286</v>
      </c>
      <c r="V453" s="322" t="s">
        <v>286</v>
      </c>
      <c r="W453" s="322" t="s">
        <v>286</v>
      </c>
      <c r="X453" s="322" t="s">
        <v>286</v>
      </c>
      <c r="Y453" s="322" t="s">
        <v>286</v>
      </c>
      <c r="Z453" s="322" t="s">
        <v>286</v>
      </c>
      <c r="AA453" s="322" t="s">
        <v>286</v>
      </c>
      <c r="AB453" s="322" t="s">
        <v>286</v>
      </c>
      <c r="AC453" s="322" t="s">
        <v>286</v>
      </c>
      <c r="AD453" s="322" t="s">
        <v>286</v>
      </c>
      <c r="AE453" s="322" t="s">
        <v>286</v>
      </c>
      <c r="AF453" s="322" t="s">
        <v>286</v>
      </c>
      <c r="AG453" s="322" t="s">
        <v>286</v>
      </c>
      <c r="AH453" s="295" t="s">
        <v>286</v>
      </c>
      <c r="AI453" s="295" t="s">
        <v>286</v>
      </c>
      <c r="AJ453" s="295" t="s">
        <v>286</v>
      </c>
      <c r="AK453" s="295" t="s">
        <v>286</v>
      </c>
      <c r="AL453" s="295" t="s">
        <v>286</v>
      </c>
      <c r="AM453" s="295" t="s">
        <v>286</v>
      </c>
      <c r="AN453" s="322" t="s">
        <v>286</v>
      </c>
      <c r="AO453" s="322" t="s">
        <v>286</v>
      </c>
    </row>
    <row r="454" spans="1:41" x14ac:dyDescent="0.3">
      <c r="A454" s="306" t="s">
        <v>830</v>
      </c>
      <c r="B454" s="141" t="s">
        <v>910</v>
      </c>
      <c r="C454" s="303" t="s">
        <v>748</v>
      </c>
      <c r="D454" s="315" t="s">
        <v>286</v>
      </c>
      <c r="E454" s="318" t="s">
        <v>286</v>
      </c>
      <c r="F454" s="318" t="s">
        <v>286</v>
      </c>
      <c r="G454" s="322" t="s">
        <v>286</v>
      </c>
      <c r="H454" s="322" t="s">
        <v>286</v>
      </c>
      <c r="I454" s="322" t="s">
        <v>286</v>
      </c>
      <c r="J454" s="322" t="s">
        <v>286</v>
      </c>
      <c r="K454" s="322" t="s">
        <v>286</v>
      </c>
      <c r="L454" s="322" t="s">
        <v>286</v>
      </c>
      <c r="M454" s="322" t="s">
        <v>286</v>
      </c>
      <c r="N454" s="322" t="s">
        <v>286</v>
      </c>
      <c r="O454" s="322" t="s">
        <v>286</v>
      </c>
      <c r="P454" s="322" t="s">
        <v>286</v>
      </c>
      <c r="Q454" s="322" t="s">
        <v>286</v>
      </c>
      <c r="R454" s="322" t="s">
        <v>286</v>
      </c>
      <c r="S454" s="322" t="s">
        <v>286</v>
      </c>
      <c r="T454" s="322" t="s">
        <v>286</v>
      </c>
      <c r="U454" s="322" t="s">
        <v>286</v>
      </c>
      <c r="V454" s="322" t="s">
        <v>286</v>
      </c>
      <c r="W454" s="322" t="s">
        <v>286</v>
      </c>
      <c r="X454" s="322" t="s">
        <v>286</v>
      </c>
      <c r="Y454" s="322" t="s">
        <v>286</v>
      </c>
      <c r="Z454" s="322" t="s">
        <v>286</v>
      </c>
      <c r="AA454" s="322" t="s">
        <v>286</v>
      </c>
      <c r="AB454" s="322" t="s">
        <v>286</v>
      </c>
      <c r="AC454" s="322" t="s">
        <v>286</v>
      </c>
      <c r="AD454" s="322" t="s">
        <v>286</v>
      </c>
      <c r="AE454" s="322" t="s">
        <v>286</v>
      </c>
      <c r="AF454" s="322" t="s">
        <v>286</v>
      </c>
      <c r="AG454" s="322" t="s">
        <v>286</v>
      </c>
      <c r="AH454" s="295" t="s">
        <v>286</v>
      </c>
      <c r="AI454" s="295" t="s">
        <v>286</v>
      </c>
      <c r="AJ454" s="295" t="s">
        <v>286</v>
      </c>
      <c r="AK454" s="295" t="s">
        <v>286</v>
      </c>
      <c r="AL454" s="295" t="s">
        <v>286</v>
      </c>
      <c r="AM454" s="295" t="s">
        <v>286</v>
      </c>
      <c r="AN454" s="322" t="s">
        <v>286</v>
      </c>
      <c r="AO454" s="322" t="s">
        <v>286</v>
      </c>
    </row>
    <row r="455" spans="1:41" ht="31.2" x14ac:dyDescent="0.3">
      <c r="A455" s="306" t="s">
        <v>1113</v>
      </c>
      <c r="B455" s="286" t="s">
        <v>879</v>
      </c>
      <c r="C455" s="303" t="s">
        <v>748</v>
      </c>
      <c r="D455" s="315" t="s">
        <v>286</v>
      </c>
      <c r="E455" s="318" t="s">
        <v>286</v>
      </c>
      <c r="F455" s="318" t="s">
        <v>286</v>
      </c>
      <c r="G455" s="322" t="s">
        <v>286</v>
      </c>
      <c r="H455" s="322" t="s">
        <v>286</v>
      </c>
      <c r="I455" s="322" t="s">
        <v>286</v>
      </c>
      <c r="J455" s="322" t="s">
        <v>286</v>
      </c>
      <c r="K455" s="322" t="s">
        <v>286</v>
      </c>
      <c r="L455" s="322" t="s">
        <v>286</v>
      </c>
      <c r="M455" s="322" t="s">
        <v>286</v>
      </c>
      <c r="N455" s="322" t="s">
        <v>286</v>
      </c>
      <c r="O455" s="322" t="s">
        <v>286</v>
      </c>
      <c r="P455" s="322" t="s">
        <v>286</v>
      </c>
      <c r="Q455" s="322" t="s">
        <v>286</v>
      </c>
      <c r="R455" s="322" t="s">
        <v>286</v>
      </c>
      <c r="S455" s="322" t="s">
        <v>286</v>
      </c>
      <c r="T455" s="322" t="s">
        <v>286</v>
      </c>
      <c r="U455" s="322" t="s">
        <v>286</v>
      </c>
      <c r="V455" s="322" t="s">
        <v>286</v>
      </c>
      <c r="W455" s="322" t="s">
        <v>286</v>
      </c>
      <c r="X455" s="322" t="s">
        <v>286</v>
      </c>
      <c r="Y455" s="322" t="s">
        <v>286</v>
      </c>
      <c r="Z455" s="322" t="s">
        <v>286</v>
      </c>
      <c r="AA455" s="322" t="s">
        <v>286</v>
      </c>
      <c r="AB455" s="322" t="s">
        <v>286</v>
      </c>
      <c r="AC455" s="322" t="s">
        <v>286</v>
      </c>
      <c r="AD455" s="322" t="s">
        <v>286</v>
      </c>
      <c r="AE455" s="322" t="s">
        <v>286</v>
      </c>
      <c r="AF455" s="322" t="s">
        <v>286</v>
      </c>
      <c r="AG455" s="322" t="s">
        <v>286</v>
      </c>
      <c r="AH455" s="295" t="s">
        <v>286</v>
      </c>
      <c r="AI455" s="295" t="s">
        <v>286</v>
      </c>
      <c r="AJ455" s="295" t="s">
        <v>286</v>
      </c>
      <c r="AK455" s="295" t="s">
        <v>286</v>
      </c>
      <c r="AL455" s="295" t="s">
        <v>286</v>
      </c>
      <c r="AM455" s="295" t="s">
        <v>286</v>
      </c>
      <c r="AN455" s="322" t="s">
        <v>286</v>
      </c>
      <c r="AO455" s="322" t="s">
        <v>286</v>
      </c>
    </row>
    <row r="456" spans="1:41" s="300" customFormat="1" ht="93.6" x14ac:dyDescent="0.3">
      <c r="A456" s="306" t="s">
        <v>1114</v>
      </c>
      <c r="B456" s="286" t="s">
        <v>1140</v>
      </c>
      <c r="C456" s="303" t="s">
        <v>748</v>
      </c>
      <c r="D456" s="315" t="s">
        <v>286</v>
      </c>
      <c r="E456" s="318" t="s">
        <v>286</v>
      </c>
      <c r="F456" s="318" t="s">
        <v>286</v>
      </c>
      <c r="G456" s="322" t="s">
        <v>286</v>
      </c>
      <c r="H456" s="322" t="s">
        <v>286</v>
      </c>
      <c r="I456" s="322" t="s">
        <v>286</v>
      </c>
      <c r="J456" s="322" t="s">
        <v>286</v>
      </c>
      <c r="K456" s="322" t="s">
        <v>286</v>
      </c>
      <c r="L456" s="322" t="s">
        <v>286</v>
      </c>
      <c r="M456" s="322" t="s">
        <v>286</v>
      </c>
      <c r="N456" s="322" t="s">
        <v>286</v>
      </c>
      <c r="O456" s="322" t="s">
        <v>286</v>
      </c>
      <c r="P456" s="322" t="s">
        <v>286</v>
      </c>
      <c r="Q456" s="322" t="s">
        <v>286</v>
      </c>
      <c r="R456" s="322" t="s">
        <v>286</v>
      </c>
      <c r="S456" s="322" t="s">
        <v>286</v>
      </c>
      <c r="T456" s="322" t="s">
        <v>286</v>
      </c>
      <c r="U456" s="322" t="s">
        <v>286</v>
      </c>
      <c r="V456" s="322" t="s">
        <v>286</v>
      </c>
      <c r="W456" s="322" t="s">
        <v>286</v>
      </c>
      <c r="X456" s="322" t="s">
        <v>286</v>
      </c>
      <c r="Y456" s="322" t="s">
        <v>286</v>
      </c>
      <c r="Z456" s="322" t="s">
        <v>286</v>
      </c>
      <c r="AA456" s="322" t="s">
        <v>286</v>
      </c>
      <c r="AB456" s="322" t="s">
        <v>286</v>
      </c>
      <c r="AC456" s="322" t="s">
        <v>286</v>
      </c>
      <c r="AD456" s="322" t="s">
        <v>286</v>
      </c>
      <c r="AE456" s="322" t="s">
        <v>286</v>
      </c>
      <c r="AF456" s="322" t="s">
        <v>286</v>
      </c>
      <c r="AG456" s="322" t="s">
        <v>286</v>
      </c>
      <c r="AH456" s="295" t="s">
        <v>286</v>
      </c>
      <c r="AI456" s="295" t="s">
        <v>286</v>
      </c>
      <c r="AJ456" s="295" t="s">
        <v>286</v>
      </c>
      <c r="AK456" s="295" t="s">
        <v>286</v>
      </c>
      <c r="AL456" s="295" t="s">
        <v>286</v>
      </c>
      <c r="AM456" s="295" t="s">
        <v>286</v>
      </c>
      <c r="AN456" s="322" t="s">
        <v>286</v>
      </c>
      <c r="AO456" s="322" t="s">
        <v>286</v>
      </c>
    </row>
    <row r="457" spans="1:41" x14ac:dyDescent="0.3">
      <c r="A457" s="306" t="s">
        <v>832</v>
      </c>
      <c r="B457" s="286" t="s">
        <v>828</v>
      </c>
      <c r="C457" s="303" t="s">
        <v>748</v>
      </c>
      <c r="D457" s="315" t="s">
        <v>286</v>
      </c>
      <c r="E457" s="318" t="s">
        <v>286</v>
      </c>
      <c r="F457" s="318" t="s">
        <v>286</v>
      </c>
      <c r="G457" s="322" t="s">
        <v>286</v>
      </c>
      <c r="H457" s="322" t="s">
        <v>286</v>
      </c>
      <c r="I457" s="322" t="s">
        <v>286</v>
      </c>
      <c r="J457" s="322" t="s">
        <v>286</v>
      </c>
      <c r="K457" s="322" t="s">
        <v>286</v>
      </c>
      <c r="L457" s="322" t="s">
        <v>286</v>
      </c>
      <c r="M457" s="322" t="s">
        <v>286</v>
      </c>
      <c r="N457" s="322" t="s">
        <v>286</v>
      </c>
      <c r="O457" s="322" t="s">
        <v>286</v>
      </c>
      <c r="P457" s="322" t="s">
        <v>286</v>
      </c>
      <c r="Q457" s="322" t="s">
        <v>286</v>
      </c>
      <c r="R457" s="322" t="s">
        <v>286</v>
      </c>
      <c r="S457" s="322" t="s">
        <v>286</v>
      </c>
      <c r="T457" s="322" t="s">
        <v>286</v>
      </c>
      <c r="U457" s="322" t="s">
        <v>286</v>
      </c>
      <c r="V457" s="322" t="s">
        <v>286</v>
      </c>
      <c r="W457" s="322" t="s">
        <v>286</v>
      </c>
      <c r="X457" s="322" t="s">
        <v>286</v>
      </c>
      <c r="Y457" s="322" t="s">
        <v>286</v>
      </c>
      <c r="Z457" s="322" t="s">
        <v>286</v>
      </c>
      <c r="AA457" s="322" t="s">
        <v>286</v>
      </c>
      <c r="AB457" s="322" t="s">
        <v>286</v>
      </c>
      <c r="AC457" s="322" t="s">
        <v>286</v>
      </c>
      <c r="AD457" s="322" t="s">
        <v>286</v>
      </c>
      <c r="AE457" s="322" t="s">
        <v>286</v>
      </c>
      <c r="AF457" s="322" t="s">
        <v>286</v>
      </c>
      <c r="AG457" s="322" t="s">
        <v>286</v>
      </c>
      <c r="AH457" s="295" t="s">
        <v>286</v>
      </c>
      <c r="AI457" s="295" t="s">
        <v>286</v>
      </c>
      <c r="AJ457" s="295" t="s">
        <v>286</v>
      </c>
      <c r="AK457" s="295" t="s">
        <v>286</v>
      </c>
      <c r="AL457" s="295" t="s">
        <v>286</v>
      </c>
      <c r="AM457" s="295" t="s">
        <v>286</v>
      </c>
      <c r="AN457" s="322" t="s">
        <v>286</v>
      </c>
      <c r="AO457" s="322" t="s">
        <v>286</v>
      </c>
    </row>
    <row r="458" spans="1:41" s="300" customFormat="1" x14ac:dyDescent="0.3">
      <c r="A458" s="306" t="s">
        <v>1119</v>
      </c>
      <c r="B458" s="141" t="s">
        <v>1115</v>
      </c>
      <c r="C458" s="303" t="s">
        <v>748</v>
      </c>
      <c r="D458" s="315" t="s">
        <v>286</v>
      </c>
      <c r="E458" s="318" t="s">
        <v>286</v>
      </c>
      <c r="F458" s="318" t="s">
        <v>286</v>
      </c>
      <c r="G458" s="322" t="s">
        <v>286</v>
      </c>
      <c r="H458" s="322" t="s">
        <v>286</v>
      </c>
      <c r="I458" s="322" t="s">
        <v>286</v>
      </c>
      <c r="J458" s="322" t="s">
        <v>286</v>
      </c>
      <c r="K458" s="322" t="s">
        <v>286</v>
      </c>
      <c r="L458" s="322" t="s">
        <v>286</v>
      </c>
      <c r="M458" s="322" t="s">
        <v>286</v>
      </c>
      <c r="N458" s="322" t="s">
        <v>286</v>
      </c>
      <c r="O458" s="322" t="s">
        <v>286</v>
      </c>
      <c r="P458" s="322" t="s">
        <v>286</v>
      </c>
      <c r="Q458" s="322" t="s">
        <v>286</v>
      </c>
      <c r="R458" s="322" t="s">
        <v>286</v>
      </c>
      <c r="S458" s="322" t="s">
        <v>286</v>
      </c>
      <c r="T458" s="322" t="s">
        <v>286</v>
      </c>
      <c r="U458" s="322" t="s">
        <v>286</v>
      </c>
      <c r="V458" s="322" t="s">
        <v>286</v>
      </c>
      <c r="W458" s="322" t="s">
        <v>286</v>
      </c>
      <c r="X458" s="322" t="s">
        <v>286</v>
      </c>
      <c r="Y458" s="322" t="s">
        <v>286</v>
      </c>
      <c r="Z458" s="322" t="s">
        <v>286</v>
      </c>
      <c r="AA458" s="322" t="s">
        <v>286</v>
      </c>
      <c r="AB458" s="322" t="s">
        <v>286</v>
      </c>
      <c r="AC458" s="322" t="s">
        <v>286</v>
      </c>
      <c r="AD458" s="322" t="s">
        <v>286</v>
      </c>
      <c r="AE458" s="322" t="s">
        <v>286</v>
      </c>
      <c r="AF458" s="322" t="s">
        <v>286</v>
      </c>
      <c r="AG458" s="322" t="s">
        <v>286</v>
      </c>
      <c r="AH458" s="295" t="s">
        <v>286</v>
      </c>
      <c r="AI458" s="295" t="s">
        <v>286</v>
      </c>
      <c r="AJ458" s="295" t="s">
        <v>286</v>
      </c>
      <c r="AK458" s="295" t="s">
        <v>286</v>
      </c>
      <c r="AL458" s="295" t="s">
        <v>286</v>
      </c>
      <c r="AM458" s="295" t="s">
        <v>286</v>
      </c>
      <c r="AN458" s="322" t="s">
        <v>286</v>
      </c>
      <c r="AO458" s="322" t="s">
        <v>286</v>
      </c>
    </row>
    <row r="459" spans="1:41" s="308" customFormat="1" ht="33" customHeight="1" x14ac:dyDescent="0.3">
      <c r="A459" s="306" t="s">
        <v>46</v>
      </c>
      <c r="B459" s="285" t="s">
        <v>1146</v>
      </c>
      <c r="C459" s="305" t="s">
        <v>286</v>
      </c>
      <c r="D459" s="326" t="s">
        <v>286</v>
      </c>
      <c r="E459" s="326" t="s">
        <v>286</v>
      </c>
      <c r="F459" s="326" t="s">
        <v>286</v>
      </c>
      <c r="G459" s="326" t="s">
        <v>286</v>
      </c>
      <c r="H459" s="326" t="s">
        <v>286</v>
      </c>
      <c r="I459" s="326" t="s">
        <v>286</v>
      </c>
      <c r="J459" s="326" t="s">
        <v>286</v>
      </c>
      <c r="K459" s="326" t="s">
        <v>286</v>
      </c>
      <c r="L459" s="326" t="s">
        <v>286</v>
      </c>
      <c r="M459" s="326" t="s">
        <v>286</v>
      </c>
      <c r="N459" s="326" t="s">
        <v>286</v>
      </c>
      <c r="O459" s="326" t="s">
        <v>286</v>
      </c>
      <c r="P459" s="326" t="s">
        <v>286</v>
      </c>
      <c r="Q459" s="326" t="s">
        <v>286</v>
      </c>
      <c r="R459" s="326" t="s">
        <v>286</v>
      </c>
      <c r="S459" s="326" t="s">
        <v>286</v>
      </c>
      <c r="T459" s="326" t="s">
        <v>286</v>
      </c>
      <c r="U459" s="326" t="s">
        <v>286</v>
      </c>
      <c r="V459" s="326" t="s">
        <v>286</v>
      </c>
      <c r="W459" s="326" t="s">
        <v>286</v>
      </c>
      <c r="X459" s="326" t="s">
        <v>286</v>
      </c>
      <c r="Y459" s="326" t="s">
        <v>286</v>
      </c>
      <c r="Z459" s="326" t="s">
        <v>286</v>
      </c>
      <c r="AA459" s="326" t="s">
        <v>286</v>
      </c>
      <c r="AB459" s="326" t="s">
        <v>286</v>
      </c>
      <c r="AC459" s="326" t="s">
        <v>286</v>
      </c>
      <c r="AD459" s="326" t="s">
        <v>286</v>
      </c>
      <c r="AE459" s="326" t="s">
        <v>286</v>
      </c>
      <c r="AF459" s="326" t="s">
        <v>286</v>
      </c>
      <c r="AG459" s="326" t="s">
        <v>286</v>
      </c>
      <c r="AH459" s="328" t="s">
        <v>286</v>
      </c>
      <c r="AI459" s="328" t="s">
        <v>286</v>
      </c>
      <c r="AJ459" s="328" t="s">
        <v>286</v>
      </c>
      <c r="AK459" s="328" t="s">
        <v>286</v>
      </c>
      <c r="AL459" s="328" t="s">
        <v>286</v>
      </c>
      <c r="AM459" s="328" t="s">
        <v>286</v>
      </c>
      <c r="AN459" s="326" t="s">
        <v>286</v>
      </c>
      <c r="AO459" s="326" t="s">
        <v>286</v>
      </c>
    </row>
    <row r="460" spans="1:41" x14ac:dyDescent="0.3">
      <c r="A460" s="306" t="s">
        <v>833</v>
      </c>
      <c r="B460" s="141" t="s">
        <v>941</v>
      </c>
      <c r="C460" s="303" t="s">
        <v>748</v>
      </c>
      <c r="D460" s="315" t="s">
        <v>286</v>
      </c>
      <c r="E460" s="318" t="s">
        <v>286</v>
      </c>
      <c r="F460" s="318" t="s">
        <v>286</v>
      </c>
      <c r="G460" s="322" t="s">
        <v>286</v>
      </c>
      <c r="H460" s="322" t="s">
        <v>286</v>
      </c>
      <c r="I460" s="322" t="s">
        <v>286</v>
      </c>
      <c r="J460" s="322" t="s">
        <v>286</v>
      </c>
      <c r="K460" s="322" t="s">
        <v>286</v>
      </c>
      <c r="L460" s="322" t="s">
        <v>286</v>
      </c>
      <c r="M460" s="322" t="s">
        <v>286</v>
      </c>
      <c r="N460" s="322" t="s">
        <v>286</v>
      </c>
      <c r="O460" s="322" t="s">
        <v>286</v>
      </c>
      <c r="P460" s="322" t="s">
        <v>286</v>
      </c>
      <c r="Q460" s="322" t="s">
        <v>286</v>
      </c>
      <c r="R460" s="322" t="s">
        <v>286</v>
      </c>
      <c r="S460" s="322" t="s">
        <v>286</v>
      </c>
      <c r="T460" s="322" t="s">
        <v>286</v>
      </c>
      <c r="U460" s="322" t="s">
        <v>286</v>
      </c>
      <c r="V460" s="322" t="s">
        <v>286</v>
      </c>
      <c r="W460" s="322" t="s">
        <v>286</v>
      </c>
      <c r="X460" s="322" t="s">
        <v>286</v>
      </c>
      <c r="Y460" s="322" t="s">
        <v>286</v>
      </c>
      <c r="Z460" s="322" t="s">
        <v>286</v>
      </c>
      <c r="AA460" s="322" t="s">
        <v>286</v>
      </c>
      <c r="AB460" s="322" t="s">
        <v>286</v>
      </c>
      <c r="AC460" s="322" t="s">
        <v>286</v>
      </c>
      <c r="AD460" s="322" t="s">
        <v>286</v>
      </c>
      <c r="AE460" s="322" t="s">
        <v>286</v>
      </c>
      <c r="AF460" s="322" t="s">
        <v>286</v>
      </c>
      <c r="AG460" s="322" t="s">
        <v>286</v>
      </c>
      <c r="AH460" s="295" t="s">
        <v>286</v>
      </c>
      <c r="AI460" s="295" t="s">
        <v>286</v>
      </c>
      <c r="AJ460" s="295" t="s">
        <v>286</v>
      </c>
      <c r="AK460" s="295" t="s">
        <v>286</v>
      </c>
      <c r="AL460" s="295" t="s">
        <v>286</v>
      </c>
      <c r="AM460" s="295" t="s">
        <v>286</v>
      </c>
      <c r="AN460" s="322" t="s">
        <v>286</v>
      </c>
      <c r="AO460" s="322" t="s">
        <v>286</v>
      </c>
    </row>
    <row r="461" spans="1:41" x14ac:dyDescent="0.3">
      <c r="A461" s="306" t="s">
        <v>834</v>
      </c>
      <c r="B461" s="141" t="s">
        <v>942</v>
      </c>
      <c r="C461" s="303" t="s">
        <v>748</v>
      </c>
      <c r="D461" s="315" t="s">
        <v>286</v>
      </c>
      <c r="E461" s="318" t="s">
        <v>286</v>
      </c>
      <c r="F461" s="318" t="s">
        <v>286</v>
      </c>
      <c r="G461" s="322" t="s">
        <v>286</v>
      </c>
      <c r="H461" s="322" t="s">
        <v>286</v>
      </c>
      <c r="I461" s="322" t="s">
        <v>286</v>
      </c>
      <c r="J461" s="322" t="s">
        <v>286</v>
      </c>
      <c r="K461" s="322" t="s">
        <v>286</v>
      </c>
      <c r="L461" s="322" t="s">
        <v>286</v>
      </c>
      <c r="M461" s="322" t="s">
        <v>286</v>
      </c>
      <c r="N461" s="322" t="s">
        <v>286</v>
      </c>
      <c r="O461" s="322" t="s">
        <v>286</v>
      </c>
      <c r="P461" s="322" t="s">
        <v>286</v>
      </c>
      <c r="Q461" s="322" t="s">
        <v>286</v>
      </c>
      <c r="R461" s="322" t="s">
        <v>286</v>
      </c>
      <c r="S461" s="322" t="s">
        <v>286</v>
      </c>
      <c r="T461" s="322" t="s">
        <v>286</v>
      </c>
      <c r="U461" s="322" t="s">
        <v>286</v>
      </c>
      <c r="V461" s="322" t="s">
        <v>286</v>
      </c>
      <c r="W461" s="322" t="s">
        <v>286</v>
      </c>
      <c r="X461" s="322" t="s">
        <v>286</v>
      </c>
      <c r="Y461" s="322" t="s">
        <v>286</v>
      </c>
      <c r="Z461" s="322" t="s">
        <v>286</v>
      </c>
      <c r="AA461" s="322" t="s">
        <v>286</v>
      </c>
      <c r="AB461" s="322" t="s">
        <v>286</v>
      </c>
      <c r="AC461" s="322" t="s">
        <v>286</v>
      </c>
      <c r="AD461" s="322" t="s">
        <v>286</v>
      </c>
      <c r="AE461" s="322" t="s">
        <v>286</v>
      </c>
      <c r="AF461" s="322" t="s">
        <v>286</v>
      </c>
      <c r="AG461" s="322" t="s">
        <v>286</v>
      </c>
      <c r="AH461" s="295" t="s">
        <v>286</v>
      </c>
      <c r="AI461" s="295" t="s">
        <v>286</v>
      </c>
      <c r="AJ461" s="295" t="s">
        <v>286</v>
      </c>
      <c r="AK461" s="295" t="s">
        <v>286</v>
      </c>
      <c r="AL461" s="295" t="s">
        <v>286</v>
      </c>
      <c r="AM461" s="295" t="s">
        <v>286</v>
      </c>
      <c r="AN461" s="322" t="s">
        <v>286</v>
      </c>
      <c r="AO461" s="322" t="s">
        <v>286</v>
      </c>
    </row>
    <row r="462" spans="1:41" x14ac:dyDescent="0.3">
      <c r="A462" s="306" t="s">
        <v>835</v>
      </c>
      <c r="B462" s="141" t="s">
        <v>943</v>
      </c>
      <c r="C462" s="303" t="s">
        <v>748</v>
      </c>
      <c r="D462" s="315" t="s">
        <v>286</v>
      </c>
      <c r="E462" s="318" t="s">
        <v>286</v>
      </c>
      <c r="F462" s="318" t="s">
        <v>286</v>
      </c>
      <c r="G462" s="322" t="s">
        <v>286</v>
      </c>
      <c r="H462" s="322" t="s">
        <v>286</v>
      </c>
      <c r="I462" s="322" t="s">
        <v>286</v>
      </c>
      <c r="J462" s="322" t="s">
        <v>286</v>
      </c>
      <c r="K462" s="322" t="s">
        <v>286</v>
      </c>
      <c r="L462" s="322" t="s">
        <v>286</v>
      </c>
      <c r="M462" s="322" t="s">
        <v>286</v>
      </c>
      <c r="N462" s="322" t="s">
        <v>286</v>
      </c>
      <c r="O462" s="322" t="s">
        <v>286</v>
      </c>
      <c r="P462" s="322" t="s">
        <v>286</v>
      </c>
      <c r="Q462" s="322" t="s">
        <v>286</v>
      </c>
      <c r="R462" s="322" t="s">
        <v>286</v>
      </c>
      <c r="S462" s="322" t="s">
        <v>286</v>
      </c>
      <c r="T462" s="322" t="s">
        <v>286</v>
      </c>
      <c r="U462" s="322" t="s">
        <v>286</v>
      </c>
      <c r="V462" s="322" t="s">
        <v>286</v>
      </c>
      <c r="W462" s="322" t="s">
        <v>286</v>
      </c>
      <c r="X462" s="322" t="s">
        <v>286</v>
      </c>
      <c r="Y462" s="322" t="s">
        <v>286</v>
      </c>
      <c r="Z462" s="322" t="s">
        <v>286</v>
      </c>
      <c r="AA462" s="322" t="s">
        <v>286</v>
      </c>
      <c r="AB462" s="322" t="s">
        <v>286</v>
      </c>
      <c r="AC462" s="322" t="s">
        <v>286</v>
      </c>
      <c r="AD462" s="322" t="s">
        <v>286</v>
      </c>
      <c r="AE462" s="322" t="s">
        <v>286</v>
      </c>
      <c r="AF462" s="322" t="s">
        <v>286</v>
      </c>
      <c r="AG462" s="322" t="s">
        <v>286</v>
      </c>
      <c r="AH462" s="295" t="s">
        <v>286</v>
      </c>
      <c r="AI462" s="295" t="s">
        <v>286</v>
      </c>
      <c r="AJ462" s="295" t="s">
        <v>286</v>
      </c>
      <c r="AK462" s="295" t="s">
        <v>286</v>
      </c>
      <c r="AL462" s="295" t="s">
        <v>286</v>
      </c>
      <c r="AM462" s="295" t="s">
        <v>286</v>
      </c>
      <c r="AN462" s="322" t="s">
        <v>286</v>
      </c>
      <c r="AO462" s="322" t="s">
        <v>286</v>
      </c>
    </row>
    <row r="463" spans="1:41" s="300" customFormat="1" ht="46.8" x14ac:dyDescent="0.3">
      <c r="A463" s="306" t="s">
        <v>749</v>
      </c>
      <c r="B463" s="285" t="s">
        <v>1138</v>
      </c>
      <c r="C463" s="303" t="s">
        <v>748</v>
      </c>
      <c r="D463" s="315" t="s">
        <v>286</v>
      </c>
      <c r="E463" s="318" t="s">
        <v>286</v>
      </c>
      <c r="F463" s="318" t="s">
        <v>286</v>
      </c>
      <c r="G463" s="322" t="s">
        <v>286</v>
      </c>
      <c r="H463" s="322" t="s">
        <v>286</v>
      </c>
      <c r="I463" s="322" t="s">
        <v>286</v>
      </c>
      <c r="J463" s="322" t="s">
        <v>286</v>
      </c>
      <c r="K463" s="322" t="s">
        <v>286</v>
      </c>
      <c r="L463" s="322" t="s">
        <v>286</v>
      </c>
      <c r="M463" s="322" t="s">
        <v>286</v>
      </c>
      <c r="N463" s="322" t="s">
        <v>286</v>
      </c>
      <c r="O463" s="322" t="s">
        <v>286</v>
      </c>
      <c r="P463" s="322" t="s">
        <v>286</v>
      </c>
      <c r="Q463" s="322" t="s">
        <v>286</v>
      </c>
      <c r="R463" s="322" t="s">
        <v>286</v>
      </c>
      <c r="S463" s="322" t="s">
        <v>286</v>
      </c>
      <c r="T463" s="322" t="s">
        <v>286</v>
      </c>
      <c r="U463" s="322" t="s">
        <v>286</v>
      </c>
      <c r="V463" s="322" t="s">
        <v>286</v>
      </c>
      <c r="W463" s="322" t="s">
        <v>286</v>
      </c>
      <c r="X463" s="322" t="s">
        <v>286</v>
      </c>
      <c r="Y463" s="322" t="s">
        <v>286</v>
      </c>
      <c r="Z463" s="322" t="s">
        <v>286</v>
      </c>
      <c r="AA463" s="322" t="s">
        <v>286</v>
      </c>
      <c r="AB463" s="322" t="s">
        <v>286</v>
      </c>
      <c r="AC463" s="322" t="s">
        <v>286</v>
      </c>
      <c r="AD463" s="322" t="s">
        <v>286</v>
      </c>
      <c r="AE463" s="322" t="s">
        <v>286</v>
      </c>
      <c r="AF463" s="322" t="s">
        <v>286</v>
      </c>
      <c r="AG463" s="322" t="s">
        <v>286</v>
      </c>
      <c r="AH463" s="295" t="s">
        <v>286</v>
      </c>
      <c r="AI463" s="295" t="s">
        <v>286</v>
      </c>
      <c r="AJ463" s="295" t="s">
        <v>286</v>
      </c>
      <c r="AK463" s="295" t="s">
        <v>286</v>
      </c>
      <c r="AL463" s="295" t="s">
        <v>286</v>
      </c>
      <c r="AM463" s="295" t="s">
        <v>286</v>
      </c>
      <c r="AN463" s="322" t="s">
        <v>286</v>
      </c>
      <c r="AO463" s="322" t="s">
        <v>286</v>
      </c>
    </row>
  </sheetData>
  <autoFilter ref="A16:AO463" xr:uid="{00000000-0009-0000-0000-000003000000}"/>
  <mergeCells count="55">
    <mergeCell ref="A325:AO325"/>
    <mergeCell ref="C14:C15"/>
    <mergeCell ref="F14:G14"/>
    <mergeCell ref="H14:I14"/>
    <mergeCell ref="J14:K14"/>
    <mergeCell ref="L14:M14"/>
    <mergeCell ref="A14:A15"/>
    <mergeCell ref="B14:B15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1:AO2"/>
    <mergeCell ref="A13:AO13"/>
    <mergeCell ref="AN14:AO14"/>
    <mergeCell ref="A17:AO17"/>
    <mergeCell ref="A172:AO172"/>
    <mergeCell ref="A4:AO4"/>
    <mergeCell ref="A5:AO5"/>
    <mergeCell ref="A6:AO6"/>
    <mergeCell ref="A7:AO7"/>
    <mergeCell ref="A9:AO9"/>
    <mergeCell ref="A10:AO10"/>
    <mergeCell ref="N14:O14"/>
    <mergeCell ref="P14:Q14"/>
    <mergeCell ref="R14:S14"/>
    <mergeCell ref="T14:U14"/>
    <mergeCell ref="V14:W14"/>
    <mergeCell ref="A380:B380"/>
    <mergeCell ref="A375:AO376"/>
    <mergeCell ref="A377:A378"/>
    <mergeCell ref="B377:B378"/>
    <mergeCell ref="C377:C378"/>
    <mergeCell ref="F377:G377"/>
    <mergeCell ref="H377:I377"/>
    <mergeCell ref="J377:K377"/>
    <mergeCell ref="L377:M377"/>
    <mergeCell ref="AN377:AO377"/>
    <mergeCell ref="N377:O377"/>
    <mergeCell ref="P377:Q377"/>
    <mergeCell ref="R377:S377"/>
    <mergeCell ref="T377:U377"/>
    <mergeCell ref="V377:W377"/>
    <mergeCell ref="X377:Y377"/>
    <mergeCell ref="AJ377:AK377"/>
    <mergeCell ref="AL377:AM377"/>
    <mergeCell ref="Z377:AA377"/>
    <mergeCell ref="AB377:AC377"/>
    <mergeCell ref="AD377:AE377"/>
    <mergeCell ref="AF377:AG377"/>
    <mergeCell ref="AH377:AI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1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Зуева Елена Викторовна</cp:lastModifiedBy>
  <cp:lastPrinted>2024-02-09T14:21:00Z</cp:lastPrinted>
  <dcterms:created xsi:type="dcterms:W3CDTF">2015-09-16T07:43:55Z</dcterms:created>
  <dcterms:modified xsi:type="dcterms:W3CDTF">2024-04-01T11:30:52Z</dcterms:modified>
</cp:coreProperties>
</file>