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ВАЖНЫЕ\СВМ\"/>
    </mc:Choice>
  </mc:AlternateContent>
  <bookViews>
    <workbookView xWindow="0" yWindow="0" windowWidth="28800" windowHeight="12135" tabRatio="761"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местоположение'!$23:$23</definedName>
    <definedName name="_xlnm.Print_Titles" localSheetId="1">'2. паспорт  ТП'!$23:$23</definedName>
    <definedName name="_xlnm.Print_Titles" localSheetId="4">'3.3 паспорт описание'!$23:$23</definedName>
    <definedName name="_xlnm.Print_Titles" localSheetId="6">'4. паспортбюджет'!$23:$23</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местоположение'!$A$3:$C$51</definedName>
    <definedName name="_xlnm.Print_Area" localSheetId="1">'2. паспорт  ТП'!$A$3:$S$24</definedName>
    <definedName name="_xlnm.Print_Area" localSheetId="2">'3.1. паспорт Техсостояние ПС'!$A$3:$T$47</definedName>
    <definedName name="_xlnm.Print_Area" localSheetId="3">'3.2 паспорт Техсостояние ЛЭП'!$A$3:$AA$27</definedName>
    <definedName name="_xlnm.Print_Area" localSheetId="4">'3.3 паспорт описание'!$A$3:$C$32</definedName>
    <definedName name="_xlnm.Print_Area" localSheetId="5">'3.4. Паспорт надежность'!$A$3:$Z$43</definedName>
    <definedName name="_xlnm.Print_Area" localSheetId="6">'4. паспортбюджет'!$A$3:$O$24</definedName>
    <definedName name="_xlnm.Print_Area" localSheetId="7">'5. анализ эконом эфф'!$A$3:$AT$93</definedName>
    <definedName name="_xlnm.Print_Area" localSheetId="8">'6.1. Паспорт сетевой график'!$A$3:$F$50</definedName>
    <definedName name="_xlnm.Print_Area" localSheetId="9">'6.2. Паспорт фин осв ввод'!$A$3:$AG$66</definedName>
    <definedName name="_xlnm.Print_Area" localSheetId="10">'7. Паспорт отчет о закупке'!$A$3:$AV$28</definedName>
    <definedName name="_xlnm.Print_Area" localSheetId="11">'8. Общие сведения'!$A$3:$B$80</definedName>
    <definedName name="Определен_источник">#REF!</definedName>
    <definedName name="Снижение">#REF!</definedName>
    <definedName name="Стадия_реализации">#REF!</definedName>
    <definedName name="Тип_проекта">#REF!</definedName>
  </definedNames>
  <calcPr calcId="152511"/>
</workbook>
</file>

<file path=xl/calcChain.xml><?xml version="1.0" encoding="utf-8"?>
<calcChain xmlns="http://schemas.openxmlformats.org/spreadsheetml/2006/main">
  <c r="G29" i="23" l="1"/>
  <c r="G30" i="23" s="1"/>
  <c r="G28" i="23"/>
  <c r="G27" i="23"/>
  <c r="B1" i="7" l="1"/>
  <c r="B1" i="12" l="1"/>
  <c r="B1" i="13" s="1"/>
  <c r="B1" i="14" s="1"/>
  <c r="B1" i="6" s="1"/>
  <c r="A16" i="12"/>
  <c r="A17" i="13" s="1"/>
  <c r="E17" i="14" s="1"/>
  <c r="A17" i="6" s="1"/>
  <c r="A16" i="17" s="1"/>
  <c r="A17" i="10" s="1"/>
  <c r="A17" i="23" s="1"/>
  <c r="A17" i="24" s="1"/>
  <c r="A16" i="15" s="1"/>
  <c r="A17" i="5" s="1"/>
  <c r="A17" i="22" s="1"/>
  <c r="B1" i="17" l="1"/>
  <c r="B1" i="10" s="1"/>
  <c r="B1" i="23" l="1"/>
  <c r="B1" i="24" s="1"/>
  <c r="B1" i="15" s="1"/>
  <c r="B1" i="5" l="1"/>
  <c r="B1" i="22" l="1"/>
  <c r="A13" i="12"/>
  <c r="A14" i="13" s="1"/>
  <c r="A10" i="12"/>
  <c r="A11" i="13" s="1"/>
  <c r="E11" i="14" s="1"/>
  <c r="A11" i="6" s="1"/>
  <c r="A10" i="17" s="1"/>
  <c r="A11" i="10" s="1"/>
  <c r="A11" i="23" s="1"/>
  <c r="A11" i="24" s="1"/>
  <c r="A10" i="15" s="1"/>
  <c r="A11" i="5" s="1"/>
  <c r="A6" i="12"/>
  <c r="A7" i="13" s="1"/>
  <c r="A7" i="14" s="1"/>
  <c r="A7" i="6" s="1"/>
  <c r="A6" i="17" s="1"/>
  <c r="A7" i="10" s="1"/>
  <c r="A7" i="23" s="1"/>
  <c r="A7" i="24" s="1"/>
  <c r="A6" i="15" s="1"/>
  <c r="A7" i="5" s="1"/>
  <c r="A7" i="22" s="1"/>
  <c r="A11" i="22" l="1"/>
  <c r="B8" i="5"/>
  <c r="AS81" i="23" l="1"/>
  <c r="AT81" i="23" s="1"/>
  <c r="A61" i="23"/>
  <c r="E14" i="14" l="1"/>
  <c r="A14" i="6" s="1"/>
  <c r="A13" i="17" s="1"/>
  <c r="A14" i="10" s="1"/>
  <c r="A14" i="23" s="1"/>
  <c r="A14" i="24" s="1"/>
  <c r="A13" i="15" s="1"/>
  <c r="A14" i="5" s="1"/>
  <c r="A14" i="22" s="1"/>
  <c r="F27" i="5" l="1"/>
  <c r="G27" i="5" s="1"/>
  <c r="H27" i="5" s="1"/>
  <c r="I27" i="5" s="1"/>
  <c r="J27" i="5" s="1"/>
  <c r="K27" i="5" s="1"/>
  <c r="L27" i="5" s="1"/>
  <c r="M27" i="5" s="1"/>
  <c r="N27" i="5" s="1"/>
  <c r="O27" i="5" s="1"/>
  <c r="P27" i="5" s="1"/>
  <c r="Q27" i="5" s="1"/>
  <c r="R27" i="5" s="1"/>
  <c r="S27" i="5" s="1"/>
  <c r="T27" i="5" s="1"/>
  <c r="U27" i="5" s="1"/>
  <c r="V27" i="5" s="1"/>
  <c r="W27" i="5" s="1"/>
  <c r="X27" i="5" s="1"/>
  <c r="Y27" i="5" s="1"/>
  <c r="Z27" i="5" s="1"/>
  <c r="AA27" i="5" s="1"/>
  <c r="AB27" i="5" s="1"/>
  <c r="AC27" i="5" s="1"/>
  <c r="AD27" i="5" s="1"/>
  <c r="AE27" i="5" s="1"/>
  <c r="AF27" i="5" s="1"/>
  <c r="AG27" i="5" s="1"/>
  <c r="AH27" i="5" s="1"/>
  <c r="AI27" i="5" s="1"/>
  <c r="AJ27" i="5" s="1"/>
  <c r="AK27" i="5" s="1"/>
  <c r="AL27" i="5" s="1"/>
  <c r="AM27" i="5" s="1"/>
  <c r="AN27" i="5" s="1"/>
  <c r="AO27" i="5" s="1"/>
  <c r="AP27" i="5" s="1"/>
  <c r="AQ27" i="5" s="1"/>
  <c r="AR27" i="5" s="1"/>
  <c r="AS27" i="5" s="1"/>
  <c r="AT27" i="5" s="1"/>
  <c r="AU27" i="5" s="1"/>
  <c r="AV27" i="5" s="1"/>
  <c r="AS67" i="23" l="1"/>
  <c r="AT67" i="23" s="1"/>
</calcChain>
</file>

<file path=xl/sharedStrings.xml><?xml version="1.0" encoding="utf-8"?>
<sst xmlns="http://schemas.openxmlformats.org/spreadsheetml/2006/main" count="1006" uniqueCount="528">
  <si>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</si>
  <si>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</si>
  <si>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</si>
  <si>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</si>
  <si>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</si>
  <si>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</si>
  <si>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</si>
  <si>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</si>
  <si>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</si>
  <si>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</si>
  <si>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</si>
  <si>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</si>
  <si>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</si>
  <si>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</si>
  <si>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</si>
  <si>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</si>
  <si>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</si>
  <si>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</si>
  <si>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</si>
  <si>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</si>
  <si>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</si>
  <si>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</si>
  <si>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</si>
  <si>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</si>
  <si>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</si>
  <si>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</si>
  <si>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</si>
  <si>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</si>
  <si>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</si>
  <si>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</si>
  <si>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</si>
  <si>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</si>
  <si>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</si>
  <si>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</si>
  <si>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</si>
  <si>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</si>
  <si>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</si>
  <si>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</si>
  <si>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</si>
  <si>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</si>
  <si>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</si>
  <si>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</si>
  <si>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</si>
  <si>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</si>
  <si>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</si>
  <si>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</si>
  <si>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</si>
  <si>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</si>
  <si>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</si>
  <si>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</si>
  <si>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</si>
  <si>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</si>
  <si>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</si>
  <si>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</si>
  <si>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</si>
  <si>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</si>
  <si>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</si>
  <si>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</si>
  <si>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</si>
  <si>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</si>
  <si>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</si>
  <si>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</si>
  <si>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</si>
  <si>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</si>
  <si>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</si>
  <si>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</si>
  <si>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</si>
  <si>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</si>
  <si>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</si>
  <si>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</si>
  <si>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</si>
  <si>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</si>
  <si>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</si>
  <si>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</si>
  <si>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</si>
  <si>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</si>
  <si>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</si>
  <si>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</si>
  <si>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</si>
  <si>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</si>
  <si>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</si>
  <si>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</si>
  <si>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</si>
  <si>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</si>
  <si>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</si>
  <si>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</si>
  <si>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</si>
  <si>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</si>
  <si>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</si>
  <si>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</si>
  <si>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</si>
  <si>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</si>
  <si>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</si>
  <si>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</si>
  <si>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</si>
  <si>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</si>
  <si>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</si>
  <si>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</si>
  <si>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</si>
  <si>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</si>
  <si>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</si>
  <si>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</si>
  <si>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</si>
  <si>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</si>
  <si>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</si>
  <si>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</si>
  <si>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</si>
  <si>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</si>
  <si>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</si>
  <si>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</si>
  <si>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</si>
  <si>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</si>
  <si>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</si>
  <si>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</si>
  <si>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</si>
  <si>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</si>
  <si>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</si>
  <si>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</si>
  <si>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</si>
  <si>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</si>
  <si>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</si>
  <si>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</si>
  <si>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</si>
  <si>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</si>
  <si>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</si>
  <si>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</si>
  <si>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</si>
  <si>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</si>
  <si>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</si>
  <si>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</si>
  <si>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</si>
  <si>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</si>
  <si>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</si>
  <si>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</si>
  <si>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</si>
  <si>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</si>
  <si>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</si>
  <si>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</si>
  <si>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</si>
  <si>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</si>
  <si>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</si>
  <si>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</si>
  <si>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</si>
  <si>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</si>
  <si>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</si>
  <si>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</si>
  <si>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</si>
  <si>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</si>
  <si>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</si>
  <si>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</si>
  <si>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</si>
  <si>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</si>
  <si>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</si>
  <si>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</si>
  <si>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</si>
  <si>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</si>
  <si>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</si>
  <si>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</si>
  <si>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</si>
  <si>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</si>
  <si>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</si>
  <si>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</si>
  <si>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</si>
  <si>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</si>
  <si>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</si>
  <si>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</si>
  <si>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</si>
  <si>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</si>
  <si>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</si>
  <si>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</si>
  <si>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</si>
  <si>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</si>
  <si>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</si>
  <si>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</si>
  <si>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</si>
  <si>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</si>
  <si>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</si>
  <si>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</si>
  <si>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</si>
  <si>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</si>
  <si>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</si>
  <si>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</si>
  <si>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</si>
  <si>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</si>
  <si>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</si>
  <si>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</si>
  <si>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</si>
  <si>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</si>
  <si>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</si>
  <si>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</si>
  <si>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</si>
  <si>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</si>
  <si>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</si>
  <si>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</si>
  <si>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</si>
  <si>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</si>
  <si>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</si>
  <si>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</si>
  <si>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</si>
  <si>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</si>
  <si>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</si>
  <si>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</si>
  <si>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</si>
  <si>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</si>
  <si>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</si>
  <si>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</si>
  <si>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</si>
  <si>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</si>
  <si>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</si>
  <si>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</si>
  <si>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</si>
  <si>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</si>
  <si>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</si>
  <si>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</si>
  <si>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</si>
  <si>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</si>
  <si>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</si>
  <si>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</si>
  <si>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</si>
  <si>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</si>
  <si>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</si>
  <si>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</si>
  <si>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</si>
  <si>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</si>
  <si>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</si>
  <si>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</si>
  <si>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</si>
  <si>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</si>
  <si>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</si>
  <si>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</si>
  <si>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</si>
  <si>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</si>
  <si>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</si>
  <si>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</si>
  <si>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</si>
  <si>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</si>
  <si>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</si>
  <si>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</si>
  <si>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</si>
  <si>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</si>
  <si>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</si>
  <si>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</si>
  <si>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</si>
  <si>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</si>
  <si>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</si>
  <si>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</si>
  <si>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</si>
  <si>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</si>
  <si>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</si>
  <si>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</si>
  <si>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</si>
  <si>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</si>
  <si>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</si>
  <si>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</si>
  <si>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</si>
  <si>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</si>
  <si>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</si>
  <si>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</si>
  <si>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</si>
  <si>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</si>
  <si>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</si>
  <si>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</si>
  <si>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</si>
  <si>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</si>
  <si>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</si>
  <si>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</si>
  <si>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</si>
  <si>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</si>
  <si>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</si>
  <si>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</si>
  <si>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</si>
  <si>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</si>
  <si>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</si>
  <si>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</si>
  <si>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</si>
  <si>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</si>
  <si>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</si>
  <si>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</si>
  <si>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</si>
  <si>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</si>
  <si>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</si>
  <si>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</si>
  <si>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</si>
  <si>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</si>
  <si>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</si>
  <si>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</si>
  <si>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</si>
  <si>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</si>
  <si>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</si>
  <si>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</si>
  <si>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</si>
  <si>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</si>
  <si>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</si>
  <si>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</si>
  <si>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</si>
  <si>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</si>
  <si>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</si>
  <si>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</si>
  <si>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</si>
  <si>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</si>
  <si>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</si>
  <si>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</si>
  <si>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</si>
  <si>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</si>
  <si>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</si>
  <si>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</si>
  <si>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</si>
  <si>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</si>
  <si>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</si>
  <si>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</si>
  <si>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</si>
  <si>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</si>
  <si>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</si>
  <si>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</si>
  <si>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</si>
  <si>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</si>
  <si>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</si>
  <si>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</si>
  <si>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</si>
  <si>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</si>
  <si>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</si>
  <si>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</si>
  <si>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</si>
  <si>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</si>
  <si>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</si>
  <si>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</si>
  <si>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</si>
  <si>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</si>
  <si>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</si>
  <si>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</si>
  <si>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</si>
  <si>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</si>
  <si>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</si>
  <si>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</si>
  <si>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</si>
  <si>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</si>
  <si>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</si>
  <si>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</si>
  <si>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</si>
  <si>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</si>
  <si>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</si>
  <si>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</si>
  <si>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</si>
  <si>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</si>
  <si>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</si>
  <si>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</si>
  <si>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</si>
  <si>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</si>
  <si>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</si>
  <si>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</si>
  <si>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</si>
  <si>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</si>
  <si>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</si>
  <si>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</si>
  <si>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</si>
  <si>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</si>
  <si>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</si>
  <si>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</si>
  <si>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</si>
  <si>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</si>
  <si>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</si>
  <si>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</si>
  <si>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</si>
  <si>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</si>
  <si>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</si>
  <si>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</si>
  <si>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</si>
  <si>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</si>
  <si>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</si>
  <si>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</si>
  <si>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</si>
  <si>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</si>
  <si>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</si>
  <si>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</si>
  <si>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</si>
  <si>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</si>
  <si>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</si>
  <si>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</si>
  <si>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</si>
  <si>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</si>
  <si>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</si>
  <si>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</si>
  <si>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</si>
  <si>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</si>
  <si>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</si>
  <si>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</si>
  <si>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</si>
  <si>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</si>
  <si>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</si>
  <si>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</si>
  <si>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</si>
  <si>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</si>
  <si>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</si>
  <si>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</si>
  <si>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</si>
  <si>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</si>
  <si>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</si>
  <si>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</si>
  <si>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</si>
  <si>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</si>
  <si>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</si>
  <si>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</si>
  <si>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</si>
  <si>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</si>
  <si>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</si>
  <si>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</si>
  <si>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</si>
  <si>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</si>
  <si>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</si>
  <si>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Цели (указать укрупненные цели в соответствии с приложением __)</t>
  </si>
  <si>
    <t xml:space="preserve"> </t>
  </si>
  <si>
    <t>Общая стоимость объекта,  руб. без НДС</t>
  </si>
  <si>
    <t>Первый  ремонт объекта, лет после постройки</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</si>
  <si>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</si>
  <si>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</si>
  <si>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</si>
  <si>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</si>
  <si>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</si>
  <si>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</si>
  <si>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</si>
  <si>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</si>
  <si>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</si>
  <si>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</si>
  <si>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</si>
  <si>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</si>
  <si>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</si>
  <si>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</si>
  <si>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</si>
  <si>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</si>
  <si>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</si>
  <si>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</si>
  <si>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</si>
  <si>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Не требуется</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</si>
  <si>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</si>
  <si>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</si>
  <si>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Выполнение (план)</t>
  </si>
  <si>
    <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</si>
  <si>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</si>
  <si>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</si>
  <si>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</si>
  <si>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</si>
  <si>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</si>
  <si>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</si>
  <si>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</si>
  <si>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</si>
  <si>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 xml:space="preserve">Монтаж основного оборудования </t>
  </si>
  <si>
    <t xml:space="preserve">Пусконаладочные работы </t>
  </si>
  <si>
    <t>Завершение строительства</t>
  </si>
  <si>
    <t xml:space="preserve">Оформление (подписание) актов об осуществлении технологического присоединения к электрическим сетям </t>
  </si>
  <si>
    <t xml:space="preserve">Получение разрешения на ввод объекта в эксплуатацию  </t>
  </si>
  <si>
    <t xml:space="preserve">Ввод в эксплуатацию объекта сетевого строительства </t>
  </si>
  <si>
    <t>Проектирование</t>
  </si>
  <si>
    <t>Укрупненный сметный расчет</t>
  </si>
  <si>
    <t>Замена коммутационного оборудования на подстанциях, которые являются смежными объектами реализуемых схем выдачи мощности новых объектов генерации</t>
  </si>
  <si>
    <t>ID объекта:</t>
  </si>
  <si>
    <t xml:space="preserve">Год раскрытия информации: </t>
  </si>
  <si>
    <t>Реконструкция, модернизация, техническое перевооружение</t>
  </si>
  <si>
    <t>Сетевая организация</t>
  </si>
  <si>
    <t>Техническое перевооружение и реконструкция</t>
  </si>
  <si>
    <t>отсутствуют</t>
  </si>
  <si>
    <t xml:space="preserve"> по состоянию на 01.01.2015</t>
  </si>
  <si>
    <t>платы за технологическое присоединение</t>
  </si>
  <si>
    <t>Целью инвестиционного проекта является повышение надежности схем выдачи мощности новых ТЭС, а также производственной безопасности путем замены оборудования, выработавшего ресурс, в том числе взрыво-пожароопасных выключателей типа ВМТ-110Б.</t>
  </si>
  <si>
    <t>Черняховский район,
Советский городской округ,
Светловский городской округ,
Гвардейский район,
Славский район
Гусевский городской округ</t>
  </si>
  <si>
    <t>Отсутствует</t>
  </si>
  <si>
    <t>Нет необходимости</t>
  </si>
  <si>
    <t>Объект реконструкции</t>
  </si>
  <si>
    <t>Замена технически несоответствующего оборудования на 28 присоединениях.</t>
  </si>
  <si>
    <t>Объект не относится к объектам ЕНЭС</t>
  </si>
  <si>
    <t>Отсутствуют решения по замене/строительству силовых трансформаторов</t>
  </si>
  <si>
    <t>1. Замена оборудования, выработавшего ресурс; 
2. Замена взрыво-пожароопасных выключателей типа ВМТ-110Б.
3. Организация контрольного учета электроэнергии, вырабатываемого на новых ТЭС;
4. Повышение производственной безопасности.</t>
  </si>
  <si>
    <t>1. Увеличение уровня надежности за счет замены морально и физически изношенного оборудования.
2. Повышение производственной безопасности за счет вывода из эксплуатации взрыво-пожароопасных выключателей ВМТ-110Б.</t>
  </si>
  <si>
    <t>Замена оборудования и конструкций ОРУ 110 кВ (выключатели, разъединители, ТТ, устройства РЗА и ОПУ, ошиновки, строительные конструкции ОРУ) на ПС: О-51 Гвардейск, О-3 Знаменск, О-4 Черняховск, О-26 Лесная, Советск-330, О-52 Светлый, О-54 Гусев.</t>
  </si>
  <si>
    <t>Замена коммутационного оборудования вызвана полной выработкой физического ресурса, а также необходимостью замены взрыво-пожароопасных маломасляных выключателей типа ВМТ-110Б, конструктивные недостатки которого отмечены в Акте о несчастном случае на производстве № 3-02/КЕЭС от 24.09.2002. Необходимость замены трансформаторов тока вызвана как выработкой ресурса, так и отсутствием вторичной обмотки с классом точности 0.2S для организации контрольного учета электроэнергии, вырабатываемой на новых ТЭС.</t>
  </si>
  <si>
    <t>Этапность при реализации отсутствует.</t>
  </si>
  <si>
    <t>В рамках проекта не происходит увеличение трансформаторной мощности и протяженности ЛЭП.</t>
  </si>
  <si>
    <t>Ведутся конкурсные процедуры по выбору подрядной организации на выполнение ПИР.</t>
  </si>
  <si>
    <t>Замена оборудования на 28 присоединениях 110 кВ</t>
  </si>
  <si>
    <t>Ведутся конкурсные процедуры по выбору подрядной организации на выполнение ПИР. Перечень оборудования будет опеределен после выполнения рабочей документации.</t>
  </si>
  <si>
    <t>На данный момент ведутся конкурсные процедуры по выбору подрядных организаций на выполнение ПИР. Плановый срок завершения конкурсных процедур - июль 2016 года.</t>
  </si>
  <si>
    <t>Ведутся конкурсные процедуры по выбору подрядчика</t>
  </si>
  <si>
    <t>Текущая стадия работ по титулу "П"</t>
  </si>
  <si>
    <t>см. Папорта по титулам СВМ Прегольской ТЭС, Талаховской ТЭС, Маяковской ТЭС, Приморской ТЭС</t>
  </si>
  <si>
    <t>Нагрузка на присоединениях текущая от 81 до 631 А.</t>
  </si>
  <si>
    <t>Объект реконструкции - реализуется в рамках существующих  границ земельных участков</t>
  </si>
  <si>
    <t>Отсутствует необходимость изменения категории</t>
  </si>
  <si>
    <t xml:space="preserve">NPV в конце нормативного срока службы оборудования, руб. </t>
  </si>
  <si>
    <t>F_4494</t>
  </si>
  <si>
    <t xml:space="preserve">ПС 110/15/10 кВ О-3 Знаменск (ОРУ 110 кВ, РЗА 110 кВ)  </t>
  </si>
  <si>
    <t xml:space="preserve">ПС 110/15/6 кВ О-51 Гвардейская (ОРУ 110 кВ, РЗА 110 кВ)  </t>
  </si>
  <si>
    <t xml:space="preserve">ПС 110/15/6 кВ О-4 Черняховск (ОРУ 110 кВ, РЗА 110 кВ)  </t>
  </si>
  <si>
    <t xml:space="preserve">ПС 110/10 кВ О-26 Лесная (ОРУ 110 кВ, РЗА 110 кВ)  </t>
  </si>
  <si>
    <t xml:space="preserve">ПС 110/60/15/6 кВ О-52 Светлый (ОРУ 110 кВ, РЗА 110 кВ)  </t>
  </si>
  <si>
    <t xml:space="preserve">ПС 110/15/6 кВ О-54 Гусев (ОРУ 110 кВ, РЗА 110 кВ)  </t>
  </si>
  <si>
    <t xml:space="preserve">ПС 330/110 кВ Советск-330 (ОРУ 110 кВ, РЗА 110 кВ)  </t>
  </si>
  <si>
    <t>Западные ЭС, № 6 от 18.112014</t>
  </si>
  <si>
    <t>4.10. - Пережог спуска от ВЛ к ВЧ-заградителю в месте выхода из плашечного зажима, вследствие уменьшения сечения провода из-за излома алюминиевых проводников;     3.4.7. - Некачественный осмотр электромонтёрами по обслуживанию ПС 110 кВ О-3 Знаменскоборудования ПС - невыявление излома алюминиевых проводников спуска от Л-155/122 к верхнему контакту ВЧ-заградителя фазы «А» в месте выхода из плашечного зажима в процессе эксплуатации.</t>
  </si>
  <si>
    <t>ПС110 кВ О-52 Светлый</t>
  </si>
  <si>
    <t>Выключатель 110 кВ</t>
  </si>
  <si>
    <t>ВМТ-110Б</t>
  </si>
  <si>
    <t>3AP1FG-145</t>
  </si>
  <si>
    <t>ОАО Янтарьэнерго" 09.2011</t>
  </si>
  <si>
    <t>Годен без ограничений</t>
  </si>
  <si>
    <t>ПС 110 кВ О-3 Знаменск</t>
  </si>
  <si>
    <t>HLD-145</t>
  </si>
  <si>
    <t>СВ-1; СВ-2</t>
  </si>
  <si>
    <t>УК_Восток , договор от 28.05.2013 № 435</t>
  </si>
  <si>
    <t>ПС 110 кВ О-54 Гусев</t>
  </si>
  <si>
    <t>СВ 110 кВ; МВ Т-1; МВ Т-2</t>
  </si>
  <si>
    <t>ОАО_Янтарьэнерго, 09.2010</t>
  </si>
  <si>
    <t>ПС 330 кВ Советск-330</t>
  </si>
  <si>
    <t>ВВБМ-110М</t>
  </si>
  <si>
    <t xml:space="preserve">В ВЛ112; В ВЛ124; В ВЛ106; ОВ 110 кВ </t>
  </si>
  <si>
    <t>2013; 2015</t>
  </si>
  <si>
    <t>МВ ВЛ 149; МВ ВЛ 165; ОВ 110 кВ</t>
  </si>
  <si>
    <t>филиал ОАО "ФСК ЕЭС" ЛПМЭС 2011 ТО № 01-ТО</t>
  </si>
  <si>
    <t>Акт технического обследования от 11.05.2016 / АО "Янтарьэнерго"</t>
  </si>
  <si>
    <t>Требуется замена</t>
  </si>
  <si>
    <t>15.06.2017</t>
  </si>
  <si>
    <t>15.12.2017</t>
  </si>
  <si>
    <t>Объект предусмотрен в рамках Схемы и программы перспективного развития электроэнергетики Калининградской области на 2017-2021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t>
  </si>
  <si>
    <t>Калининградская область, Черняховский район,
Советский городской округ,
Светловский городской округ,
Гвардейский район,
Славский район
Гусевский городской округ</t>
  </si>
  <si>
    <t>- (-) МВА</t>
  </si>
  <si>
    <t>Сметная стоимость проекта в ценах 2017 года с НДС, млн. руб.</t>
  </si>
  <si>
    <t>Факт 2015 года</t>
  </si>
  <si>
    <t>по состоянию на 01.01.2016</t>
  </si>
  <si>
    <t>1740,93 млн. руб. с НДС</t>
  </si>
  <si>
    <t>1475,36 млн.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</si>
</sst>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р_._-;\-* #,##0.00_р_._-;_-* &quot;-&quot;??_р_._-;_-@_-"/>
    <numFmt numFmtId="164" formatCode="#,##0_ ;\-#,##0\ "/>
    <numFmt numFmtId="165" formatCode="_-* #,##0.00\ _р_._-;\-* #,##0.00\ _р_._-;_-* &quot;-&quot;??\ _р_._-;_-@_-"/>
    <numFmt numFmtId="166" formatCode="#,##0.0"/>
    <numFmt numFmtId="167" formatCode="#,##0.0000"/>
    <numFmt numFmtId="168" formatCode="0.0%"/>
    <numFmt numFmtId="169" formatCode="_(* #,##0.00_);_(* \(#,##0.00\);_(* &quot;-&quot;_);_(@_)"/>
    <numFmt numFmtId="170" formatCode="_(* #,##0_);_(* \(#,##0\);_(* &quot;-&quot;_);_(@_)"/>
    <numFmt numFmtId="171"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sz val="12"/>
      <color indexed="8"/>
      <name val="Times New Roman"/>
      <family val="1"/>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name val="Times New Roman"/>
      <family val="1"/>
      <charset val="204"/>
    </font>
    <font>
      <sz val="11"/>
      <color theme="0" tint="-0.249977111117893"/>
      <name val="Times New Roman"/>
      <family val="1"/>
      <charset val="204"/>
    </font>
    <font>
      <b/>
      <sz val="10"/>
      <color indexed="8"/>
      <name val="Times New Roman"/>
      <family val="1"/>
      <charset val="204"/>
    </font>
    <font>
      <b/>
      <sz val="12"/>
      <color indexed="8"/>
      <name val="Times New Roman"/>
      <family val="1"/>
      <charset val="204"/>
    </font>
    <font>
      <sz val="10"/>
      <color indexed="8"/>
      <name val="Times New Roman"/>
      <family val="1"/>
      <charset val="204"/>
    </font>
    <font>
      <b/>
      <sz val="12"/>
      <color rgb="FF7030A0"/>
      <name val="Times New Roman"/>
      <family val="1"/>
      <charset val="204"/>
    </font>
    <font>
      <b/>
      <u/>
      <sz val="14"/>
      <color rgb="FF7030A0"/>
      <name val="Times New Roman"/>
      <family val="1"/>
      <charset val="204"/>
    </font>
    <font>
      <b/>
      <u/>
      <sz val="12"/>
      <color rgb="FF7030A0"/>
      <name val="Times New Roman"/>
      <family val="1"/>
      <charset val="204"/>
    </font>
    <font>
      <b/>
      <sz val="14"/>
      <color rgb="FF7030A0"/>
      <name val="Times New Roman"/>
      <family val="1"/>
      <charset val="204"/>
    </font>
    <font>
      <sz val="10"/>
      <name val="Arial Cyr"/>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43" fontId="1" fillId="0" borderId="0" applyFont="0" applyFill="0" applyBorder="0" applyAlignment="0" applyProtection="0"/>
    <xf numFmtId="0" fontId="73" fillId="0" borderId="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3" xfId="2" applyFont="1" applyFill="1" applyBorder="1" applyAlignment="1">
      <alignment horizontal="justify"/>
    </xf>
    <xf numFmtId="0" fontId="41" fillId="0" borderId="33" xfId="2" applyFont="1" applyFill="1" applyBorder="1" applyAlignment="1">
      <alignment vertical="top" wrapText="1"/>
    </xf>
    <xf numFmtId="0" fontId="41" fillId="0" borderId="35" xfId="2" applyFont="1" applyFill="1" applyBorder="1" applyAlignment="1">
      <alignment vertical="top" wrapText="1"/>
    </xf>
    <xf numFmtId="0" fontId="41" fillId="0" borderId="34" xfId="2" applyFont="1" applyFill="1" applyBorder="1" applyAlignment="1">
      <alignment vertical="top" wrapText="1"/>
    </xf>
    <xf numFmtId="0" fontId="40" fillId="0" borderId="33" xfId="2" applyFont="1" applyFill="1" applyBorder="1" applyAlignment="1">
      <alignment horizontal="justify" vertical="top" wrapText="1"/>
    </xf>
    <xf numFmtId="0" fontId="40" fillId="0" borderId="34" xfId="2" applyFont="1" applyFill="1" applyBorder="1" applyAlignment="1">
      <alignment vertical="top" wrapText="1"/>
    </xf>
    <xf numFmtId="0" fontId="40" fillId="0" borderId="37" xfId="2" applyFont="1" applyFill="1" applyBorder="1" applyAlignment="1">
      <alignment vertical="top" wrapText="1"/>
    </xf>
    <xf numFmtId="0" fontId="40" fillId="0" borderId="35" xfId="2" applyFont="1" applyFill="1" applyBorder="1" applyAlignment="1">
      <alignment vertical="top" wrapText="1"/>
    </xf>
    <xf numFmtId="0" fontId="41" fillId="0" borderId="35"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41" fillId="0" borderId="34" xfId="2" applyFont="1" applyFill="1" applyBorder="1" applyAlignment="1">
      <alignment horizontal="left" vertical="center" wrapText="1"/>
    </xf>
    <xf numFmtId="0" fontId="41" fillId="0" borderId="34" xfId="2" applyFont="1" applyFill="1" applyBorder="1" applyAlignment="1">
      <alignment horizontal="center" vertical="center" wrapText="1"/>
    </xf>
    <xf numFmtId="0" fontId="40" fillId="0" borderId="35"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0" fontId="60" fillId="0" borderId="0" xfId="67" applyFont="1" applyFill="1" applyAlignment="1">
      <alignment horizontal="left" vertical="center"/>
    </xf>
    <xf numFmtId="0" fontId="57" fillId="0" borderId="0" xfId="67" applyFont="1" applyFill="1" applyAlignment="1">
      <alignment vertical="center"/>
    </xf>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0" fontId="7" fillId="0" borderId="44" xfId="67" applyFont="1" applyFill="1" applyBorder="1" applyAlignment="1">
      <alignment vertical="center"/>
    </xf>
    <xf numFmtId="3" fontId="36" fillId="0" borderId="45" xfId="67" applyNumberFormat="1"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0" fontId="7" fillId="0" borderId="31" xfId="67" applyFont="1" applyFill="1" applyBorder="1" applyAlignment="1">
      <alignment vertical="center"/>
    </xf>
    <xf numFmtId="3" fontId="36" fillId="0" borderId="38" xfId="67" applyNumberFormat="1" applyFont="1" applyFill="1" applyBorder="1" applyAlignment="1">
      <alignment vertical="center"/>
    </xf>
    <xf numFmtId="0" fontId="61" fillId="0" borderId="0" xfId="62" applyFont="1" applyFill="1" applyBorder="1"/>
    <xf numFmtId="0" fontId="7" fillId="0" borderId="26" xfId="67"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xf>
    <xf numFmtId="10" fontId="36" fillId="0" borderId="44" xfId="67" applyNumberFormat="1" applyFont="1" applyFill="1" applyBorder="1" applyAlignment="1">
      <alignment vertical="center"/>
    </xf>
    <xf numFmtId="0" fontId="62" fillId="0" borderId="0" xfId="67" applyFont="1" applyFill="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63" fillId="0" borderId="0" xfId="62" applyFont="1" applyFill="1" applyBorder="1"/>
    <xf numFmtId="0" fontId="7" fillId="0" borderId="0" xfId="67" applyFont="1" applyFill="1" applyBorder="1" applyAlignment="1">
      <alignment vertical="center"/>
    </xf>
    <xf numFmtId="3" fontId="62" fillId="0" borderId="0" xfId="67" applyNumberFormat="1" applyFont="1" applyFill="1" applyBorder="1" applyAlignment="1">
      <alignment horizontal="center"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3" fontId="64" fillId="0" borderId="5" xfId="67" applyNumberFormat="1" applyFont="1" applyFill="1" applyBorder="1" applyAlignment="1">
      <alignment vertical="center"/>
    </xf>
    <xf numFmtId="3" fontId="64" fillId="0" borderId="0" xfId="67" applyNumberFormat="1" applyFont="1" applyFill="1" applyBorder="1" applyAlignment="1">
      <alignment vertical="center"/>
    </xf>
    <xf numFmtId="0" fontId="38" fillId="0" borderId="25" xfId="67" applyFont="1" applyFill="1" applyBorder="1" applyAlignment="1">
      <alignment horizontal="left" vertical="center"/>
    </xf>
    <xf numFmtId="166" fontId="65"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7" fontId="36" fillId="0" borderId="1" xfId="67" applyNumberFormat="1" applyFont="1" applyFill="1" applyBorder="1" applyAlignment="1">
      <alignment horizontal="center" vertical="center"/>
    </xf>
    <xf numFmtId="168" fontId="38" fillId="0" borderId="1" xfId="67" applyNumberFormat="1" applyFont="1" applyFill="1" applyBorder="1" applyAlignment="1">
      <alignment vertical="center"/>
    </xf>
    <xf numFmtId="169" fontId="38" fillId="0" borderId="1" xfId="67" applyNumberFormat="1" applyFont="1" applyFill="1" applyBorder="1" applyAlignment="1">
      <alignment vertical="center"/>
    </xf>
    <xf numFmtId="0" fontId="38" fillId="0" borderId="25" xfId="67" applyFont="1" applyFill="1" applyBorder="1" applyAlignment="1">
      <alignment vertical="center"/>
    </xf>
    <xf numFmtId="169" fontId="38" fillId="0" borderId="24" xfId="67" applyNumberFormat="1" applyFont="1" applyFill="1" applyBorder="1" applyAlignment="1">
      <alignment vertical="center"/>
    </xf>
    <xf numFmtId="1" fontId="7" fillId="0" borderId="0" xfId="67" applyNumberFormat="1" applyFont="1" applyFill="1" applyAlignment="1">
      <alignment vertical="center"/>
    </xf>
    <xf numFmtId="170" fontId="7" fillId="0" borderId="0" xfId="67" applyNumberFormat="1" applyFont="1" applyFill="1" applyAlignment="1">
      <alignment vertical="center"/>
    </xf>
    <xf numFmtId="0" fontId="56" fillId="0" borderId="0" xfId="1" applyFont="1" applyAlignment="1">
      <alignment vertical="center"/>
    </xf>
    <xf numFmtId="0" fontId="56" fillId="0" borderId="0" xfId="1" applyFont="1" applyAlignment="1">
      <alignment vertical="center" wrapText="1"/>
    </xf>
    <xf numFmtId="0" fontId="57"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59" fillId="0" borderId="54" xfId="62" applyFont="1" applyFill="1" applyBorder="1" applyAlignment="1" applyProtection="1">
      <alignment horizontal="center" vertical="center" wrapText="1"/>
    </xf>
    <xf numFmtId="0" fontId="59" fillId="0" borderId="55" xfId="62" applyFont="1" applyFill="1" applyBorder="1" applyAlignment="1" applyProtection="1">
      <alignment horizontal="center" vertical="center" wrapText="1"/>
    </xf>
    <xf numFmtId="0" fontId="59" fillId="0" borderId="55" xfId="62" applyNumberFormat="1" applyFont="1" applyFill="1" applyBorder="1" applyAlignment="1" applyProtection="1">
      <alignment horizontal="center" vertical="center" wrapText="1"/>
    </xf>
    <xf numFmtId="0" fontId="59" fillId="0" borderId="56" xfId="62" applyNumberFormat="1" applyFont="1" applyFill="1" applyBorder="1" applyAlignment="1" applyProtection="1">
      <alignment horizontal="center" vertical="center" wrapText="1"/>
    </xf>
    <xf numFmtId="0" fontId="57" fillId="0" borderId="29" xfId="0" applyFont="1" applyBorder="1" applyAlignment="1">
      <alignment horizontal="left" vertical="top"/>
    </xf>
    <xf numFmtId="49" fontId="66" fillId="0" borderId="28" xfId="62" applyNumberFormat="1" applyFont="1" applyFill="1" applyBorder="1" applyAlignment="1">
      <alignment horizontal="left" vertical="center" wrapText="1"/>
    </xf>
    <xf numFmtId="49" fontId="68" fillId="0" borderId="28" xfId="62" applyNumberFormat="1" applyFont="1" applyFill="1" applyBorder="1" applyProtection="1"/>
    <xf numFmtId="0" fontId="68" fillId="0" borderId="57" xfId="62" applyNumberFormat="1" applyFont="1" applyFill="1" applyBorder="1" applyAlignment="1" applyProtection="1">
      <alignment horizontal="left" wrapText="1"/>
    </xf>
    <xf numFmtId="0" fontId="57" fillId="0" borderId="30" xfId="0" applyFont="1" applyBorder="1" applyAlignment="1">
      <alignment horizontal="left" vertical="top"/>
    </xf>
    <xf numFmtId="49" fontId="68" fillId="0" borderId="2" xfId="62" applyNumberFormat="1" applyFont="1" applyFill="1" applyBorder="1" applyAlignment="1">
      <alignment horizontal="left" vertical="center" wrapText="1"/>
    </xf>
    <xf numFmtId="49" fontId="68" fillId="0" borderId="2" xfId="62" applyNumberFormat="1" applyFont="1" applyFill="1" applyBorder="1" applyProtection="1"/>
    <xf numFmtId="0" fontId="68" fillId="0" borderId="58" xfId="62" applyNumberFormat="1" applyFont="1" applyFill="1" applyBorder="1" applyAlignment="1" applyProtection="1">
      <alignment horizontal="left" wrapText="1"/>
    </xf>
    <xf numFmtId="0" fontId="57" fillId="0" borderId="27" xfId="0" applyFont="1" applyBorder="1" applyAlignment="1">
      <alignment horizontal="left" vertical="top"/>
    </xf>
    <xf numFmtId="49" fontId="68" fillId="0" borderId="1" xfId="62" applyNumberFormat="1" applyFont="1" applyFill="1" applyBorder="1" applyAlignment="1">
      <alignment horizontal="left" vertical="center" wrapText="1"/>
    </xf>
    <xf numFmtId="171" fontId="68" fillId="0" borderId="1" xfId="62" applyNumberFormat="1" applyFont="1" applyFill="1" applyBorder="1" applyAlignment="1" applyProtection="1">
      <alignment horizontal="center" vertical="center"/>
      <protection locked="0"/>
    </xf>
    <xf numFmtId="0" fontId="68" fillId="0" borderId="59" xfId="62" applyNumberFormat="1" applyFont="1" applyFill="1" applyBorder="1" applyAlignment="1" applyProtection="1">
      <alignment horizontal="left" vertical="center" wrapText="1"/>
      <protection locked="0"/>
    </xf>
    <xf numFmtId="49" fontId="66" fillId="0" borderId="1" xfId="62" applyNumberFormat="1" applyFont="1" applyFill="1" applyBorder="1" applyAlignment="1">
      <alignment horizontal="left" vertical="center" wrapText="1"/>
    </xf>
    <xf numFmtId="49" fontId="68" fillId="0" borderId="1" xfId="62" applyNumberFormat="1" applyFont="1" applyFill="1" applyBorder="1" applyProtection="1"/>
    <xf numFmtId="0" fontId="68" fillId="0" borderId="59" xfId="62" applyNumberFormat="1" applyFont="1" applyFill="1" applyBorder="1" applyAlignment="1" applyProtection="1">
      <alignment horizontal="left" wrapText="1"/>
    </xf>
    <xf numFmtId="0" fontId="57" fillId="0" borderId="25" xfId="0" applyFont="1" applyBorder="1" applyAlignment="1">
      <alignment horizontal="left" vertical="top"/>
    </xf>
    <xf numFmtId="49" fontId="68" fillId="0" borderId="24" xfId="62" applyNumberFormat="1" applyFont="1" applyFill="1" applyBorder="1" applyAlignment="1">
      <alignment horizontal="left" vertical="center" wrapText="1"/>
    </xf>
    <xf numFmtId="171" fontId="68" fillId="0" borderId="24" xfId="62" applyNumberFormat="1" applyFont="1" applyFill="1" applyBorder="1" applyAlignment="1" applyProtection="1">
      <alignment horizontal="center" vertical="center"/>
      <protection locked="0"/>
    </xf>
    <xf numFmtId="0" fontId="68" fillId="0" borderId="60" xfId="62" applyNumberFormat="1" applyFont="1" applyFill="1" applyBorder="1" applyAlignment="1" applyProtection="1">
      <alignment horizontal="left" vertical="center" wrapText="1"/>
      <protection locked="0"/>
    </xf>
    <xf numFmtId="0" fontId="42" fillId="0" borderId="0" xfId="2" applyFont="1" applyFill="1" applyAlignment="1">
      <alignment vertical="top" wrapText="1"/>
    </xf>
    <xf numFmtId="0" fontId="42" fillId="0" borderId="0" xfId="2" applyFont="1"/>
    <xf numFmtId="0" fontId="58" fillId="0" borderId="0" xfId="0" applyFont="1" applyFill="1"/>
    <xf numFmtId="0" fontId="61" fillId="0" borderId="0" xfId="0" applyFont="1" applyFill="1" applyBorder="1"/>
    <xf numFmtId="0" fontId="63" fillId="0" borderId="0" xfId="0" applyFont="1" applyFill="1" applyBorder="1"/>
    <xf numFmtId="3" fontId="36" fillId="0" borderId="1" xfId="67" applyNumberFormat="1" applyFont="1" applyFill="1" applyBorder="1" applyAlignment="1">
      <alignment vertical="center"/>
    </xf>
    <xf numFmtId="3" fontId="36" fillId="0" borderId="39" xfId="67" applyNumberFormat="1" applyFont="1" applyFill="1" applyBorder="1" applyAlignment="1">
      <alignment vertical="center"/>
    </xf>
    <xf numFmtId="14" fontId="68" fillId="0" borderId="2" xfId="62" applyNumberFormat="1" applyFont="1" applyFill="1" applyBorder="1" applyAlignment="1" applyProtection="1">
      <alignment horizontal="center" vertical="center" wrapText="1"/>
      <protection locked="0"/>
    </xf>
    <xf numFmtId="14" fontId="68" fillId="0" borderId="24" xfId="62" applyNumberFormat="1" applyFont="1" applyFill="1" applyBorder="1" applyAlignment="1" applyProtection="1">
      <alignment horizontal="center" vertical="center" wrapText="1"/>
      <protection locked="0"/>
    </xf>
    <xf numFmtId="0" fontId="3" fillId="0" borderId="0" xfId="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3" fillId="0" borderId="0" xfId="1" applyFont="1" applyAlignment="1">
      <alignment horizontal="center" vertical="center"/>
    </xf>
    <xf numFmtId="0" fontId="11" fillId="0" borderId="4" xfId="2" applyFont="1" applyFill="1" applyBorder="1" applyAlignment="1">
      <alignment horizontal="center" vertical="center" wrapText="1"/>
    </xf>
    <xf numFmtId="0" fontId="40" fillId="0" borderId="34" xfId="2" applyFont="1" applyFill="1" applyBorder="1" applyAlignment="1">
      <alignment horizontal="center"/>
    </xf>
    <xf numFmtId="0" fontId="40" fillId="0" borderId="34" xfId="2" applyFont="1" applyFill="1" applyBorder="1" applyAlignment="1">
      <alignment horizontal="center" vertical="center"/>
    </xf>
    <xf numFmtId="0" fontId="40" fillId="0" borderId="33" xfId="2" applyFont="1" applyFill="1" applyBorder="1" applyAlignment="1">
      <alignment horizontal="center" vertical="center"/>
    </xf>
    <xf numFmtId="0" fontId="40" fillId="0" borderId="36" xfId="2" applyFont="1" applyFill="1" applyBorder="1" applyAlignment="1">
      <alignment horizontal="center" vertical="center" wrapText="1"/>
    </xf>
    <xf numFmtId="0" fontId="40" fillId="0" borderId="37" xfId="2" applyFont="1" applyFill="1" applyBorder="1" applyAlignment="1">
      <alignment horizontal="center" vertical="center" wrapText="1"/>
    </xf>
    <xf numFmtId="0" fontId="40" fillId="0" borderId="35" xfId="2"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11" fillId="0" borderId="6"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0" fillId="0" borderId="0" xfId="0" applyAlignment="1">
      <alignment horizontal="center" vertical="center"/>
    </xf>
    <xf numFmtId="0" fontId="40" fillId="0" borderId="33" xfId="2" applyFont="1" applyFill="1" applyBorder="1" applyAlignment="1">
      <alignment horizontal="center" vertical="center" wrapText="1"/>
    </xf>
    <xf numFmtId="0" fontId="7" fillId="0" borderId="0" xfId="49" applyFont="1" applyAlignment="1">
      <alignment horizontal="center" vertical="center" wrapText="1"/>
    </xf>
    <xf numFmtId="0" fontId="11" fillId="0" borderId="0" xfId="0" applyFont="1" applyFill="1" applyAlignment="1">
      <alignment horizontal="center" vertical="center"/>
    </xf>
    <xf numFmtId="0" fontId="67" fillId="0" borderId="10" xfId="62" applyNumberFormat="1" applyFont="1" applyFill="1" applyBorder="1" applyAlignment="1" applyProtection="1">
      <alignment horizontal="center" vertical="center" wrapText="1"/>
    </xf>
    <xf numFmtId="49" fontId="68" fillId="0" borderId="28" xfId="62" applyNumberFormat="1" applyFont="1" applyFill="1" applyBorder="1" applyAlignment="1" applyProtection="1">
      <alignment horizontal="center" vertical="center"/>
    </xf>
    <xf numFmtId="49" fontId="68" fillId="0" borderId="1" xfId="62" applyNumberFormat="1" applyFont="1" applyFill="1" applyBorder="1" applyAlignment="1" applyProtection="1">
      <alignment horizontal="center" vertical="center"/>
    </xf>
    <xf numFmtId="49" fontId="68" fillId="0" borderId="2" xfId="62" applyNumberFormat="1" applyFont="1" applyFill="1" applyBorder="1" applyAlignment="1" applyProtection="1">
      <alignment horizontal="center" vertical="center" wrapText="1"/>
    </xf>
    <xf numFmtId="0" fontId="7" fillId="0" borderId="61" xfId="67" applyFont="1" applyFill="1" applyBorder="1" applyAlignment="1">
      <alignment vertical="center"/>
    </xf>
    <xf numFmtId="4" fontId="57" fillId="0" borderId="61" xfId="67" applyNumberFormat="1" applyFont="1" applyFill="1" applyBorder="1" applyAlignment="1">
      <alignment horizontal="center" vertical="center"/>
    </xf>
    <xf numFmtId="3" fontId="57" fillId="0" borderId="61" xfId="67" applyNumberFormat="1" applyFont="1" applyFill="1" applyBorder="1" applyAlignment="1">
      <alignment horizontal="center" vertical="center"/>
    </xf>
    <xf numFmtId="0" fontId="57" fillId="0" borderId="61" xfId="67" applyFont="1" applyFill="1" applyBorder="1" applyAlignment="1">
      <alignment horizontal="center" vertical="center"/>
    </xf>
    <xf numFmtId="0" fontId="4" fillId="0" borderId="0" xfId="0" applyFont="1" applyAlignment="1">
      <alignment vertical="center" wrapText="1"/>
    </xf>
    <xf numFmtId="0" fontId="11" fillId="0" borderId="0" xfId="22" applyNumberFormat="1" applyFont="1" applyFill="1" applyBorder="1" applyAlignment="1" applyProtection="1">
      <alignment wrapText="1"/>
    </xf>
    <xf numFmtId="0" fontId="11" fillId="0" borderId="62" xfId="62" applyFont="1" applyBorder="1" applyAlignment="1">
      <alignment horizontal="center" vertical="top"/>
    </xf>
    <xf numFmtId="0" fontId="11" fillId="0" borderId="62" xfId="62" applyFont="1" applyBorder="1" applyAlignment="1">
      <alignment horizontal="center" vertical="center" wrapText="1"/>
    </xf>
    <xf numFmtId="0" fontId="11" fillId="0" borderId="62" xfId="62" applyFont="1" applyBorder="1" applyAlignment="1">
      <alignment horizontal="center" vertical="center"/>
    </xf>
    <xf numFmtId="0" fontId="7" fillId="0" borderId="63" xfId="1" applyFont="1" applyBorder="1" applyAlignment="1">
      <alignment horizontal="center" vertical="center" wrapText="1"/>
    </xf>
    <xf numFmtId="1" fontId="7" fillId="0" borderId="64" xfId="49" applyNumberFormat="1" applyFont="1" applyBorder="1" applyAlignment="1">
      <alignment horizontal="center" vertical="center" wrapText="1"/>
    </xf>
    <xf numFmtId="0" fontId="36" fillId="0" borderId="64" xfId="49" applyFont="1" applyBorder="1" applyAlignment="1">
      <alignment horizontal="center" vertical="center" wrapText="1"/>
    </xf>
    <xf numFmtId="0" fontId="0" fillId="0" borderId="64" xfId="0" applyBorder="1"/>
    <xf numFmtId="0" fontId="2" fillId="0" borderId="64" xfId="0" applyFont="1" applyBorder="1"/>
    <xf numFmtId="0" fontId="69" fillId="0" borderId="0" xfId="0" applyFont="1" applyFill="1" applyAlignment="1">
      <alignment horizontal="left" vertical="center"/>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70" fillId="0" borderId="0" xfId="1" applyFont="1" applyAlignment="1">
      <alignment horizontal="center" vertical="center" wrapText="1"/>
    </xf>
    <xf numFmtId="0" fontId="69" fillId="0" borderId="0" xfId="0" applyFont="1" applyFill="1" applyAlignment="1">
      <alignment horizontal="right" vertical="center"/>
    </xf>
    <xf numFmtId="0" fontId="5" fillId="0" borderId="0" xfId="1" applyFont="1" applyAlignment="1">
      <alignment horizontal="center" vertical="center"/>
    </xf>
    <xf numFmtId="0" fontId="70" fillId="0" borderId="0" xfId="1" applyFont="1" applyAlignment="1">
      <alignment horizontal="center" vertical="center"/>
    </xf>
    <xf numFmtId="0" fontId="7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71" fillId="0" borderId="0" xfId="1" applyFont="1" applyAlignment="1">
      <alignment horizontal="center" vertical="center"/>
    </xf>
    <xf numFmtId="0" fontId="4" fillId="0" borderId="0" xfId="1" applyFont="1" applyFill="1" applyBorder="1" applyAlignment="1">
      <alignment horizontal="center" vertical="center"/>
    </xf>
    <xf numFmtId="0" fontId="69"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69"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0" borderId="0" xfId="0" applyFont="1" applyFill="1" applyBorder="1" applyAlignment="1">
      <alignment horizontal="left" vertical="center" wrapText="1"/>
    </xf>
    <xf numFmtId="0" fontId="7" fillId="0" borderId="0" xfId="67" applyFont="1" applyFill="1" applyAlignment="1">
      <alignment horizontal="left" vertical="center" wrapText="1"/>
    </xf>
    <xf numFmtId="0" fontId="57" fillId="0" borderId="61" xfId="67" applyFont="1" applyFill="1" applyBorder="1" applyAlignment="1">
      <alignment horizontal="left" vertical="center"/>
    </xf>
    <xf numFmtId="0" fontId="57" fillId="0" borderId="61" xfId="67" applyFont="1" applyFill="1" applyBorder="1" applyAlignment="1">
      <alignment horizontal="left" vertical="center" wrapText="1"/>
    </xf>
    <xf numFmtId="0" fontId="42" fillId="0" borderId="0" xfId="2" applyFont="1" applyFill="1" applyAlignment="1">
      <alignment horizontal="center" vertical="top" wrapText="1"/>
    </xf>
    <xf numFmtId="49" fontId="68" fillId="0" borderId="4" xfId="62" applyNumberFormat="1" applyFont="1" applyFill="1" applyBorder="1" applyAlignment="1" applyProtection="1">
      <alignment horizontal="center" vertical="center"/>
    </xf>
    <xf numFmtId="49" fontId="68" fillId="0" borderId="3" xfId="62" applyNumberFormat="1" applyFont="1" applyFill="1" applyBorder="1" applyAlignment="1" applyProtection="1">
      <alignment horizontal="center" vertical="center"/>
    </xf>
    <xf numFmtId="0" fontId="11" fillId="0" borderId="0" xfId="0" applyFont="1" applyFill="1" applyBorder="1" applyAlignment="1">
      <alignment horizontal="left" wrapText="1"/>
    </xf>
    <xf numFmtId="0" fontId="11" fillId="0" borderId="0" xfId="0" applyFont="1" applyBorder="1" applyAlignment="1"/>
    <xf numFmtId="0" fontId="66" fillId="0" borderId="48" xfId="62" applyNumberFormat="1" applyFont="1" applyFill="1" applyBorder="1" applyAlignment="1" applyProtection="1">
      <alignment horizontal="center" vertical="center" wrapText="1"/>
    </xf>
    <xf numFmtId="0" fontId="66" fillId="0" borderId="32" xfId="62" applyNumberFormat="1" applyFont="1" applyFill="1" applyBorder="1" applyAlignment="1" applyProtection="1">
      <alignment horizontal="center" vertical="center" wrapText="1"/>
    </xf>
    <xf numFmtId="0" fontId="66" fillId="0" borderId="52" xfId="62" applyNumberFormat="1" applyFont="1" applyFill="1" applyBorder="1" applyAlignment="1" applyProtection="1">
      <alignment horizontal="center" vertical="center" wrapText="1"/>
    </xf>
    <xf numFmtId="0" fontId="67" fillId="0" borderId="49" xfId="62" applyFont="1" applyFill="1" applyBorder="1" applyAlignment="1" applyProtection="1">
      <alignment horizontal="center" vertical="center" wrapText="1"/>
    </xf>
    <xf numFmtId="0" fontId="67" fillId="0" borderId="6" xfId="62" applyFont="1" applyFill="1" applyBorder="1" applyAlignment="1" applyProtection="1">
      <alignment horizontal="center" vertical="center" wrapText="1"/>
    </xf>
    <xf numFmtId="0" fontId="67" fillId="0" borderId="53" xfId="62" applyFont="1" applyFill="1" applyBorder="1" applyAlignment="1" applyProtection="1">
      <alignment horizontal="center" vertical="center" wrapText="1"/>
    </xf>
    <xf numFmtId="0" fontId="67" fillId="0" borderId="28" xfId="62" applyFont="1" applyFill="1" applyBorder="1" applyAlignment="1" applyProtection="1">
      <alignment horizontal="center" vertical="center" wrapText="1"/>
    </xf>
    <xf numFmtId="0" fontId="67" fillId="0" borderId="1" xfId="62" applyFont="1" applyFill="1" applyBorder="1" applyAlignment="1" applyProtection="1">
      <alignment horizontal="center" vertical="center" wrapText="1"/>
    </xf>
    <xf numFmtId="0" fontId="67" fillId="0" borderId="49" xfId="62" applyNumberFormat="1" applyFont="1" applyFill="1" applyBorder="1" applyAlignment="1" applyProtection="1">
      <alignment horizontal="center" vertical="center" wrapText="1"/>
    </xf>
    <xf numFmtId="0" fontId="67" fillId="0" borderId="6" xfId="62" applyNumberFormat="1" applyFont="1" applyFill="1" applyBorder="1" applyAlignment="1" applyProtection="1">
      <alignment horizontal="center" vertical="center" wrapText="1"/>
    </xf>
    <xf numFmtId="0" fontId="67" fillId="0" borderId="50" xfId="62" applyNumberFormat="1" applyFont="1" applyFill="1" applyBorder="1" applyAlignment="1" applyProtection="1">
      <alignment horizontal="center" vertical="center" wrapText="1"/>
    </xf>
    <xf numFmtId="0" fontId="67" fillId="0" borderId="51" xfId="62" applyNumberFormat="1" applyFont="1" applyFill="1" applyBorder="1" applyAlignment="1" applyProtection="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72" fillId="0" borderId="0" xfId="2" applyFont="1" applyFill="1" applyAlignment="1">
      <alignment horizontal="center"/>
    </xf>
    <xf numFmtId="0" fontId="40" fillId="0" borderId="34" xfId="2" applyFont="1" applyFill="1" applyBorder="1" applyAlignment="1">
      <alignment horizontal="center" vertical="center" wrapText="1"/>
    </xf>
    <xf numFmtId="0" fontId="40" fillId="0" borderId="37" xfId="2" applyFont="1" applyFill="1" applyBorder="1" applyAlignment="1">
      <alignment horizontal="center" vertical="center" wrapText="1"/>
    </xf>
    <xf numFmtId="0" fontId="40" fillId="0" borderId="35" xfId="2"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4" fontId="11" fillId="0" borderId="64" xfId="2" applyNumberFormat="1" applyFont="1" applyFill="1" applyBorder="1" applyAlignment="1">
      <alignment horizontal="center" vertical="center" wrapTex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93"/>
          <c:y val="1.8908870959031401E-2"/>
        </c:manualLayout>
      </c:layout>
      <c:overlay val="0"/>
      <c:spPr>
        <a:noFill/>
        <a:ln w="25400">
          <a:noFill/>
        </a:ln>
      </c:spPr>
    </c:title>
    <c:autoTitleDeleted val="0"/>
    <c:plotArea>
      <c:layout>
        <c:manualLayout>
          <c:layoutTarget val="inner"/>
          <c:xMode val="edge"/>
          <c:yMode val="edge"/>
          <c:x val="7.4119076549210391E-2"/>
          <c:y val="0.10288065843621427"/>
          <c:w val="0.92466585662211676"/>
          <c:h val="0.83127572016460904"/>
        </c:manualLayout>
      </c:layout>
      <c:lineChart>
        <c:grouping val="standard"/>
        <c:varyColors val="0"/>
        <c:ser>
          <c:idx val="0"/>
          <c:order val="0"/>
          <c:tx>
            <c:strRef>
              <c:f>[1]Приложение_2_Фин_модель!$A$68</c:f>
              <c:strCache>
                <c:ptCount val="1"/>
                <c:pt idx="0">
                  <c:v>PV</c:v>
                </c:pt>
              </c:strCache>
            </c:strRef>
          </c:tx>
          <c:marker>
            <c:symbol val="none"/>
          </c:marker>
          <c:cat>
            <c:numRef>
              <c:f>[1]Приложение_2_Фин_модель!$B$56:$AN$56</c:f>
              <c:numCache>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Cache>
            </c:numRef>
          </c:cat>
          <c:val>
            <c:numRef>
              <c:f>[1]Приложение_2_Фин_модель!$B$68:$AN$68</c:f>
              <c:numCache>
                <c:formatCode>General</c:formatCode>
                <c:ptCount val="39"/>
                <c:pt idx="0">
                  <c:v>-1332601462.3894362</c:v>
                </c:pt>
                <c:pt idx="1">
                  <c:v>-763186162.1590569</c:v>
                </c:pt>
                <c:pt idx="2">
                  <c:v>164361.58674367768</c:v>
                </c:pt>
                <c:pt idx="3">
                  <c:v>164042.2158712032</c:v>
                </c:pt>
                <c:pt idx="4">
                  <c:v>141988.40759640344</c:v>
                </c:pt>
                <c:pt idx="5">
                  <c:v>122899.50964568982</c:v>
                </c:pt>
                <c:pt idx="6">
                  <c:v>106376.91996716333</c:v>
                </c:pt>
                <c:pt idx="7">
                  <c:v>92075.624502708815</c:v>
                </c:pt>
                <c:pt idx="8">
                  <c:v>79696.992826819682</c:v>
                </c:pt>
                <c:pt idx="9">
                  <c:v>68982.542338908723</c:v>
                </c:pt>
                <c:pt idx="10">
                  <c:v>59708.540796238689</c:v>
                </c:pt>
                <c:pt idx="11">
                  <c:v>51681.334481734513</c:v>
                </c:pt>
                <c:pt idx="12">
                  <c:v>44733.30445181614</c:v>
                </c:pt>
                <c:pt idx="13">
                  <c:v>38719.366425932167</c:v>
                </c:pt>
                <c:pt idx="14">
                  <c:v>33513.941230085125</c:v>
                </c:pt>
                <c:pt idx="15">
                  <c:v>29008.332533584882</c:v>
                </c:pt>
                <c:pt idx="16">
                  <c:v>25108.457122434385</c:v>
                </c:pt>
                <c:pt idx="17">
                  <c:v>21732.880314272661</c:v>
                </c:pt>
                <c:pt idx="18">
                  <c:v>18811.115491938392</c:v>
                </c:pt>
                <c:pt idx="19">
                  <c:v>16282.152247381022</c:v>
                </c:pt>
                <c:pt idx="20">
                  <c:v>14093.182401673253</c:v>
                </c:pt>
                <c:pt idx="21">
                  <c:v>12198.497298709928</c:v>
                </c:pt>
                <c:pt idx="22">
                  <c:v>10558.533346519291</c:v>
                </c:pt>
                <c:pt idx="23">
                  <c:v>9139.0458758662444</c:v>
                </c:pt>
                <c:pt idx="24">
                  <c:v>7910.3940651681905</c:v>
                </c:pt>
                <c:pt idx="25">
                  <c:v>6846.9219999760398</c:v>
                </c:pt>
                <c:pt idx="26">
                  <c:v>5926.4229427181654</c:v>
                </c:pt>
                <c:pt idx="27">
                  <c:v>4255.2759426483817</c:v>
                </c:pt>
                <c:pt idx="28">
                  <c:v>3683.1973511887968</c:v>
                </c:pt>
                <c:pt idx="29">
                  <c:v>3188.0289106140731</c:v>
                </c:pt>
                <c:pt idx="30">
                  <c:v>2759.4308330043991</c:v>
                </c:pt>
                <c:pt idx="31">
                  <c:v>2388.4534098123781</c:v>
                </c:pt>
                <c:pt idx="32">
                  <c:v>2067.3501298207839</c:v>
                </c:pt>
                <c:pt idx="33">
                  <c:v>1789.415921496362</c:v>
                </c:pt>
                <c:pt idx="34">
                  <c:v>1548.8471420090057</c:v>
                </c:pt>
                <c:pt idx="35">
                  <c:v>1340.6203893072718</c:v>
                </c:pt>
                <c:pt idx="36">
                  <c:v>1160.3876066784374</c:v>
                </c:pt>
                <c:pt idx="37">
                  <c:v>1004.3852894320075</c:v>
                </c:pt>
                <c:pt idx="38">
                  <c:v>869.3558978237628</c:v>
                </c:pt>
              </c:numCache>
            </c:numRef>
          </c:val>
          <c:smooth val="0"/>
        </c:ser>
        <c:ser>
          <c:idx val="1"/>
          <c:order val="1"/>
          <c:tx>
            <c:strRef>
              <c:f>[1]Приложение_2_Фин_модель!$A$69</c:f>
              <c:strCache>
                <c:ptCount val="1"/>
                <c:pt idx="0">
                  <c:v>NPV (без учета продажи)</c:v>
                </c:pt>
              </c:strCache>
            </c:strRef>
          </c:tx>
          <c:marker>
            <c:symbol val="none"/>
          </c:marker>
          <c:cat>
            <c:numRef>
              <c:f>[1]Приложение_2_Фин_модель!$B$56:$AN$56</c:f>
              <c:numCache>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Cache>
            </c:numRef>
          </c:cat>
          <c:val>
            <c:numRef>
              <c:f>[1]Приложение_2_Фин_модель!$B$69:$AN$69</c:f>
              <c:numCache>
                <c:formatCode>General</c:formatCode>
                <c:ptCount val="39"/>
                <c:pt idx="0">
                  <c:v>-1332601462.3894362</c:v>
                </c:pt>
                <c:pt idx="1">
                  <c:v>-2095787624.5484931</c:v>
                </c:pt>
                <c:pt idx="2">
                  <c:v>-2095623262.9617496</c:v>
                </c:pt>
                <c:pt idx="3">
                  <c:v>-2095459220.7458785</c:v>
                </c:pt>
                <c:pt idx="4">
                  <c:v>-2095317232.3382821</c:v>
                </c:pt>
                <c:pt idx="5">
                  <c:v>-2095194332.8286364</c:v>
                </c:pt>
                <c:pt idx="6">
                  <c:v>-2095087955.9086692</c:v>
                </c:pt>
                <c:pt idx="7">
                  <c:v>-2094995880.2841666</c:v>
                </c:pt>
                <c:pt idx="8">
                  <c:v>-2094916183.2913396</c:v>
                </c:pt>
                <c:pt idx="9">
                  <c:v>-2094847200.7490008</c:v>
                </c:pt>
                <c:pt idx="10">
                  <c:v>-2094787492.2082045</c:v>
                </c:pt>
                <c:pt idx="11">
                  <c:v>-2094735810.8737228</c:v>
                </c:pt>
                <c:pt idx="12">
                  <c:v>-2094691077.5692711</c:v>
                </c:pt>
                <c:pt idx="13">
                  <c:v>-2094652358.2028451</c:v>
                </c:pt>
                <c:pt idx="14">
                  <c:v>-2094618844.261615</c:v>
                </c:pt>
                <c:pt idx="15">
                  <c:v>-2094589835.9290814</c:v>
                </c:pt>
                <c:pt idx="16">
                  <c:v>-2094564727.4719591</c:v>
                </c:pt>
                <c:pt idx="17">
                  <c:v>-2094542994.5916448</c:v>
                </c:pt>
                <c:pt idx="18">
                  <c:v>-2094524183.4761529</c:v>
                </c:pt>
                <c:pt idx="19">
                  <c:v>-2094507901.3239055</c:v>
                </c:pt>
                <c:pt idx="20">
                  <c:v>-2094493808.1415038</c:v>
                </c:pt>
                <c:pt idx="21">
                  <c:v>-2094481609.6442051</c:v>
                </c:pt>
                <c:pt idx="22">
                  <c:v>-2094471051.1108587</c:v>
                </c:pt>
                <c:pt idx="23">
                  <c:v>-2094461912.0649829</c:v>
                </c:pt>
                <c:pt idx="24">
                  <c:v>-2094454001.6709177</c:v>
                </c:pt>
                <c:pt idx="25">
                  <c:v>-2094447154.7489178</c:v>
                </c:pt>
                <c:pt idx="26">
                  <c:v>-2094441228.3259752</c:v>
                </c:pt>
                <c:pt idx="27">
                  <c:v>-2094436973.0500326</c:v>
                </c:pt>
                <c:pt idx="28">
                  <c:v>-2094433289.8526814</c:v>
                </c:pt>
                <c:pt idx="29">
                  <c:v>-2094430101.8237708</c:v>
                </c:pt>
                <c:pt idx="30">
                  <c:v>-2094427342.3929377</c:v>
                </c:pt>
                <c:pt idx="31">
                  <c:v>-2094424953.9395278</c:v>
                </c:pt>
                <c:pt idx="32">
                  <c:v>-2094422886.5893979</c:v>
                </c:pt>
                <c:pt idx="33">
                  <c:v>-2094421097.1734765</c:v>
                </c:pt>
                <c:pt idx="34">
                  <c:v>-2094419548.3263345</c:v>
                </c:pt>
                <c:pt idx="35">
                  <c:v>-2094418207.7059453</c:v>
                </c:pt>
                <c:pt idx="36">
                  <c:v>-2094417047.3183386</c:v>
                </c:pt>
                <c:pt idx="37">
                  <c:v>-2094416042.9330492</c:v>
                </c:pt>
                <c:pt idx="38">
                  <c:v>-2094415173.5771513</c:v>
                </c:pt>
              </c:numCache>
            </c:numRef>
          </c:val>
          <c:smooth val="0"/>
        </c:ser>
        <c:dLbls>
          <c:showLegendKey val="0"/>
          <c:showVal val="0"/>
          <c:showCatName val="0"/>
          <c:showSerName val="0"/>
          <c:showPercent val="0"/>
          <c:showBubbleSize val="0"/>
        </c:dLbls>
        <c:smooth val="0"/>
        <c:axId val="692911816"/>
        <c:axId val="692901232"/>
      </c:lineChart>
      <c:catAx>
        <c:axId val="6929118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92901232"/>
        <c:crosses val="autoZero"/>
        <c:auto val="1"/>
        <c:lblAlgn val="ctr"/>
        <c:lblOffset val="100"/>
        <c:noMultiLvlLbl val="0"/>
      </c:catAx>
      <c:valAx>
        <c:axId val="6929012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92911816"/>
        <c:crosses val="autoZero"/>
        <c:crossBetween val="between"/>
      </c:valAx>
    </c:plotArea>
    <c:legend>
      <c:legendPos val="r"/>
      <c:layout>
        <c:manualLayout>
          <c:xMode val="edge"/>
          <c:yMode val="edge"/>
          <c:x val="0.30638308729027508"/>
          <c:y val="0.898042621215558"/>
          <c:w val="0.35212789774303732"/>
          <c:h val="7.8431677521791462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88" l="0.70000000000000062" r="0.70000000000000062" t="0.7500000000000068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484909</xdr:colOff>
      <xdr:row>31</xdr:row>
      <xdr:rowOff>86590</xdr:rowOff>
    </xdr:from>
    <xdr:to>
      <xdr:col>9</xdr:col>
      <xdr:colOff>820016</xdr:colOff>
      <xdr:row>42</xdr:row>
      <xdr:rowOff>189633</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56;&#1072;&#1073;&#1086;&#1090;&#1072;_&#1044;&#1057;&#1055;\2_&#1055;&#1088;&#1086;&#1077;&#1082;&#1090;&#1099;\1_&#1050;&#1055;&#1056;\0_&#1055;&#1088;&#1077;&#1079;&#1077;&#1085;&#1090;&#1072;&#1094;&#1080;&#1080;_&#1040;&#1085;&#1072;&#1083;&#1080;&#1090;&#1080;&#1082;&#1072;\054_&#1057;&#1095;&#1072;&#1089;&#1090;&#1083;&#1080;&#1074;&#1072;&#1103;_&#1076;&#1086;&#1082;&#1091;&#1084;&#1077;&#1085;&#1090;&#1099;%20&#1076;&#1083;&#1103;%20&#1080;&#1085;&#1074;&#1077;&#1089;&#1090;&#1087;&#1088;&#1086;&#1075;&#1088;&#1072;&#1084;&#1084;&#1099;\&#1060;&#1080;&#1085;&#1084;&#1086;&#1076;&#1077;&#1083;&#1080;\11_&#1055;&#1088;&#1080;&#1083;&#1086;&#1078;&#1077;&#1085;&#1080;&#1077;_2_&#1047;&#1072;&#1084;&#1077;&#1085;&#1072;%20&#1082;&#1086;&#1084;&#1084;&#1091;&#1090;&#1072;&#1094;&#1080;&#1086;&#1085;&#1085;&#1086;&#1075;&#1086;%20&#1086;&#1073;&#1086;&#1088;&#1091;&#1076;&#1086;&#1074;&#1072;&#1085;&#1080;&#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Исходные данные"/>
      <sheetName val="0_НСИ"/>
      <sheetName val="Приложение_1_УСР"/>
      <sheetName val="1_Норм_числ"/>
      <sheetName val="1_Потери_ТОиР"/>
      <sheetName val="1_Ввод_основн"/>
      <sheetName val="1_Передача ээ"/>
      <sheetName val="Приложение_2_Фин_модель"/>
      <sheetName val="Word"/>
    </sheetNames>
    <sheetDataSet>
      <sheetData sheetId="0">
        <row r="24">
          <cell r="E24">
            <v>0</v>
          </cell>
        </row>
        <row r="25">
          <cell r="E25">
            <v>0</v>
          </cell>
        </row>
      </sheetData>
      <sheetData sheetId="1"/>
      <sheetData sheetId="2"/>
      <sheetData sheetId="3"/>
      <sheetData sheetId="4"/>
      <sheetData sheetId="5"/>
      <sheetData sheetId="6"/>
      <sheetData sheetId="7">
        <row r="56">
          <cell r="B56">
            <v>1</v>
          </cell>
          <cell r="C56">
            <v>2</v>
          </cell>
          <cell r="D56">
            <v>3</v>
          </cell>
          <cell r="E56">
            <v>4</v>
          </cell>
          <cell r="F56">
            <v>5</v>
          </cell>
          <cell r="G56">
            <v>6</v>
          </cell>
          <cell r="H56">
            <v>7</v>
          </cell>
          <cell r="I56">
            <v>8</v>
          </cell>
          <cell r="J56">
            <v>9</v>
          </cell>
          <cell r="K56">
            <v>10</v>
          </cell>
          <cell r="L56">
            <v>11</v>
          </cell>
          <cell r="M56">
            <v>12</v>
          </cell>
          <cell r="N56">
            <v>13</v>
          </cell>
          <cell r="O56">
            <v>14</v>
          </cell>
          <cell r="P56">
            <v>15</v>
          </cell>
          <cell r="Q56">
            <v>16</v>
          </cell>
          <cell r="R56">
            <v>17</v>
          </cell>
          <cell r="S56">
            <v>18</v>
          </cell>
          <cell r="T56">
            <v>19</v>
          </cell>
          <cell r="U56">
            <v>20</v>
          </cell>
          <cell r="V56">
            <v>21</v>
          </cell>
          <cell r="W56">
            <v>22</v>
          </cell>
          <cell r="X56">
            <v>23</v>
          </cell>
          <cell r="Y56">
            <v>24</v>
          </cell>
          <cell r="Z56">
            <v>25</v>
          </cell>
          <cell r="AA56">
            <v>26</v>
          </cell>
          <cell r="AB56">
            <v>27</v>
          </cell>
          <cell r="AC56">
            <v>28</v>
          </cell>
          <cell r="AD56">
            <v>29</v>
          </cell>
          <cell r="AE56">
            <v>30</v>
          </cell>
          <cell r="AF56">
            <v>31</v>
          </cell>
          <cell r="AG56">
            <v>32</v>
          </cell>
          <cell r="AH56">
            <v>33</v>
          </cell>
          <cell r="AI56">
            <v>34</v>
          </cell>
          <cell r="AJ56">
            <v>35</v>
          </cell>
          <cell r="AK56">
            <v>36</v>
          </cell>
          <cell r="AL56">
            <v>37</v>
          </cell>
          <cell r="AM56">
            <v>38</v>
          </cell>
          <cell r="AN56">
            <v>39</v>
          </cell>
        </row>
        <row r="68">
          <cell r="A68" t="str">
            <v>PV</v>
          </cell>
          <cell r="B68">
            <v>-1332601462.3894362</v>
          </cell>
          <cell r="C68">
            <v>-763186162.1590569</v>
          </cell>
          <cell r="D68">
            <v>164361.58674367768</v>
          </cell>
          <cell r="E68">
            <v>164042.2158712032</v>
          </cell>
          <cell r="F68">
            <v>141988.40759640344</v>
          </cell>
          <cell r="G68">
            <v>122899.50964568982</v>
          </cell>
          <cell r="H68">
            <v>106376.91996716333</v>
          </cell>
          <cell r="I68">
            <v>92075.624502708815</v>
          </cell>
          <cell r="J68">
            <v>79696.992826819682</v>
          </cell>
          <cell r="K68">
            <v>68982.542338908723</v>
          </cell>
          <cell r="L68">
            <v>59708.540796238689</v>
          </cell>
          <cell r="M68">
            <v>51681.334481734513</v>
          </cell>
          <cell r="N68">
            <v>44733.30445181614</v>
          </cell>
          <cell r="O68">
            <v>38719.366425932167</v>
          </cell>
          <cell r="P68">
            <v>33513.941230085125</v>
          </cell>
          <cell r="Q68">
            <v>29008.332533584882</v>
          </cell>
          <cell r="R68">
            <v>25108.457122434385</v>
          </cell>
          <cell r="S68">
            <v>21732.880314272661</v>
          </cell>
          <cell r="T68">
            <v>18811.115491938392</v>
          </cell>
          <cell r="U68">
            <v>16282.152247381022</v>
          </cell>
          <cell r="V68">
            <v>14093.182401673253</v>
          </cell>
          <cell r="W68">
            <v>12198.497298709928</v>
          </cell>
          <cell r="X68">
            <v>10558.533346519291</v>
          </cell>
          <cell r="Y68">
            <v>9139.0458758662444</v>
          </cell>
          <cell r="Z68">
            <v>7910.3940651681905</v>
          </cell>
          <cell r="AA68">
            <v>6846.9219999760398</v>
          </cell>
          <cell r="AB68">
            <v>5926.4229427181654</v>
          </cell>
          <cell r="AC68">
            <v>4255.2759426483817</v>
          </cell>
          <cell r="AD68">
            <v>3683.1973511887968</v>
          </cell>
          <cell r="AE68">
            <v>3188.0289106140731</v>
          </cell>
          <cell r="AF68">
            <v>2759.4308330043991</v>
          </cell>
          <cell r="AG68">
            <v>2388.4534098123781</v>
          </cell>
          <cell r="AH68">
            <v>2067.3501298207839</v>
          </cell>
          <cell r="AI68">
            <v>1789.415921496362</v>
          </cell>
          <cell r="AJ68">
            <v>1548.8471420090057</v>
          </cell>
          <cell r="AK68">
            <v>1340.6203893072718</v>
          </cell>
          <cell r="AL68">
            <v>1160.3876066784374</v>
          </cell>
          <cell r="AM68">
            <v>1004.3852894320075</v>
          </cell>
          <cell r="AN68">
            <v>869.3558978237628</v>
          </cell>
        </row>
        <row r="69">
          <cell r="A69" t="str">
            <v>NPV (без учета продажи)</v>
          </cell>
          <cell r="B69">
            <v>-1332601462.3894362</v>
          </cell>
          <cell r="C69">
            <v>-2095787624.5484931</v>
          </cell>
          <cell r="D69">
            <v>-2095623262.9617496</v>
          </cell>
          <cell r="E69">
            <v>-2095459220.7458785</v>
          </cell>
          <cell r="F69">
            <v>-2095317232.3382821</v>
          </cell>
          <cell r="G69">
            <v>-2095194332.8286364</v>
          </cell>
          <cell r="H69">
            <v>-2095087955.9086692</v>
          </cell>
          <cell r="I69">
            <v>-2094995880.2841666</v>
          </cell>
          <cell r="J69">
            <v>-2094916183.2913396</v>
          </cell>
          <cell r="K69">
            <v>-2094847200.7490008</v>
          </cell>
          <cell r="L69">
            <v>-2094787492.2082045</v>
          </cell>
          <cell r="M69">
            <v>-2094735810.8737228</v>
          </cell>
          <cell r="N69">
            <v>-2094691077.5692711</v>
          </cell>
          <cell r="O69">
            <v>-2094652358.2028451</v>
          </cell>
          <cell r="P69">
            <v>-2094618844.261615</v>
          </cell>
          <cell r="Q69">
            <v>-2094589835.9290814</v>
          </cell>
          <cell r="R69">
            <v>-2094564727.4719591</v>
          </cell>
          <cell r="S69">
            <v>-2094542994.5916448</v>
          </cell>
          <cell r="T69">
            <v>-2094524183.4761529</v>
          </cell>
          <cell r="U69">
            <v>-2094507901.3239055</v>
          </cell>
          <cell r="V69">
            <v>-2094493808.1415038</v>
          </cell>
          <cell r="W69">
            <v>-2094481609.6442051</v>
          </cell>
          <cell r="X69">
            <v>-2094471051.1108587</v>
          </cell>
          <cell r="Y69">
            <v>-2094461912.0649829</v>
          </cell>
          <cell r="Z69">
            <v>-2094454001.6709177</v>
          </cell>
          <cell r="AA69">
            <v>-2094447154.7489178</v>
          </cell>
          <cell r="AB69">
            <v>-2094441228.3259752</v>
          </cell>
          <cell r="AC69">
            <v>-2094436973.0500326</v>
          </cell>
          <cell r="AD69">
            <v>-2094433289.8526814</v>
          </cell>
          <cell r="AE69">
            <v>-2094430101.8237708</v>
          </cell>
          <cell r="AF69">
            <v>-2094427342.3929377</v>
          </cell>
          <cell r="AG69">
            <v>-2094424953.9395278</v>
          </cell>
          <cell r="AH69">
            <v>-2094422886.5893979</v>
          </cell>
          <cell r="AI69">
            <v>-2094421097.1734765</v>
          </cell>
          <cell r="AJ69">
            <v>-2094419548.3263345</v>
          </cell>
          <cell r="AK69">
            <v>-2094418207.7059453</v>
          </cell>
          <cell r="AL69">
            <v>-2094417047.3183386</v>
          </cell>
          <cell r="AM69">
            <v>-2094416042.9330492</v>
          </cell>
          <cell r="AN69">
            <v>-2094415173.5771513</v>
          </cell>
        </row>
      </sheetData>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7" zoomScale="90" zoomScaleSheetLayoutView="90" workbookViewId="0">
      <selection activeCell="B30" sqref="B3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x14ac:dyDescent="0.25">
      <c r="A1" s="250" t="s">
        <v>454</v>
      </c>
      <c r="B1" s="1" t="e">
        <f>#REF!</f>
        <v>#REF!</v>
      </c>
    </row>
    <row r="3" spans="1:22" s="12" customFormat="1" ht="18.75" customHeight="1" x14ac:dyDescent="0.2">
      <c r="A3" s="18"/>
      <c r="C3" s="38" t="s">
        <v>66</v>
      </c>
      <c r="F3" s="16"/>
      <c r="G3" s="16"/>
    </row>
    <row r="4" spans="1:22" s="12" customFormat="1" ht="18.75" customHeight="1" x14ac:dyDescent="0.3">
      <c r="A4" s="18"/>
      <c r="C4" s="15" t="s">
        <v>8</v>
      </c>
      <c r="F4" s="16"/>
      <c r="G4" s="16"/>
    </row>
    <row r="5" spans="1:22" s="12" customFormat="1" ht="18.75" x14ac:dyDescent="0.3">
      <c r="A5" s="17"/>
      <c r="C5" s="15" t="s">
        <v>65</v>
      </c>
      <c r="F5" s="16"/>
      <c r="G5" s="16"/>
    </row>
    <row r="6" spans="1:22" s="12" customFormat="1" ht="18.75" x14ac:dyDescent="0.3">
      <c r="A6" s="17"/>
      <c r="F6" s="16"/>
      <c r="G6" s="16"/>
      <c r="H6" s="15"/>
    </row>
    <row r="7" spans="1:22" s="12" customFormat="1" ht="15.75" x14ac:dyDescent="0.25">
      <c r="A7" s="300" t="s">
        <v>455</v>
      </c>
      <c r="B7" s="300"/>
      <c r="C7" s="291">
        <v>2016</v>
      </c>
      <c r="D7" s="146"/>
      <c r="E7" s="146"/>
      <c r="F7" s="146"/>
      <c r="G7" s="146"/>
      <c r="H7" s="146"/>
      <c r="I7" s="146"/>
      <c r="J7" s="146"/>
    </row>
    <row r="8" spans="1:22" s="12" customFormat="1" ht="18.75" x14ac:dyDescent="0.3">
      <c r="A8" s="17"/>
      <c r="F8" s="16"/>
      <c r="G8" s="16"/>
      <c r="H8" s="15"/>
    </row>
    <row r="9" spans="1:22" s="12" customFormat="1" ht="18.75" x14ac:dyDescent="0.2">
      <c r="A9" s="301" t="s">
        <v>7</v>
      </c>
      <c r="B9" s="301"/>
      <c r="C9" s="301"/>
      <c r="D9" s="13"/>
      <c r="E9" s="13"/>
      <c r="F9" s="13"/>
      <c r="G9" s="13"/>
      <c r="H9" s="13"/>
      <c r="I9" s="13"/>
      <c r="J9" s="13"/>
      <c r="K9" s="13"/>
      <c r="L9" s="13"/>
      <c r="M9" s="13"/>
      <c r="N9" s="13"/>
      <c r="O9" s="13"/>
      <c r="P9" s="13"/>
      <c r="Q9" s="13"/>
      <c r="R9" s="13"/>
      <c r="S9" s="13"/>
      <c r="T9" s="13"/>
      <c r="U9" s="13"/>
      <c r="V9" s="13"/>
    </row>
    <row r="10" spans="1:22" s="12" customFormat="1" ht="18.75" x14ac:dyDescent="0.2">
      <c r="A10" s="14"/>
      <c r="B10" s="14"/>
      <c r="C10" s="14"/>
      <c r="D10" s="14"/>
      <c r="E10" s="14"/>
      <c r="F10" s="14"/>
      <c r="G10" s="14"/>
      <c r="H10" s="14"/>
      <c r="I10" s="13"/>
      <c r="J10" s="13"/>
      <c r="K10" s="13"/>
      <c r="L10" s="13"/>
      <c r="M10" s="13"/>
      <c r="N10" s="13"/>
      <c r="O10" s="13"/>
      <c r="P10" s="13"/>
      <c r="Q10" s="13"/>
      <c r="R10" s="13"/>
      <c r="S10" s="13"/>
      <c r="T10" s="13"/>
      <c r="U10" s="13"/>
      <c r="V10" s="13"/>
    </row>
    <row r="11" spans="1:22" s="12" customFormat="1" ht="18.75" x14ac:dyDescent="0.2">
      <c r="A11" s="302" t="s">
        <v>407</v>
      </c>
      <c r="B11" s="302"/>
      <c r="C11" s="302"/>
      <c r="D11" s="8"/>
      <c r="E11" s="8"/>
      <c r="F11" s="8"/>
      <c r="G11" s="8"/>
      <c r="H11" s="8"/>
      <c r="I11" s="13"/>
      <c r="J11" s="13"/>
      <c r="K11" s="13"/>
      <c r="L11" s="13"/>
      <c r="M11" s="13"/>
      <c r="N11" s="13"/>
      <c r="O11" s="13"/>
      <c r="P11" s="13"/>
      <c r="Q11" s="13"/>
      <c r="R11" s="13"/>
      <c r="S11" s="13"/>
      <c r="T11" s="13"/>
      <c r="U11" s="13"/>
      <c r="V11" s="13"/>
    </row>
    <row r="12" spans="1:22" s="12" customFormat="1" ht="18.75" x14ac:dyDescent="0.2">
      <c r="A12" s="296" t="s">
        <v>6</v>
      </c>
      <c r="B12" s="296"/>
      <c r="C12" s="296"/>
      <c r="D12" s="6"/>
      <c r="E12" s="6"/>
      <c r="F12" s="6"/>
      <c r="G12" s="6"/>
      <c r="H12" s="6"/>
      <c r="I12" s="13"/>
      <c r="J12" s="13"/>
      <c r="K12" s="13"/>
      <c r="L12" s="13"/>
      <c r="M12" s="13"/>
      <c r="N12" s="13"/>
      <c r="O12" s="13"/>
      <c r="P12" s="13"/>
      <c r="Q12" s="13"/>
      <c r="R12" s="13"/>
      <c r="S12" s="13"/>
      <c r="T12" s="13"/>
      <c r="U12" s="13"/>
      <c r="V12" s="13"/>
    </row>
    <row r="13" spans="1:22" s="12" customFormat="1" ht="18.75" x14ac:dyDescent="0.2">
      <c r="A13" s="14"/>
      <c r="B13" s="14"/>
      <c r="C13" s="14"/>
      <c r="D13" s="14"/>
      <c r="E13" s="14"/>
      <c r="F13" s="14"/>
      <c r="G13" s="14"/>
      <c r="H13" s="14"/>
      <c r="I13" s="13"/>
      <c r="J13" s="13"/>
      <c r="K13" s="13"/>
      <c r="L13" s="13"/>
      <c r="M13" s="13"/>
      <c r="N13" s="13"/>
      <c r="O13" s="13"/>
      <c r="P13" s="13"/>
      <c r="Q13" s="13"/>
      <c r="R13" s="13"/>
      <c r="S13" s="13"/>
      <c r="T13" s="13"/>
      <c r="U13" s="13"/>
      <c r="V13" s="13"/>
    </row>
    <row r="14" spans="1:22" s="12" customFormat="1" ht="18.75" x14ac:dyDescent="0.2">
      <c r="A14" s="302" t="s">
        <v>487</v>
      </c>
      <c r="B14" s="302"/>
      <c r="C14" s="302"/>
      <c r="D14" s="8"/>
      <c r="E14" s="8"/>
      <c r="F14" s="8"/>
      <c r="G14" s="8"/>
      <c r="H14" s="8"/>
      <c r="I14" s="13"/>
      <c r="J14" s="13"/>
      <c r="K14" s="13"/>
      <c r="L14" s="13"/>
      <c r="M14" s="13"/>
      <c r="N14" s="13"/>
      <c r="O14" s="13"/>
      <c r="P14" s="13"/>
      <c r="Q14" s="13"/>
      <c r="R14" s="13"/>
      <c r="S14" s="13"/>
      <c r="T14" s="13"/>
      <c r="U14" s="13"/>
      <c r="V14" s="13"/>
    </row>
    <row r="15" spans="1:22" s="12" customFormat="1" ht="18.75" x14ac:dyDescent="0.2">
      <c r="A15" s="296" t="s">
        <v>5</v>
      </c>
      <c r="B15" s="296"/>
      <c r="C15" s="296"/>
      <c r="D15" s="6"/>
      <c r="E15" s="6"/>
      <c r="F15" s="6"/>
      <c r="G15" s="6"/>
      <c r="H15" s="6"/>
      <c r="I15" s="13"/>
      <c r="J15" s="13"/>
      <c r="K15" s="13"/>
      <c r="L15" s="13"/>
      <c r="M15" s="13"/>
      <c r="N15" s="13"/>
      <c r="O15" s="13"/>
      <c r="P15" s="13"/>
      <c r="Q15" s="13"/>
      <c r="R15" s="13"/>
      <c r="S15" s="13"/>
      <c r="T15" s="13"/>
      <c r="U15" s="13"/>
      <c r="V15" s="13"/>
    </row>
    <row r="16" spans="1:22" s="9" customFormat="1" ht="15.75" customHeight="1" x14ac:dyDescent="0.2">
      <c r="A16" s="10"/>
      <c r="B16" s="10"/>
      <c r="C16" s="10"/>
      <c r="D16" s="10"/>
      <c r="E16" s="10"/>
      <c r="F16" s="10"/>
      <c r="G16" s="10"/>
      <c r="H16" s="10"/>
      <c r="I16" s="10"/>
      <c r="J16" s="10"/>
      <c r="K16" s="10"/>
      <c r="L16" s="10"/>
      <c r="M16" s="10"/>
      <c r="N16" s="10"/>
      <c r="O16" s="10"/>
      <c r="P16" s="10"/>
      <c r="Q16" s="10"/>
      <c r="R16" s="10"/>
      <c r="S16" s="10"/>
      <c r="T16" s="10"/>
      <c r="U16" s="10"/>
      <c r="V16" s="10"/>
    </row>
    <row r="17" spans="1:22" s="3" customFormat="1" ht="75.75" customHeight="1" x14ac:dyDescent="0.2">
      <c r="A17" s="299" t="s">
        <v>453</v>
      </c>
      <c r="B17" s="299"/>
      <c r="C17" s="299"/>
      <c r="D17" s="8"/>
      <c r="E17" s="8"/>
      <c r="F17" s="8"/>
      <c r="G17" s="8"/>
      <c r="H17" s="8"/>
      <c r="I17" s="8"/>
      <c r="J17" s="8"/>
      <c r="K17" s="8"/>
      <c r="L17" s="8"/>
      <c r="M17" s="8"/>
      <c r="N17" s="8"/>
      <c r="O17" s="8"/>
      <c r="P17" s="8"/>
      <c r="Q17" s="8"/>
      <c r="R17" s="8"/>
      <c r="S17" s="8"/>
      <c r="T17" s="8"/>
      <c r="U17" s="8"/>
      <c r="V17" s="8"/>
    </row>
    <row r="18" spans="1:22" s="3" customFormat="1" ht="15" customHeight="1" x14ac:dyDescent="0.2">
      <c r="A18" s="296" t="s">
        <v>4</v>
      </c>
      <c r="B18" s="296"/>
      <c r="C18" s="296"/>
      <c r="D18" s="6"/>
      <c r="E18" s="6"/>
      <c r="F18" s="6"/>
      <c r="G18" s="6"/>
      <c r="H18" s="6"/>
      <c r="I18" s="6"/>
      <c r="J18" s="6"/>
      <c r="K18" s="6"/>
      <c r="L18" s="6"/>
      <c r="M18" s="6"/>
      <c r="N18" s="6"/>
      <c r="O18" s="6"/>
      <c r="P18" s="6"/>
      <c r="Q18" s="6"/>
      <c r="R18" s="6"/>
      <c r="S18" s="6"/>
      <c r="T18" s="6"/>
      <c r="U18" s="6"/>
      <c r="V18" s="6"/>
    </row>
    <row r="19" spans="1:22" s="3" customFormat="1" ht="15" customHeight="1" x14ac:dyDescent="0.2">
      <c r="A19" s="4"/>
      <c r="B19" s="4"/>
      <c r="C19" s="4"/>
      <c r="D19" s="4"/>
      <c r="E19" s="4"/>
      <c r="F19" s="4"/>
      <c r="G19" s="4"/>
      <c r="H19" s="4"/>
      <c r="I19" s="4"/>
      <c r="J19" s="4"/>
      <c r="K19" s="4"/>
      <c r="L19" s="4"/>
      <c r="M19" s="4"/>
      <c r="N19" s="4"/>
      <c r="O19" s="4"/>
      <c r="P19" s="4"/>
      <c r="Q19" s="4"/>
      <c r="R19" s="4"/>
      <c r="S19" s="4"/>
    </row>
    <row r="20" spans="1:22" s="3" customFormat="1" ht="15" customHeight="1" x14ac:dyDescent="0.2">
      <c r="A20" s="297" t="s">
        <v>390</v>
      </c>
      <c r="B20" s="298"/>
      <c r="C20" s="298"/>
      <c r="D20" s="7"/>
      <c r="E20" s="7"/>
      <c r="F20" s="7"/>
      <c r="G20" s="7"/>
      <c r="H20" s="7"/>
      <c r="I20" s="7"/>
      <c r="J20" s="7"/>
      <c r="K20" s="7"/>
      <c r="L20" s="7"/>
      <c r="M20" s="7"/>
      <c r="N20" s="7"/>
      <c r="O20" s="7"/>
      <c r="P20" s="7"/>
      <c r="Q20" s="7"/>
      <c r="R20" s="7"/>
      <c r="S20" s="7"/>
      <c r="T20" s="7"/>
      <c r="U20" s="7"/>
      <c r="V20" s="7"/>
    </row>
    <row r="21" spans="1:22" s="3" customFormat="1" ht="15" customHeight="1" x14ac:dyDescent="0.2">
      <c r="A21" s="6"/>
      <c r="B21" s="6"/>
      <c r="C21" s="6"/>
      <c r="D21" s="6"/>
      <c r="E21" s="6"/>
      <c r="F21" s="6"/>
      <c r="G21" s="6"/>
      <c r="H21" s="6"/>
      <c r="I21" s="4"/>
      <c r="J21" s="4"/>
      <c r="K21" s="4"/>
      <c r="L21" s="4"/>
      <c r="M21" s="4"/>
      <c r="N21" s="4"/>
      <c r="O21" s="4"/>
      <c r="P21" s="4"/>
      <c r="Q21" s="4"/>
      <c r="R21" s="4"/>
      <c r="S21" s="4"/>
    </row>
    <row r="22" spans="1:22" s="3" customFormat="1" ht="39.75" customHeight="1" x14ac:dyDescent="0.2">
      <c r="A22" s="25" t="s">
        <v>3</v>
      </c>
      <c r="B22" s="37" t="s">
        <v>64</v>
      </c>
      <c r="C22" s="36" t="s">
        <v>63</v>
      </c>
      <c r="D22" s="29"/>
      <c r="E22" s="29"/>
      <c r="F22" s="29"/>
      <c r="G22" s="29"/>
      <c r="H22" s="29"/>
      <c r="I22" s="28"/>
      <c r="J22" s="28"/>
      <c r="K22" s="28"/>
      <c r="L22" s="28"/>
      <c r="M22" s="28"/>
      <c r="N22" s="28"/>
      <c r="O22" s="28"/>
      <c r="P22" s="28"/>
      <c r="Q22" s="28"/>
      <c r="R22" s="28"/>
      <c r="S22" s="28"/>
      <c r="T22" s="27"/>
      <c r="U22" s="27"/>
      <c r="V22" s="27"/>
    </row>
    <row r="23" spans="1:22" s="3" customFormat="1" ht="16.5" customHeight="1" x14ac:dyDescent="0.2">
      <c r="A23" s="36">
        <v>1</v>
      </c>
      <c r="B23" s="37">
        <v>2</v>
      </c>
      <c r="C23" s="36">
        <v>3</v>
      </c>
      <c r="D23" s="29"/>
      <c r="E23" s="29"/>
      <c r="F23" s="29"/>
      <c r="G23" s="29"/>
      <c r="H23" s="29"/>
      <c r="I23" s="28"/>
      <c r="J23" s="28"/>
      <c r="K23" s="28"/>
      <c r="L23" s="28"/>
      <c r="M23" s="28"/>
      <c r="N23" s="28"/>
      <c r="O23" s="28"/>
      <c r="P23" s="28"/>
      <c r="Q23" s="28"/>
      <c r="R23" s="28"/>
      <c r="S23" s="28"/>
      <c r="T23" s="27"/>
      <c r="U23" s="27"/>
      <c r="V23" s="27"/>
    </row>
    <row r="24" spans="1:22" s="3" customFormat="1" ht="55.5" customHeight="1" x14ac:dyDescent="0.2">
      <c r="A24" s="24" t="s">
        <v>62</v>
      </c>
      <c r="B24" s="40" t="s">
        <v>270</v>
      </c>
      <c r="C24" s="36" t="s">
        <v>456</v>
      </c>
      <c r="D24" s="29"/>
      <c r="E24" s="29"/>
      <c r="F24" s="29"/>
      <c r="G24" s="29"/>
      <c r="H24" s="29"/>
      <c r="I24" s="28"/>
      <c r="J24" s="28"/>
      <c r="K24" s="28"/>
      <c r="L24" s="28"/>
      <c r="M24" s="28"/>
      <c r="N24" s="28"/>
      <c r="O24" s="28"/>
      <c r="P24" s="28"/>
      <c r="Q24" s="28"/>
      <c r="R24" s="28"/>
      <c r="S24" s="28"/>
      <c r="T24" s="27"/>
      <c r="U24" s="27"/>
      <c r="V24" s="27"/>
    </row>
    <row r="25" spans="1:22" s="3" customFormat="1" ht="101.25" customHeight="1" x14ac:dyDescent="0.2">
      <c r="A25" s="24" t="s">
        <v>61</v>
      </c>
      <c r="B25" s="35" t="s">
        <v>409</v>
      </c>
      <c r="C25" s="36" t="s">
        <v>462</v>
      </c>
      <c r="D25" s="29"/>
      <c r="E25" s="29"/>
      <c r="F25" s="29"/>
      <c r="G25" s="29"/>
      <c r="H25" s="29"/>
      <c r="I25" s="28"/>
      <c r="J25" s="28"/>
      <c r="K25" s="28"/>
      <c r="L25" s="28"/>
      <c r="M25" s="28"/>
      <c r="N25" s="28"/>
      <c r="O25" s="28"/>
      <c r="P25" s="28"/>
      <c r="Q25" s="28"/>
      <c r="R25" s="28"/>
      <c r="S25" s="28"/>
      <c r="T25" s="27"/>
      <c r="U25" s="27"/>
      <c r="V25" s="27"/>
    </row>
    <row r="26" spans="1:22" s="3" customFormat="1" ht="22.5" customHeight="1" x14ac:dyDescent="0.2">
      <c r="A26" s="293"/>
      <c r="B26" s="294"/>
      <c r="C26" s="295"/>
      <c r="D26" s="29"/>
      <c r="E26" s="29"/>
      <c r="F26" s="29"/>
      <c r="G26" s="29"/>
      <c r="H26" s="29"/>
      <c r="I26" s="28"/>
      <c r="J26" s="28"/>
      <c r="K26" s="28"/>
      <c r="L26" s="28"/>
      <c r="M26" s="28"/>
      <c r="N26" s="28"/>
      <c r="O26" s="28"/>
      <c r="P26" s="28"/>
      <c r="Q26" s="28"/>
      <c r="R26" s="28"/>
      <c r="S26" s="28"/>
      <c r="T26" s="27"/>
      <c r="U26" s="27"/>
      <c r="V26" s="27"/>
    </row>
    <row r="27" spans="1:22" s="31" customFormat="1" ht="58.5" customHeight="1" x14ac:dyDescent="0.2">
      <c r="A27" s="24" t="s">
        <v>60</v>
      </c>
      <c r="B27" s="143" t="s">
        <v>339</v>
      </c>
      <c r="C27" s="36" t="s">
        <v>407</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43" t="s">
        <v>72</v>
      </c>
      <c r="C28" s="36" t="s">
        <v>408</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43" t="s">
        <v>71</v>
      </c>
      <c r="C29" s="36" t="s">
        <v>463</v>
      </c>
      <c r="D29" s="34"/>
      <c r="E29" s="34"/>
      <c r="F29" s="34"/>
      <c r="G29" s="34"/>
      <c r="H29" s="33"/>
      <c r="I29" s="33"/>
      <c r="J29" s="33"/>
      <c r="K29" s="33"/>
      <c r="L29" s="33"/>
      <c r="M29" s="33"/>
      <c r="N29" s="33"/>
      <c r="O29" s="33"/>
      <c r="P29" s="33"/>
      <c r="Q29" s="33"/>
      <c r="R29" s="33"/>
      <c r="S29" s="32"/>
      <c r="T29" s="32"/>
      <c r="U29" s="32"/>
      <c r="V29" s="32"/>
    </row>
    <row r="30" spans="1:22" s="31" customFormat="1" ht="42.75" customHeight="1" x14ac:dyDescent="0.2">
      <c r="A30" s="24" t="s">
        <v>56</v>
      </c>
      <c r="B30" s="143" t="s">
        <v>340</v>
      </c>
      <c r="C30" s="36"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54</v>
      </c>
      <c r="B31" s="143" t="s">
        <v>341</v>
      </c>
      <c r="C31" s="36" t="s">
        <v>464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52</v>
      </c>
      <c r="B32" s="143" t="s">
        <v>342</v>
      </c>
      <c r="C32" s="36" t="s">
        <v>485</v>
      </c>
      <c r="D32" s="34"/>
      <c r="E32" s="34"/>
      <c r="F32" s="34"/>
      <c r="G32" s="34"/>
      <c r="H32" s="33"/>
      <c r="I32" s="33"/>
      <c r="J32" s="33"/>
      <c r="K32" s="33"/>
      <c r="L32" s="33"/>
      <c r="M32" s="33"/>
      <c r="N32" s="33"/>
      <c r="O32" s="33"/>
      <c r="P32" s="33"/>
      <c r="Q32" s="33"/>
      <c r="R32" s="33"/>
      <c r="S32" s="32"/>
      <c r="T32" s="32"/>
      <c r="U32" s="32"/>
      <c r="V32" s="32"/>
    </row>
    <row r="33" spans="1:22" s="31" customFormat="1" ht="51.75" customHeight="1" x14ac:dyDescent="0.2">
      <c r="A33" s="24" t="s">
        <v>70</v>
      </c>
      <c r="B33" s="39" t="s">
        <v>343</v>
      </c>
      <c r="C33" s="36" t="s">
        <v>465</v>
      </c>
      <c r="D33" s="34"/>
      <c r="E33" s="34"/>
      <c r="F33" s="34"/>
      <c r="G33" s="34"/>
      <c r="H33" s="33"/>
      <c r="I33" s="33"/>
      <c r="J33" s="33"/>
      <c r="K33" s="33"/>
      <c r="L33" s="33"/>
      <c r="M33" s="33"/>
      <c r="N33" s="33"/>
      <c r="O33" s="33"/>
      <c r="P33" s="33"/>
      <c r="Q33" s="33"/>
      <c r="R33" s="33"/>
      <c r="S33" s="32"/>
      <c r="T33" s="32"/>
      <c r="U33" s="32"/>
      <c r="V33" s="32"/>
    </row>
    <row r="34" spans="1:22" s="31" customFormat="1" ht="51.75" customHeight="1" x14ac:dyDescent="0.2">
      <c r="A34" s="24" t="s">
        <v>68</v>
      </c>
      <c r="B34" s="39" t="s">
        <v>344</v>
      </c>
      <c r="C34" s="36" t="s">
        <v>465</v>
      </c>
      <c r="D34" s="34"/>
      <c r="E34" s="34"/>
      <c r="F34" s="34"/>
      <c r="G34" s="34"/>
      <c r="H34" s="33"/>
      <c r="I34" s="33"/>
      <c r="J34" s="33"/>
      <c r="K34" s="33"/>
      <c r="L34" s="33"/>
      <c r="M34" s="33"/>
      <c r="N34" s="33"/>
      <c r="O34" s="33"/>
      <c r="P34" s="33"/>
      <c r="Q34" s="33"/>
      <c r="R34" s="33"/>
      <c r="S34" s="32"/>
      <c r="T34" s="32"/>
      <c r="U34" s="32"/>
      <c r="V34" s="32"/>
    </row>
    <row r="35" spans="1:22" s="31" customFormat="1" ht="101.25" customHeight="1" x14ac:dyDescent="0.2">
      <c r="A35" s="24" t="s">
        <v>67</v>
      </c>
      <c r="B35" s="39" t="s">
        <v>345</v>
      </c>
      <c r="C35" s="36" t="s">
        <v>466</v>
      </c>
      <c r="D35" s="34"/>
      <c r="E35" s="34"/>
      <c r="F35" s="34"/>
      <c r="G35" s="34"/>
      <c r="H35" s="33"/>
      <c r="I35" s="33"/>
      <c r="J35" s="33"/>
      <c r="K35" s="33"/>
      <c r="L35" s="33"/>
      <c r="M35" s="33"/>
      <c r="N35" s="33"/>
      <c r="O35" s="33"/>
      <c r="P35" s="33"/>
      <c r="Q35" s="33"/>
      <c r="R35" s="33"/>
      <c r="S35" s="32"/>
      <c r="T35" s="32"/>
      <c r="U35" s="32"/>
      <c r="V35" s="32"/>
    </row>
    <row r="36" spans="1:22" ht="111" customHeight="1" x14ac:dyDescent="0.25">
      <c r="A36" s="24" t="s">
        <v>359</v>
      </c>
      <c r="B36" s="39" t="s">
        <v>346</v>
      </c>
      <c r="C36" s="36" t="s">
        <v>466</v>
      </c>
      <c r="D36" s="23"/>
      <c r="E36" s="23"/>
      <c r="F36" s="23"/>
      <c r="G36" s="23"/>
      <c r="H36" s="23"/>
      <c r="I36" s="23"/>
      <c r="J36" s="23"/>
      <c r="K36" s="23"/>
      <c r="L36" s="23"/>
      <c r="M36" s="23"/>
      <c r="N36" s="23"/>
      <c r="O36" s="23"/>
      <c r="P36" s="23"/>
      <c r="Q36" s="23"/>
      <c r="R36" s="23"/>
      <c r="S36" s="23"/>
      <c r="T36" s="23"/>
      <c r="U36" s="23"/>
      <c r="V36" s="23"/>
    </row>
    <row r="37" spans="1:22" ht="58.5" customHeight="1" x14ac:dyDescent="0.25">
      <c r="A37" s="24" t="s">
        <v>349</v>
      </c>
      <c r="B37" s="39" t="s">
        <v>69</v>
      </c>
      <c r="C37" s="36" t="s">
        <v>464</v>
      </c>
      <c r="D37" s="23"/>
      <c r="E37" s="23"/>
      <c r="F37" s="23"/>
      <c r="G37" s="23"/>
      <c r="H37" s="23"/>
      <c r="I37" s="23"/>
      <c r="J37" s="23"/>
      <c r="K37" s="23"/>
      <c r="L37" s="23"/>
      <c r="M37" s="23"/>
      <c r="N37" s="23"/>
      <c r="O37" s="23"/>
      <c r="P37" s="23"/>
      <c r="Q37" s="23"/>
      <c r="R37" s="23"/>
      <c r="S37" s="23"/>
      <c r="T37" s="23"/>
      <c r="U37" s="23"/>
      <c r="V37" s="23"/>
    </row>
    <row r="38" spans="1:22" ht="51.75" customHeight="1" x14ac:dyDescent="0.25">
      <c r="A38" s="24" t="s">
        <v>360</v>
      </c>
      <c r="B38" s="39" t="s">
        <v>347</v>
      </c>
      <c r="C38" s="36" t="s">
        <v>464</v>
      </c>
      <c r="D38" s="23"/>
      <c r="E38" s="23"/>
      <c r="F38" s="23"/>
      <c r="G38" s="23"/>
      <c r="H38" s="23"/>
      <c r="I38" s="23"/>
      <c r="J38" s="23"/>
      <c r="K38" s="23"/>
      <c r="L38" s="23"/>
      <c r="M38" s="23"/>
      <c r="N38" s="23"/>
      <c r="O38" s="23"/>
      <c r="P38" s="23"/>
      <c r="Q38" s="23"/>
      <c r="R38" s="23"/>
      <c r="S38" s="23"/>
      <c r="T38" s="23"/>
      <c r="U38" s="23"/>
      <c r="V38" s="23"/>
    </row>
    <row r="39" spans="1:22" ht="43.5" customHeight="1" x14ac:dyDescent="0.25">
      <c r="A39" s="24" t="s">
        <v>350</v>
      </c>
      <c r="B39" s="39" t="s">
        <v>348</v>
      </c>
      <c r="C39" s="36" t="s">
        <v>464</v>
      </c>
      <c r="D39" s="23"/>
      <c r="E39" s="23"/>
      <c r="F39" s="23"/>
      <c r="G39" s="23"/>
      <c r="H39" s="23"/>
      <c r="I39" s="23"/>
      <c r="J39" s="23"/>
      <c r="K39" s="23"/>
      <c r="L39" s="23"/>
      <c r="M39" s="23"/>
      <c r="N39" s="23"/>
      <c r="O39" s="23"/>
      <c r="P39" s="23"/>
      <c r="Q39" s="23"/>
      <c r="R39" s="23"/>
      <c r="S39" s="23"/>
      <c r="T39" s="23"/>
      <c r="U39" s="23"/>
      <c r="V39" s="23"/>
    </row>
    <row r="40" spans="1:22" ht="43.5" customHeight="1" x14ac:dyDescent="0.25">
      <c r="A40" s="24" t="s">
        <v>361</v>
      </c>
      <c r="B40" s="39" t="s">
        <v>206</v>
      </c>
      <c r="C40" s="36" t="s">
        <v>464</v>
      </c>
      <c r="D40" s="23"/>
      <c r="E40" s="23"/>
      <c r="F40" s="23"/>
      <c r="G40" s="23"/>
      <c r="H40" s="23"/>
      <c r="I40" s="23"/>
      <c r="J40" s="23"/>
      <c r="K40" s="23"/>
      <c r="L40" s="23"/>
      <c r="M40" s="23"/>
      <c r="N40" s="23"/>
      <c r="O40" s="23"/>
      <c r="P40" s="23"/>
      <c r="Q40" s="23"/>
      <c r="R40" s="23"/>
      <c r="S40" s="23"/>
      <c r="T40" s="23"/>
      <c r="U40" s="23"/>
      <c r="V40" s="23"/>
    </row>
    <row r="41" spans="1:22" ht="23.25" customHeight="1" x14ac:dyDescent="0.25">
      <c r="A41" s="293"/>
      <c r="B41" s="294"/>
      <c r="C41" s="295"/>
      <c r="D41" s="23"/>
      <c r="E41" s="23"/>
      <c r="F41" s="23"/>
      <c r="G41" s="23"/>
      <c r="H41" s="23"/>
      <c r="I41" s="23"/>
      <c r="J41" s="23"/>
      <c r="K41" s="23"/>
      <c r="L41" s="23"/>
      <c r="M41" s="23"/>
      <c r="N41" s="23"/>
      <c r="O41" s="23"/>
      <c r="P41" s="23"/>
      <c r="Q41" s="23"/>
      <c r="R41" s="23"/>
      <c r="S41" s="23"/>
      <c r="T41" s="23"/>
      <c r="U41" s="23"/>
      <c r="V41" s="23"/>
    </row>
    <row r="42" spans="1:22" ht="63" x14ac:dyDescent="0.25">
      <c r="A42" s="24" t="s">
        <v>351</v>
      </c>
      <c r="B42" s="39" t="s">
        <v>403</v>
      </c>
      <c r="C42" s="36" t="s">
        <v>467</v>
      </c>
      <c r="D42" s="23"/>
      <c r="E42" s="23"/>
      <c r="F42" s="23"/>
      <c r="G42" s="23"/>
      <c r="H42" s="23"/>
      <c r="I42" s="23"/>
      <c r="J42" s="23"/>
      <c r="K42" s="23"/>
      <c r="L42" s="23"/>
      <c r="M42" s="23"/>
      <c r="N42" s="23"/>
      <c r="O42" s="23"/>
      <c r="P42" s="23"/>
      <c r="Q42" s="23"/>
      <c r="R42" s="23"/>
      <c r="S42" s="23"/>
      <c r="T42" s="23"/>
      <c r="U42" s="23"/>
      <c r="V42" s="23"/>
    </row>
    <row r="43" spans="1:22" ht="105.75" customHeight="1" x14ac:dyDescent="0.25">
      <c r="A43" s="24" t="s">
        <v>362</v>
      </c>
      <c r="B43" s="39" t="s">
        <v>385</v>
      </c>
      <c r="C43" s="286" t="s">
        <v>520</v>
      </c>
      <c r="D43" s="23"/>
      <c r="E43" s="23"/>
      <c r="F43" s="23"/>
      <c r="G43" s="23"/>
      <c r="H43" s="23"/>
      <c r="I43" s="23"/>
      <c r="J43" s="23"/>
      <c r="K43" s="23"/>
      <c r="L43" s="23"/>
      <c r="M43" s="23"/>
      <c r="N43" s="23"/>
      <c r="O43" s="23"/>
      <c r="P43" s="23"/>
      <c r="Q43" s="23"/>
      <c r="R43" s="23"/>
      <c r="S43" s="23"/>
      <c r="T43" s="23"/>
      <c r="U43" s="23"/>
      <c r="V43" s="23"/>
    </row>
    <row r="44" spans="1:22" ht="83.25" customHeight="1" x14ac:dyDescent="0.25">
      <c r="A44" s="24" t="s">
        <v>352</v>
      </c>
      <c r="B44" s="39" t="s">
        <v>400</v>
      </c>
      <c r="C44" s="286" t="s">
        <v>520</v>
      </c>
      <c r="D44" s="23"/>
      <c r="E44" s="23"/>
      <c r="F44" s="23"/>
      <c r="G44" s="23"/>
      <c r="H44" s="23"/>
      <c r="I44" s="23"/>
      <c r="J44" s="23"/>
      <c r="K44" s="23"/>
      <c r="L44" s="23"/>
      <c r="M44" s="23"/>
      <c r="N44" s="23"/>
      <c r="O44" s="23"/>
      <c r="P44" s="23"/>
      <c r="Q44" s="23"/>
      <c r="R44" s="23"/>
      <c r="S44" s="23"/>
      <c r="T44" s="23"/>
      <c r="U44" s="23"/>
      <c r="V44" s="23"/>
    </row>
    <row r="45" spans="1:22" ht="186" customHeight="1" x14ac:dyDescent="0.25">
      <c r="A45" s="24" t="s">
        <v>365</v>
      </c>
      <c r="B45" s="39" t="s">
        <v>366</v>
      </c>
      <c r="C45" s="36" t="s">
        <v>468</v>
      </c>
      <c r="D45" s="23"/>
      <c r="E45" s="23"/>
      <c r="F45" s="23"/>
      <c r="G45" s="23"/>
      <c r="H45" s="23"/>
      <c r="I45" s="23"/>
      <c r="J45" s="23"/>
      <c r="K45" s="23"/>
      <c r="L45" s="23"/>
      <c r="M45" s="23"/>
      <c r="N45" s="23"/>
      <c r="O45" s="23"/>
      <c r="P45" s="23"/>
      <c r="Q45" s="23"/>
      <c r="R45" s="23"/>
      <c r="S45" s="23"/>
      <c r="T45" s="23"/>
      <c r="U45" s="23"/>
      <c r="V45" s="23"/>
    </row>
    <row r="46" spans="1:22" ht="111" customHeight="1" x14ac:dyDescent="0.25">
      <c r="A46" s="24" t="s">
        <v>353</v>
      </c>
      <c r="B46" s="39" t="s">
        <v>391</v>
      </c>
      <c r="C46" s="36" t="s">
        <v>469</v>
      </c>
      <c r="D46" s="23"/>
      <c r="E46" s="23"/>
      <c r="F46" s="23"/>
      <c r="G46" s="23"/>
      <c r="H46" s="23"/>
      <c r="I46" s="23"/>
      <c r="J46" s="23"/>
      <c r="K46" s="23"/>
      <c r="L46" s="23"/>
      <c r="M46" s="23"/>
      <c r="N46" s="23"/>
      <c r="O46" s="23"/>
      <c r="P46" s="23"/>
      <c r="Q46" s="23"/>
      <c r="R46" s="23"/>
      <c r="S46" s="23"/>
      <c r="T46" s="23"/>
      <c r="U46" s="23"/>
      <c r="V46" s="23"/>
    </row>
    <row r="47" spans="1:22" ht="120" customHeight="1" x14ac:dyDescent="0.25">
      <c r="A47" s="24" t="s">
        <v>386</v>
      </c>
      <c r="B47" s="39" t="s">
        <v>392</v>
      </c>
      <c r="C47" s="36" t="s">
        <v>466</v>
      </c>
      <c r="D47" s="23"/>
      <c r="E47" s="23"/>
      <c r="F47" s="23"/>
      <c r="G47" s="23"/>
      <c r="H47" s="23"/>
      <c r="I47" s="23"/>
      <c r="J47" s="23"/>
      <c r="K47" s="23"/>
      <c r="L47" s="23"/>
      <c r="M47" s="23"/>
      <c r="N47" s="23"/>
      <c r="O47" s="23"/>
      <c r="P47" s="23"/>
      <c r="Q47" s="23"/>
      <c r="R47" s="23"/>
      <c r="S47" s="23"/>
      <c r="T47" s="23"/>
      <c r="U47" s="23"/>
      <c r="V47" s="23"/>
    </row>
    <row r="48" spans="1:22" ht="101.25" customHeight="1" x14ac:dyDescent="0.25">
      <c r="A48" s="24" t="s">
        <v>354</v>
      </c>
      <c r="B48" s="39" t="s">
        <v>393</v>
      </c>
      <c r="C48" s="36" t="s">
        <v>483</v>
      </c>
      <c r="D48" s="23"/>
      <c r="E48" s="23"/>
      <c r="F48" s="23"/>
      <c r="G48" s="23"/>
      <c r="H48" s="23"/>
      <c r="I48" s="23"/>
      <c r="J48" s="23"/>
      <c r="K48" s="23"/>
      <c r="L48" s="23"/>
      <c r="M48" s="23"/>
      <c r="N48" s="23"/>
      <c r="O48" s="23"/>
      <c r="P48" s="23"/>
      <c r="Q48" s="23"/>
      <c r="R48" s="23"/>
      <c r="S48" s="23"/>
      <c r="T48" s="23"/>
      <c r="U48" s="23"/>
      <c r="V48" s="23"/>
    </row>
    <row r="49" spans="1:22" ht="18.75" customHeight="1" x14ac:dyDescent="0.25">
      <c r="A49" s="293"/>
      <c r="B49" s="294"/>
      <c r="C49" s="295"/>
      <c r="D49" s="23"/>
      <c r="E49" s="23"/>
      <c r="F49" s="23"/>
      <c r="G49" s="23"/>
      <c r="H49" s="23"/>
      <c r="I49" s="23"/>
      <c r="J49" s="23"/>
      <c r="K49" s="23"/>
      <c r="L49" s="23"/>
      <c r="M49" s="23"/>
      <c r="N49" s="23"/>
      <c r="O49" s="23"/>
      <c r="P49" s="23"/>
      <c r="Q49" s="23"/>
      <c r="R49" s="23"/>
      <c r="S49" s="23"/>
      <c r="T49" s="23"/>
      <c r="U49" s="23"/>
      <c r="V49" s="23"/>
    </row>
    <row r="50" spans="1:22" ht="75.75" customHeight="1" x14ac:dyDescent="0.25">
      <c r="A50" s="24" t="s">
        <v>387</v>
      </c>
      <c r="B50" s="39" t="s">
        <v>401</v>
      </c>
      <c r="C50" s="36" t="s">
        <v>526</v>
      </c>
      <c r="D50" s="23"/>
      <c r="E50" s="23"/>
      <c r="F50" s="23"/>
      <c r="G50" s="23"/>
      <c r="H50" s="23"/>
      <c r="I50" s="23"/>
      <c r="J50" s="23"/>
      <c r="K50" s="23"/>
      <c r="L50" s="23"/>
      <c r="M50" s="23"/>
      <c r="N50" s="23"/>
      <c r="O50" s="23"/>
      <c r="P50" s="23"/>
      <c r="Q50" s="23"/>
      <c r="R50" s="23"/>
      <c r="S50" s="23"/>
      <c r="T50" s="23"/>
      <c r="U50" s="23"/>
      <c r="V50" s="23"/>
    </row>
    <row r="51" spans="1:22" ht="71.25" customHeight="1" x14ac:dyDescent="0.25">
      <c r="A51" s="24" t="s">
        <v>355</v>
      </c>
      <c r="B51" s="39" t="s">
        <v>402</v>
      </c>
      <c r="C51" s="36" t="s">
        <v>527</v>
      </c>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row r="339" spans="1:22"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row>
    <row r="340" spans="1:22"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row>
  </sheetData>
  <mergeCells count="12">
    <mergeCell ref="A17:C17"/>
    <mergeCell ref="A7:B7"/>
    <mergeCell ref="A9:C9"/>
    <mergeCell ref="A11:C11"/>
    <mergeCell ref="A12:C12"/>
    <mergeCell ref="A14:C14"/>
    <mergeCell ref="A15:C15"/>
    <mergeCell ref="A26:C26"/>
    <mergeCell ref="A41:C41"/>
    <mergeCell ref="A49:C49"/>
    <mergeCell ref="A18:C18"/>
    <mergeCell ref="A20:C20"/>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4"/>
  <sheetViews>
    <sheetView tabSelected="1" topLeftCell="A18" zoomScale="80" zoomScaleNormal="80" zoomScaleSheetLayoutView="70" workbookViewId="0">
      <selection activeCell="H27" sqref="H27"/>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8.28515625" style="59" bestFit="1" customWidth="1"/>
    <col min="8" max="8" width="10.28515625" style="59" customWidth="1"/>
    <col min="9" max="9" width="8.7109375" style="59" customWidth="1"/>
    <col min="10" max="10" width="8.140625" style="59" customWidth="1"/>
    <col min="11" max="11" width="5.5703125" style="59" bestFit="1" customWidth="1"/>
    <col min="12" max="12" width="10" style="58" customWidth="1"/>
    <col min="13" max="13" width="5.28515625" style="58" customWidth="1"/>
    <col min="14" max="14" width="8.5703125" style="58" customWidth="1"/>
    <col min="15" max="15" width="5.5703125" style="58" bestFit="1" customWidth="1"/>
    <col min="16" max="16" width="8.140625" style="58" bestFit="1" customWidth="1"/>
    <col min="17" max="19" width="6.140625" style="58" customWidth="1"/>
    <col min="20" max="20" width="8.140625" style="58" bestFit="1" customWidth="1"/>
    <col min="21" max="23" width="6.140625" style="58" customWidth="1"/>
    <col min="24" max="24" width="8.140625" style="58" bestFit="1" customWidth="1"/>
    <col min="25" max="25" width="4.28515625" style="58" bestFit="1" customWidth="1"/>
    <col min="26" max="27" width="6.140625" style="58" customWidth="1"/>
    <col min="28" max="28" width="8.140625" style="58" bestFit="1" customWidth="1"/>
    <col min="29" max="29" width="6.140625" style="58" customWidth="1"/>
    <col min="30" max="30" width="13.140625" style="58" bestFit="1" customWidth="1"/>
    <col min="31" max="31" width="6.140625" style="58" customWidth="1"/>
    <col min="32" max="32" width="13.140625" style="58" customWidth="1"/>
    <col min="33" max="33" width="24.85546875" style="58" customWidth="1"/>
    <col min="34" max="16384" width="9.140625" style="58"/>
  </cols>
  <sheetData>
    <row r="1" spans="1:33" x14ac:dyDescent="0.25">
      <c r="A1" s="250" t="s">
        <v>454</v>
      </c>
      <c r="B1" s="1" t="e">
        <f>'6.1. Паспорт сетевой график'!B1</f>
        <v>#REF!</v>
      </c>
    </row>
    <row r="3" spans="1:33" ht="18.75" x14ac:dyDescent="0.25">
      <c r="A3" s="59"/>
      <c r="B3" s="59"/>
      <c r="C3" s="59"/>
      <c r="D3" s="59"/>
      <c r="E3" s="59"/>
      <c r="F3" s="59"/>
      <c r="L3" s="59"/>
      <c r="M3" s="59"/>
      <c r="AG3" s="38" t="s">
        <v>66</v>
      </c>
    </row>
    <row r="4" spans="1:33" ht="18.75" x14ac:dyDescent="0.3">
      <c r="A4" s="59"/>
      <c r="B4" s="59"/>
      <c r="C4" s="59"/>
      <c r="D4" s="59"/>
      <c r="E4" s="59"/>
      <c r="F4" s="59"/>
      <c r="L4" s="59"/>
      <c r="M4" s="59"/>
      <c r="AG4" s="15" t="s">
        <v>8</v>
      </c>
    </row>
    <row r="5" spans="1:33" ht="18.75" x14ac:dyDescent="0.3">
      <c r="A5" s="59"/>
      <c r="B5" s="59"/>
      <c r="C5" s="59"/>
      <c r="D5" s="59"/>
      <c r="E5" s="59"/>
      <c r="F5" s="59"/>
      <c r="L5" s="59"/>
      <c r="M5" s="59"/>
      <c r="AG5" s="15" t="s">
        <v>65</v>
      </c>
    </row>
    <row r="6" spans="1:33" ht="18.75" customHeight="1" x14ac:dyDescent="0.25">
      <c r="A6" s="308" t="str">
        <f>'6.1. Паспорт сетевой график'!A7</f>
        <v>Год раскрытия информации: 2016</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308"/>
      <c r="AB6" s="308"/>
      <c r="AC6" s="308"/>
      <c r="AD6" s="308"/>
      <c r="AE6" s="308"/>
      <c r="AF6" s="308"/>
      <c r="AG6" s="308"/>
    </row>
    <row r="7" spans="1:33" ht="18.75" x14ac:dyDescent="0.3">
      <c r="A7" s="59"/>
      <c r="B7" s="59"/>
      <c r="C7" s="59"/>
      <c r="D7" s="59"/>
      <c r="E7" s="59"/>
      <c r="F7" s="59"/>
      <c r="L7" s="59"/>
      <c r="M7" s="59"/>
      <c r="AG7" s="15"/>
    </row>
    <row r="8" spans="1:33" ht="18.75" x14ac:dyDescent="0.25">
      <c r="A8" s="301" t="s">
        <v>7</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301"/>
      <c r="AB8" s="301"/>
      <c r="AC8" s="301"/>
      <c r="AD8" s="301"/>
      <c r="AE8" s="301"/>
      <c r="AF8" s="301"/>
      <c r="AG8" s="301"/>
    </row>
    <row r="9" spans="1:33" ht="18.75" x14ac:dyDescent="0.25">
      <c r="A9" s="13"/>
      <c r="B9" s="13"/>
      <c r="C9" s="13"/>
      <c r="D9" s="13"/>
      <c r="E9" s="13"/>
      <c r="F9" s="13"/>
      <c r="G9" s="13"/>
      <c r="H9" s="13"/>
      <c r="I9" s="13"/>
      <c r="J9" s="82"/>
      <c r="K9" s="82"/>
      <c r="L9" s="82"/>
      <c r="M9" s="82"/>
      <c r="N9" s="82"/>
      <c r="O9" s="82"/>
      <c r="P9" s="82"/>
      <c r="Q9" s="82"/>
      <c r="R9" s="82"/>
      <c r="S9" s="82"/>
      <c r="T9" s="82"/>
      <c r="U9" s="82"/>
      <c r="V9" s="82"/>
      <c r="W9" s="82"/>
      <c r="X9" s="82"/>
      <c r="Y9" s="82"/>
      <c r="Z9" s="82"/>
      <c r="AA9" s="82"/>
      <c r="AB9" s="82"/>
      <c r="AC9" s="82"/>
      <c r="AD9" s="82"/>
      <c r="AE9" s="82"/>
      <c r="AF9" s="82"/>
      <c r="AG9" s="82"/>
    </row>
    <row r="10" spans="1:33" x14ac:dyDescent="0.25">
      <c r="A10" s="306" t="str">
        <f>'6.1. Паспорт сетевой график'!A11</f>
        <v>АО "Янтарьэнерго"</v>
      </c>
      <c r="B10" s="306"/>
      <c r="C10" s="306"/>
      <c r="D10" s="306"/>
      <c r="E10" s="306"/>
      <c r="F10" s="306"/>
      <c r="G10" s="306"/>
      <c r="H10" s="306"/>
      <c r="I10" s="306"/>
      <c r="J10" s="306"/>
      <c r="K10" s="306"/>
      <c r="L10" s="306"/>
      <c r="M10" s="306"/>
      <c r="N10" s="306"/>
      <c r="O10" s="306"/>
      <c r="P10" s="306"/>
      <c r="Q10" s="306"/>
      <c r="R10" s="306"/>
      <c r="S10" s="306"/>
      <c r="T10" s="306"/>
      <c r="U10" s="306"/>
      <c r="V10" s="306"/>
      <c r="W10" s="306"/>
      <c r="X10" s="306"/>
      <c r="Y10" s="306"/>
      <c r="Z10" s="306"/>
      <c r="AA10" s="306"/>
      <c r="AB10" s="306"/>
      <c r="AC10" s="306"/>
      <c r="AD10" s="306"/>
      <c r="AE10" s="306"/>
      <c r="AF10" s="306"/>
      <c r="AG10" s="306"/>
    </row>
    <row r="11" spans="1:33" ht="18.75" customHeight="1" x14ac:dyDescent="0.25">
      <c r="A11" s="296" t="s">
        <v>6</v>
      </c>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row>
    <row r="12" spans="1:33" ht="18.75" x14ac:dyDescent="0.25">
      <c r="A12" s="13"/>
      <c r="B12" s="13"/>
      <c r="C12" s="13"/>
      <c r="D12" s="13"/>
      <c r="E12" s="13"/>
      <c r="F12" s="13"/>
      <c r="G12" s="13"/>
      <c r="H12" s="13"/>
      <c r="I12" s="13"/>
      <c r="J12" s="82"/>
      <c r="K12" s="82"/>
      <c r="L12" s="82"/>
      <c r="M12" s="82"/>
      <c r="N12" s="82"/>
      <c r="O12" s="82"/>
      <c r="P12" s="82"/>
      <c r="Q12" s="82"/>
      <c r="R12" s="82"/>
      <c r="S12" s="82"/>
      <c r="T12" s="82"/>
      <c r="U12" s="82"/>
      <c r="V12" s="82"/>
      <c r="W12" s="82"/>
      <c r="X12" s="82"/>
      <c r="Y12" s="82"/>
      <c r="Z12" s="82"/>
      <c r="AA12" s="82"/>
      <c r="AB12" s="82"/>
      <c r="AC12" s="82"/>
      <c r="AD12" s="82"/>
      <c r="AE12" s="82"/>
      <c r="AF12" s="82"/>
      <c r="AG12" s="82"/>
    </row>
    <row r="13" spans="1:33" x14ac:dyDescent="0.25">
      <c r="A13" s="306" t="str">
        <f>'6.1. Паспорт сетевой график'!A14</f>
        <v>F_4494</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row>
    <row r="14" spans="1:33" x14ac:dyDescent="0.25">
      <c r="A14" s="296" t="s">
        <v>5</v>
      </c>
      <c r="B14" s="296"/>
      <c r="C14" s="296"/>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row>
    <row r="15" spans="1:33" ht="16.5" customHeight="1" x14ac:dyDescent="0.3">
      <c r="A15" s="11"/>
      <c r="B15" s="11"/>
      <c r="C15" s="11"/>
      <c r="D15" s="11"/>
      <c r="E15" s="11"/>
      <c r="F15" s="11"/>
      <c r="G15" s="11"/>
      <c r="H15" s="11"/>
      <c r="I15" s="11"/>
      <c r="J15" s="81"/>
      <c r="K15" s="81"/>
      <c r="L15" s="81"/>
      <c r="M15" s="81"/>
      <c r="N15" s="81"/>
      <c r="O15" s="81"/>
      <c r="P15" s="81"/>
      <c r="Q15" s="81"/>
      <c r="R15" s="81"/>
      <c r="S15" s="81"/>
      <c r="T15" s="81"/>
      <c r="U15" s="81"/>
      <c r="V15" s="81"/>
      <c r="W15" s="81"/>
      <c r="X15" s="81"/>
      <c r="Y15" s="81"/>
      <c r="Z15" s="81"/>
      <c r="AA15" s="81"/>
      <c r="AB15" s="81"/>
      <c r="AC15" s="81"/>
      <c r="AD15" s="81"/>
      <c r="AE15" s="81"/>
      <c r="AF15" s="81"/>
      <c r="AG15" s="81"/>
    </row>
    <row r="16" spans="1:33" ht="36" customHeight="1" x14ac:dyDescent="0.25">
      <c r="A16" s="303" t="str">
        <f>'6.1. Паспорт сетевой график'!A17</f>
        <v>Замена коммутационного оборудования на подстанциях, которые являются смежными объектами реализуемых схем выдачи мощности новых объектов генерации</v>
      </c>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row>
    <row r="17" spans="1:36" ht="15.75" customHeight="1" x14ac:dyDescent="0.25">
      <c r="A17" s="296" t="s">
        <v>4</v>
      </c>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row>
    <row r="18" spans="1:36" x14ac:dyDescent="0.25">
      <c r="A18" s="369"/>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c r="AD18" s="369"/>
      <c r="AE18" s="369"/>
      <c r="AF18" s="369"/>
      <c r="AG18" s="369"/>
    </row>
    <row r="19" spans="1:36" x14ac:dyDescent="0.25">
      <c r="A19" s="59"/>
      <c r="L19" s="59"/>
      <c r="M19" s="59"/>
      <c r="N19" s="59"/>
      <c r="O19" s="59"/>
      <c r="P19" s="59"/>
      <c r="Q19" s="59"/>
      <c r="R19" s="59"/>
      <c r="S19" s="59"/>
      <c r="T19" s="59"/>
      <c r="U19" s="59"/>
      <c r="V19" s="59"/>
      <c r="W19" s="59"/>
      <c r="X19" s="59"/>
      <c r="Y19" s="59"/>
      <c r="Z19" s="59"/>
      <c r="AA19" s="59"/>
      <c r="AB19" s="59"/>
      <c r="AC19" s="59"/>
      <c r="AD19" s="59"/>
      <c r="AE19" s="59"/>
      <c r="AF19" s="59"/>
    </row>
    <row r="20" spans="1:36" x14ac:dyDescent="0.25">
      <c r="A20" s="374" t="s">
        <v>375</v>
      </c>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374"/>
      <c r="AB20" s="374"/>
      <c r="AC20" s="374"/>
      <c r="AD20" s="374"/>
      <c r="AE20" s="374"/>
      <c r="AF20" s="374"/>
      <c r="AG20" s="374"/>
    </row>
    <row r="21" spans="1:36" x14ac:dyDescent="0.25">
      <c r="A21" s="59"/>
      <c r="B21" s="59"/>
      <c r="C21" s="59"/>
      <c r="D21" s="59"/>
      <c r="E21" s="59"/>
      <c r="F21" s="59"/>
      <c r="L21" s="59"/>
      <c r="M21" s="59"/>
      <c r="N21" s="59"/>
      <c r="O21" s="59"/>
      <c r="P21" s="59"/>
      <c r="Q21" s="59"/>
      <c r="R21" s="59"/>
      <c r="S21" s="59"/>
      <c r="T21" s="59"/>
      <c r="U21" s="59"/>
      <c r="V21" s="59"/>
      <c r="W21" s="59"/>
      <c r="X21" s="59"/>
      <c r="Y21" s="59"/>
      <c r="Z21" s="59"/>
      <c r="AA21" s="59"/>
      <c r="AB21" s="59"/>
      <c r="AC21" s="59"/>
      <c r="AD21" s="59"/>
      <c r="AE21" s="59"/>
      <c r="AF21" s="59"/>
    </row>
    <row r="22" spans="1:36" ht="33" customHeight="1" x14ac:dyDescent="0.25">
      <c r="A22" s="370" t="s">
        <v>184</v>
      </c>
      <c r="B22" s="370" t="s">
        <v>183</v>
      </c>
      <c r="C22" s="368" t="s">
        <v>182</v>
      </c>
      <c r="D22" s="368"/>
      <c r="E22" s="373" t="s">
        <v>181</v>
      </c>
      <c r="F22" s="373"/>
      <c r="G22" s="370" t="s">
        <v>524</v>
      </c>
      <c r="H22" s="379">
        <v>2016</v>
      </c>
      <c r="I22" s="380"/>
      <c r="J22" s="380"/>
      <c r="K22" s="380"/>
      <c r="L22" s="379">
        <v>2017</v>
      </c>
      <c r="M22" s="380"/>
      <c r="N22" s="380"/>
      <c r="O22" s="380"/>
      <c r="P22" s="379">
        <v>2018</v>
      </c>
      <c r="Q22" s="380"/>
      <c r="R22" s="380"/>
      <c r="S22" s="380"/>
      <c r="T22" s="379">
        <v>2019</v>
      </c>
      <c r="U22" s="380"/>
      <c r="V22" s="380"/>
      <c r="W22" s="380"/>
      <c r="X22" s="379">
        <v>2020</v>
      </c>
      <c r="Y22" s="380"/>
      <c r="Z22" s="380"/>
      <c r="AA22" s="380"/>
      <c r="AB22" s="379">
        <v>2021</v>
      </c>
      <c r="AC22" s="380"/>
      <c r="AD22" s="380"/>
      <c r="AE22" s="380"/>
      <c r="AF22" s="375" t="s">
        <v>180</v>
      </c>
      <c r="AG22" s="376"/>
      <c r="AH22" s="80"/>
      <c r="AI22" s="80"/>
      <c r="AJ22" s="80"/>
    </row>
    <row r="23" spans="1:36" ht="99.75" customHeight="1" x14ac:dyDescent="0.25">
      <c r="A23" s="371"/>
      <c r="B23" s="371"/>
      <c r="C23" s="368"/>
      <c r="D23" s="368"/>
      <c r="E23" s="373"/>
      <c r="F23" s="373"/>
      <c r="G23" s="371"/>
      <c r="H23" s="368" t="s">
        <v>2</v>
      </c>
      <c r="I23" s="368"/>
      <c r="J23" s="368" t="s">
        <v>9</v>
      </c>
      <c r="K23" s="368"/>
      <c r="L23" s="368" t="s">
        <v>2</v>
      </c>
      <c r="M23" s="368"/>
      <c r="N23" s="368" t="s">
        <v>178</v>
      </c>
      <c r="O23" s="368"/>
      <c r="P23" s="368" t="s">
        <v>2</v>
      </c>
      <c r="Q23" s="368"/>
      <c r="R23" s="368" t="s">
        <v>178</v>
      </c>
      <c r="S23" s="368"/>
      <c r="T23" s="368" t="s">
        <v>2</v>
      </c>
      <c r="U23" s="368"/>
      <c r="V23" s="368" t="s">
        <v>178</v>
      </c>
      <c r="W23" s="368"/>
      <c r="X23" s="368" t="s">
        <v>2</v>
      </c>
      <c r="Y23" s="368"/>
      <c r="Z23" s="368" t="s">
        <v>178</v>
      </c>
      <c r="AA23" s="368"/>
      <c r="AB23" s="368" t="s">
        <v>2</v>
      </c>
      <c r="AC23" s="368"/>
      <c r="AD23" s="368" t="s">
        <v>178</v>
      </c>
      <c r="AE23" s="368"/>
      <c r="AF23" s="377"/>
      <c r="AG23" s="378"/>
    </row>
    <row r="24" spans="1:36" ht="89.25" customHeight="1" x14ac:dyDescent="0.25">
      <c r="A24" s="372"/>
      <c r="B24" s="372"/>
      <c r="C24" s="77" t="s">
        <v>2</v>
      </c>
      <c r="D24" s="77" t="s">
        <v>178</v>
      </c>
      <c r="E24" s="79" t="s">
        <v>460</v>
      </c>
      <c r="F24" s="79" t="s">
        <v>525</v>
      </c>
      <c r="G24" s="372"/>
      <c r="H24" s="78" t="s">
        <v>356</v>
      </c>
      <c r="I24" s="78" t="s">
        <v>357</v>
      </c>
      <c r="J24" s="78" t="s">
        <v>356</v>
      </c>
      <c r="K24" s="78" t="s">
        <v>357</v>
      </c>
      <c r="L24" s="78" t="s">
        <v>356</v>
      </c>
      <c r="M24" s="78" t="s">
        <v>357</v>
      </c>
      <c r="N24" s="78" t="s">
        <v>356</v>
      </c>
      <c r="O24" s="78" t="s">
        <v>357</v>
      </c>
      <c r="P24" s="78" t="s">
        <v>356</v>
      </c>
      <c r="Q24" s="78" t="s">
        <v>357</v>
      </c>
      <c r="R24" s="78" t="s">
        <v>356</v>
      </c>
      <c r="S24" s="78" t="s">
        <v>357</v>
      </c>
      <c r="T24" s="78" t="s">
        <v>356</v>
      </c>
      <c r="U24" s="78" t="s">
        <v>357</v>
      </c>
      <c r="V24" s="78" t="s">
        <v>356</v>
      </c>
      <c r="W24" s="78" t="s">
        <v>357</v>
      </c>
      <c r="X24" s="78" t="s">
        <v>356</v>
      </c>
      <c r="Y24" s="78" t="s">
        <v>357</v>
      </c>
      <c r="Z24" s="78" t="s">
        <v>356</v>
      </c>
      <c r="AA24" s="78" t="s">
        <v>357</v>
      </c>
      <c r="AB24" s="78" t="s">
        <v>356</v>
      </c>
      <c r="AC24" s="78" t="s">
        <v>357</v>
      </c>
      <c r="AD24" s="78" t="s">
        <v>356</v>
      </c>
      <c r="AE24" s="78" t="s">
        <v>357</v>
      </c>
      <c r="AF24" s="77" t="s">
        <v>179</v>
      </c>
      <c r="AG24" s="77" t="s">
        <v>178</v>
      </c>
    </row>
    <row r="25" spans="1:36" ht="19.5" customHeight="1" x14ac:dyDescent="0.25">
      <c r="A25" s="70">
        <v>1</v>
      </c>
      <c r="B25" s="70">
        <v>2</v>
      </c>
      <c r="C25" s="70">
        <v>3</v>
      </c>
      <c r="D25" s="70">
        <v>4</v>
      </c>
      <c r="E25" s="70">
        <v>5</v>
      </c>
      <c r="F25" s="70">
        <v>6</v>
      </c>
      <c r="G25" s="138">
        <v>7</v>
      </c>
      <c r="H25" s="292">
        <v>8</v>
      </c>
      <c r="I25" s="292">
        <v>9</v>
      </c>
      <c r="J25" s="292">
        <v>10</v>
      </c>
      <c r="K25" s="292">
        <v>11</v>
      </c>
      <c r="L25" s="252">
        <v>12</v>
      </c>
      <c r="M25" s="252">
        <v>13</v>
      </c>
      <c r="N25" s="252">
        <v>14</v>
      </c>
      <c r="O25" s="252">
        <v>15</v>
      </c>
      <c r="P25" s="252">
        <v>16</v>
      </c>
      <c r="Q25" s="252">
        <v>17</v>
      </c>
      <c r="R25" s="252">
        <v>18</v>
      </c>
      <c r="S25" s="252">
        <v>19</v>
      </c>
      <c r="T25" s="252">
        <v>20</v>
      </c>
      <c r="U25" s="252">
        <v>21</v>
      </c>
      <c r="V25" s="252">
        <v>22</v>
      </c>
      <c r="W25" s="252">
        <v>23</v>
      </c>
      <c r="X25" s="252">
        <v>24</v>
      </c>
      <c r="Y25" s="252">
        <v>25</v>
      </c>
      <c r="Z25" s="252">
        <v>26</v>
      </c>
      <c r="AA25" s="252">
        <v>27</v>
      </c>
      <c r="AB25" s="252">
        <v>28</v>
      </c>
      <c r="AC25" s="252">
        <v>29</v>
      </c>
      <c r="AD25" s="252">
        <v>30</v>
      </c>
      <c r="AE25" s="252">
        <v>31</v>
      </c>
      <c r="AF25" s="252">
        <v>32</v>
      </c>
      <c r="AG25" s="252">
        <v>33</v>
      </c>
    </row>
    <row r="26" spans="1:36" ht="47.25" customHeight="1" x14ac:dyDescent="0.25">
      <c r="A26" s="75">
        <v>1</v>
      </c>
      <c r="B26" s="74" t="s">
        <v>177</v>
      </c>
      <c r="C26" s="261">
        <v>1740.92592178</v>
      </c>
      <c r="D26" s="261">
        <v>0</v>
      </c>
      <c r="E26" s="261">
        <v>1740.92592178</v>
      </c>
      <c r="F26" s="261">
        <v>1740.92592178</v>
      </c>
      <c r="G26" s="261">
        <v>0</v>
      </c>
      <c r="H26" s="261">
        <v>0</v>
      </c>
      <c r="I26" s="261">
        <v>0</v>
      </c>
      <c r="J26" s="261">
        <v>0</v>
      </c>
      <c r="K26" s="261">
        <v>0</v>
      </c>
      <c r="L26" s="261">
        <v>1009.5110049100001</v>
      </c>
      <c r="M26" s="261">
        <v>0</v>
      </c>
      <c r="N26" s="261">
        <v>0</v>
      </c>
      <c r="O26" s="261">
        <v>0</v>
      </c>
      <c r="P26" s="261">
        <v>0</v>
      </c>
      <c r="Q26" s="261">
        <v>0</v>
      </c>
      <c r="R26" s="261">
        <v>0</v>
      </c>
      <c r="S26" s="261">
        <v>0</v>
      </c>
      <c r="T26" s="261">
        <v>0</v>
      </c>
      <c r="U26" s="261">
        <v>0</v>
      </c>
      <c r="V26" s="261">
        <v>0</v>
      </c>
      <c r="W26" s="261">
        <v>0</v>
      </c>
      <c r="X26" s="261">
        <v>0</v>
      </c>
      <c r="Y26" s="261">
        <v>0</v>
      </c>
      <c r="Z26" s="261">
        <v>0</v>
      </c>
      <c r="AA26" s="261">
        <v>0</v>
      </c>
      <c r="AB26" s="261">
        <v>0</v>
      </c>
      <c r="AC26" s="261">
        <v>0</v>
      </c>
      <c r="AD26" s="261">
        <v>0</v>
      </c>
      <c r="AE26" s="261">
        <v>0</v>
      </c>
      <c r="AF26" s="261">
        <v>1740.9259217600002</v>
      </c>
      <c r="AG26" s="262">
        <v>0</v>
      </c>
    </row>
    <row r="27" spans="1:36" ht="24" customHeight="1" x14ac:dyDescent="0.25">
      <c r="A27" s="72" t="s">
        <v>176</v>
      </c>
      <c r="B27" s="46" t="s">
        <v>175</v>
      </c>
      <c r="C27" s="262">
        <v>0</v>
      </c>
      <c r="D27" s="262">
        <v>0</v>
      </c>
      <c r="E27" s="262">
        <v>0</v>
      </c>
      <c r="F27" s="262">
        <v>0</v>
      </c>
      <c r="G27" s="262">
        <v>0</v>
      </c>
      <c r="H27" s="262">
        <v>0</v>
      </c>
      <c r="I27" s="262">
        <v>0</v>
      </c>
      <c r="J27" s="262">
        <v>0</v>
      </c>
      <c r="K27" s="262">
        <v>0</v>
      </c>
      <c r="L27" s="262">
        <v>0</v>
      </c>
      <c r="M27" s="262">
        <v>0</v>
      </c>
      <c r="N27" s="262">
        <v>0</v>
      </c>
      <c r="O27" s="262">
        <v>0</v>
      </c>
      <c r="P27" s="262">
        <v>0</v>
      </c>
      <c r="Q27" s="262">
        <v>0</v>
      </c>
      <c r="R27" s="262">
        <v>0</v>
      </c>
      <c r="S27" s="262">
        <v>0</v>
      </c>
      <c r="T27" s="262">
        <v>0</v>
      </c>
      <c r="U27" s="262">
        <v>0</v>
      </c>
      <c r="V27" s="262">
        <v>0</v>
      </c>
      <c r="W27" s="262">
        <v>0</v>
      </c>
      <c r="X27" s="262">
        <v>0</v>
      </c>
      <c r="Y27" s="262">
        <v>0</v>
      </c>
      <c r="Z27" s="262">
        <v>0</v>
      </c>
      <c r="AA27" s="262">
        <v>0</v>
      </c>
      <c r="AB27" s="262">
        <v>0</v>
      </c>
      <c r="AC27" s="262">
        <v>0</v>
      </c>
      <c r="AD27" s="262">
        <v>0</v>
      </c>
      <c r="AE27" s="262">
        <v>0</v>
      </c>
      <c r="AF27" s="261">
        <v>0</v>
      </c>
      <c r="AG27" s="262">
        <v>0</v>
      </c>
    </row>
    <row r="28" spans="1:36" x14ac:dyDescent="0.25">
      <c r="A28" s="72" t="s">
        <v>174</v>
      </c>
      <c r="B28" s="46" t="s">
        <v>173</v>
      </c>
      <c r="C28" s="262">
        <v>0</v>
      </c>
      <c r="D28" s="262">
        <v>0</v>
      </c>
      <c r="E28" s="262">
        <v>0</v>
      </c>
      <c r="F28" s="262">
        <v>0</v>
      </c>
      <c r="G28" s="262">
        <v>0</v>
      </c>
      <c r="H28" s="262">
        <v>0</v>
      </c>
      <c r="I28" s="262">
        <v>0</v>
      </c>
      <c r="J28" s="262">
        <v>0</v>
      </c>
      <c r="K28" s="262">
        <v>0</v>
      </c>
      <c r="L28" s="262">
        <v>0</v>
      </c>
      <c r="M28" s="262">
        <v>0</v>
      </c>
      <c r="N28" s="262">
        <v>0</v>
      </c>
      <c r="O28" s="262">
        <v>0</v>
      </c>
      <c r="P28" s="262">
        <v>0</v>
      </c>
      <c r="Q28" s="262">
        <v>0</v>
      </c>
      <c r="R28" s="262">
        <v>0</v>
      </c>
      <c r="S28" s="262">
        <v>0</v>
      </c>
      <c r="T28" s="262">
        <v>0</v>
      </c>
      <c r="U28" s="262">
        <v>0</v>
      </c>
      <c r="V28" s="262">
        <v>0</v>
      </c>
      <c r="W28" s="262">
        <v>0</v>
      </c>
      <c r="X28" s="262">
        <v>0</v>
      </c>
      <c r="Y28" s="262">
        <v>0</v>
      </c>
      <c r="Z28" s="262">
        <v>0</v>
      </c>
      <c r="AA28" s="262">
        <v>0</v>
      </c>
      <c r="AB28" s="262">
        <v>0</v>
      </c>
      <c r="AC28" s="262">
        <v>0</v>
      </c>
      <c r="AD28" s="262">
        <v>0</v>
      </c>
      <c r="AE28" s="262">
        <v>0</v>
      </c>
      <c r="AF28" s="261">
        <v>0</v>
      </c>
      <c r="AG28" s="262">
        <v>0</v>
      </c>
    </row>
    <row r="29" spans="1:36" ht="31.5" x14ac:dyDescent="0.25">
      <c r="A29" s="72" t="s">
        <v>172</v>
      </c>
      <c r="B29" s="46" t="s">
        <v>337</v>
      </c>
      <c r="C29" s="262">
        <v>0</v>
      </c>
      <c r="D29" s="262">
        <v>0</v>
      </c>
      <c r="E29" s="262">
        <v>0</v>
      </c>
      <c r="F29" s="262">
        <v>0</v>
      </c>
      <c r="G29" s="262">
        <v>0</v>
      </c>
      <c r="H29" s="262">
        <v>0</v>
      </c>
      <c r="I29" s="262">
        <v>0</v>
      </c>
      <c r="J29" s="262">
        <v>0</v>
      </c>
      <c r="K29" s="262">
        <v>0</v>
      </c>
      <c r="L29" s="262">
        <v>0</v>
      </c>
      <c r="M29" s="262">
        <v>0</v>
      </c>
      <c r="N29" s="262">
        <v>0</v>
      </c>
      <c r="O29" s="262">
        <v>0</v>
      </c>
      <c r="P29" s="262">
        <v>0</v>
      </c>
      <c r="Q29" s="262">
        <v>0</v>
      </c>
      <c r="R29" s="262">
        <v>0</v>
      </c>
      <c r="S29" s="262">
        <v>0</v>
      </c>
      <c r="T29" s="262">
        <v>0</v>
      </c>
      <c r="U29" s="262">
        <v>0</v>
      </c>
      <c r="V29" s="262">
        <v>0</v>
      </c>
      <c r="W29" s="262">
        <v>0</v>
      </c>
      <c r="X29" s="262">
        <v>0</v>
      </c>
      <c r="Y29" s="262">
        <v>0</v>
      </c>
      <c r="Z29" s="262">
        <v>0</v>
      </c>
      <c r="AA29" s="262">
        <v>0</v>
      </c>
      <c r="AB29" s="262">
        <v>0</v>
      </c>
      <c r="AC29" s="262">
        <v>0</v>
      </c>
      <c r="AD29" s="262">
        <v>0</v>
      </c>
      <c r="AE29" s="262">
        <v>0</v>
      </c>
      <c r="AF29" s="261">
        <v>0</v>
      </c>
      <c r="AG29" s="262">
        <v>0</v>
      </c>
    </row>
    <row r="30" spans="1:36" x14ac:dyDescent="0.25">
      <c r="A30" s="72" t="s">
        <v>171</v>
      </c>
      <c r="B30" s="46" t="s">
        <v>461</v>
      </c>
      <c r="C30" s="262">
        <v>0</v>
      </c>
      <c r="D30" s="262">
        <v>0</v>
      </c>
      <c r="E30" s="262">
        <v>0</v>
      </c>
      <c r="F30" s="262">
        <v>0</v>
      </c>
      <c r="G30" s="262">
        <v>0</v>
      </c>
      <c r="H30" s="262">
        <v>0</v>
      </c>
      <c r="I30" s="262">
        <v>0</v>
      </c>
      <c r="J30" s="262">
        <v>0</v>
      </c>
      <c r="K30" s="262">
        <v>0</v>
      </c>
      <c r="L30" s="262">
        <v>0</v>
      </c>
      <c r="M30" s="262">
        <v>0</v>
      </c>
      <c r="N30" s="262">
        <v>0</v>
      </c>
      <c r="O30" s="262">
        <v>0</v>
      </c>
      <c r="P30" s="262">
        <v>0</v>
      </c>
      <c r="Q30" s="262">
        <v>0</v>
      </c>
      <c r="R30" s="262">
        <v>0</v>
      </c>
      <c r="S30" s="262">
        <v>0</v>
      </c>
      <c r="T30" s="262">
        <v>0</v>
      </c>
      <c r="U30" s="262">
        <v>0</v>
      </c>
      <c r="V30" s="262">
        <v>0</v>
      </c>
      <c r="W30" s="262">
        <v>0</v>
      </c>
      <c r="X30" s="262">
        <v>0</v>
      </c>
      <c r="Y30" s="262">
        <v>0</v>
      </c>
      <c r="Z30" s="262">
        <v>0</v>
      </c>
      <c r="AA30" s="262">
        <v>0</v>
      </c>
      <c r="AB30" s="262">
        <v>0</v>
      </c>
      <c r="AC30" s="262">
        <v>0</v>
      </c>
      <c r="AD30" s="262">
        <v>0</v>
      </c>
      <c r="AE30" s="262">
        <v>0</v>
      </c>
      <c r="AF30" s="261">
        <v>0</v>
      </c>
      <c r="AG30" s="262">
        <v>0</v>
      </c>
    </row>
    <row r="31" spans="1:36" x14ac:dyDescent="0.25">
      <c r="A31" s="72" t="s">
        <v>170</v>
      </c>
      <c r="B31" s="76" t="s">
        <v>169</v>
      </c>
      <c r="C31" s="263">
        <v>1740.92592178</v>
      </c>
      <c r="D31" s="416">
        <v>0</v>
      </c>
      <c r="E31" s="263">
        <v>1740.92592178</v>
      </c>
      <c r="F31" s="263">
        <v>1740.92592178</v>
      </c>
      <c r="G31" s="262">
        <v>0</v>
      </c>
      <c r="H31" s="263">
        <v>0</v>
      </c>
      <c r="I31" s="262">
        <v>0</v>
      </c>
      <c r="J31" s="262">
        <v>0</v>
      </c>
      <c r="K31" s="262">
        <v>0</v>
      </c>
      <c r="L31" s="263">
        <v>1009.5110049100001</v>
      </c>
      <c r="M31" s="262">
        <v>0</v>
      </c>
      <c r="N31" s="262">
        <v>0</v>
      </c>
      <c r="O31" s="262">
        <v>0</v>
      </c>
      <c r="P31" s="263">
        <v>0</v>
      </c>
      <c r="Q31" s="262">
        <v>0</v>
      </c>
      <c r="R31" s="262">
        <v>0</v>
      </c>
      <c r="S31" s="262">
        <v>0</v>
      </c>
      <c r="T31" s="263">
        <v>0</v>
      </c>
      <c r="U31" s="262">
        <v>0</v>
      </c>
      <c r="V31" s="262">
        <v>0</v>
      </c>
      <c r="W31" s="262">
        <v>0</v>
      </c>
      <c r="X31" s="263">
        <v>0</v>
      </c>
      <c r="Y31" s="262">
        <v>0</v>
      </c>
      <c r="Z31" s="262">
        <v>0</v>
      </c>
      <c r="AA31" s="262">
        <v>0</v>
      </c>
      <c r="AB31" s="263">
        <v>0</v>
      </c>
      <c r="AC31" s="262">
        <v>0</v>
      </c>
      <c r="AD31" s="262">
        <v>0</v>
      </c>
      <c r="AE31" s="262">
        <v>0</v>
      </c>
      <c r="AF31" s="261">
        <v>1740.9259217600002</v>
      </c>
      <c r="AG31" s="262">
        <v>0</v>
      </c>
    </row>
    <row r="32" spans="1:36" s="242" customFormat="1" ht="47.25" x14ac:dyDescent="0.25">
      <c r="A32" s="75" t="s">
        <v>61</v>
      </c>
      <c r="B32" s="74" t="s">
        <v>168</v>
      </c>
      <c r="C32" s="261">
        <v>1475.3609506610169</v>
      </c>
      <c r="D32" s="416">
        <v>0</v>
      </c>
      <c r="E32" s="261">
        <v>1475.3609506610169</v>
      </c>
      <c r="F32" s="261">
        <v>1475.3609506610169</v>
      </c>
      <c r="G32" s="262">
        <v>0</v>
      </c>
      <c r="H32" s="261">
        <v>0</v>
      </c>
      <c r="I32" s="262">
        <v>0</v>
      </c>
      <c r="J32" s="262">
        <v>0</v>
      </c>
      <c r="K32" s="262">
        <v>0</v>
      </c>
      <c r="L32" s="261">
        <v>1475.360950644068</v>
      </c>
      <c r="M32" s="262">
        <v>0</v>
      </c>
      <c r="N32" s="262">
        <v>0</v>
      </c>
      <c r="O32" s="262">
        <v>0</v>
      </c>
      <c r="P32" s="261">
        <v>0</v>
      </c>
      <c r="Q32" s="262">
        <v>0</v>
      </c>
      <c r="R32" s="262">
        <v>0</v>
      </c>
      <c r="S32" s="262">
        <v>0</v>
      </c>
      <c r="T32" s="261">
        <v>0</v>
      </c>
      <c r="U32" s="262">
        <v>0</v>
      </c>
      <c r="V32" s="262">
        <v>0</v>
      </c>
      <c r="W32" s="262">
        <v>0</v>
      </c>
      <c r="X32" s="261">
        <v>0</v>
      </c>
      <c r="Y32" s="262">
        <v>0</v>
      </c>
      <c r="Z32" s="262">
        <v>0</v>
      </c>
      <c r="AA32" s="262">
        <v>0</v>
      </c>
      <c r="AB32" s="261">
        <v>0</v>
      </c>
      <c r="AC32" s="262">
        <v>0</v>
      </c>
      <c r="AD32" s="262">
        <v>0</v>
      </c>
      <c r="AE32" s="262">
        <v>0</v>
      </c>
      <c r="AF32" s="261">
        <v>1475.360950644068</v>
      </c>
      <c r="AG32" s="262">
        <v>0</v>
      </c>
    </row>
    <row r="33" spans="1:33" x14ac:dyDescent="0.25">
      <c r="A33" s="75" t="s">
        <v>167</v>
      </c>
      <c r="B33" s="46" t="s">
        <v>166</v>
      </c>
      <c r="C33" s="262">
        <v>29.743708161016951</v>
      </c>
      <c r="D33" s="416">
        <v>0</v>
      </c>
      <c r="E33" s="262">
        <v>29.743708161016951</v>
      </c>
      <c r="F33" s="262">
        <v>29.743708161016951</v>
      </c>
      <c r="G33" s="262">
        <v>0</v>
      </c>
      <c r="H33" s="262">
        <v>0</v>
      </c>
      <c r="I33" s="262">
        <v>0</v>
      </c>
      <c r="J33" s="262">
        <v>0</v>
      </c>
      <c r="K33" s="262">
        <v>0</v>
      </c>
      <c r="L33" s="262">
        <v>0</v>
      </c>
      <c r="M33" s="262">
        <v>0</v>
      </c>
      <c r="N33" s="262">
        <v>0</v>
      </c>
      <c r="O33" s="262">
        <v>0</v>
      </c>
      <c r="P33" s="262">
        <v>0</v>
      </c>
      <c r="Q33" s="262">
        <v>0</v>
      </c>
      <c r="R33" s="262">
        <v>0</v>
      </c>
      <c r="S33" s="262">
        <v>0</v>
      </c>
      <c r="T33" s="262">
        <v>0</v>
      </c>
      <c r="U33" s="262">
        <v>0</v>
      </c>
      <c r="V33" s="262">
        <v>0</v>
      </c>
      <c r="W33" s="262">
        <v>0</v>
      </c>
      <c r="X33" s="262">
        <v>0</v>
      </c>
      <c r="Y33" s="262">
        <v>0</v>
      </c>
      <c r="Z33" s="262">
        <v>0</v>
      </c>
      <c r="AA33" s="262">
        <v>0</v>
      </c>
      <c r="AB33" s="262">
        <v>0</v>
      </c>
      <c r="AC33" s="262">
        <v>0</v>
      </c>
      <c r="AD33" s="262">
        <v>0</v>
      </c>
      <c r="AE33" s="262">
        <v>0</v>
      </c>
      <c r="AF33" s="261">
        <v>0</v>
      </c>
      <c r="AG33" s="262">
        <v>0</v>
      </c>
    </row>
    <row r="34" spans="1:33" ht="31.5" x14ac:dyDescent="0.25">
      <c r="A34" s="75" t="s">
        <v>165</v>
      </c>
      <c r="B34" s="46" t="s">
        <v>164</v>
      </c>
      <c r="C34" s="262">
        <v>661.57983576271192</v>
      </c>
      <c r="D34" s="416">
        <v>0</v>
      </c>
      <c r="E34" s="262">
        <v>661.57983576271192</v>
      </c>
      <c r="F34" s="262">
        <v>661.57983576271192</v>
      </c>
      <c r="G34" s="262">
        <v>0</v>
      </c>
      <c r="H34" s="262">
        <v>0</v>
      </c>
      <c r="I34" s="262">
        <v>0</v>
      </c>
      <c r="J34" s="262">
        <v>0</v>
      </c>
      <c r="K34" s="262">
        <v>0</v>
      </c>
      <c r="L34" s="262">
        <v>0</v>
      </c>
      <c r="M34" s="262">
        <v>0</v>
      </c>
      <c r="N34" s="262">
        <v>0</v>
      </c>
      <c r="O34" s="262">
        <v>0</v>
      </c>
      <c r="P34" s="262">
        <v>0</v>
      </c>
      <c r="Q34" s="262">
        <v>0</v>
      </c>
      <c r="R34" s="262">
        <v>0</v>
      </c>
      <c r="S34" s="262">
        <v>0</v>
      </c>
      <c r="T34" s="262">
        <v>0</v>
      </c>
      <c r="U34" s="262">
        <v>0</v>
      </c>
      <c r="V34" s="262">
        <v>0</v>
      </c>
      <c r="W34" s="262">
        <v>0</v>
      </c>
      <c r="X34" s="262">
        <v>0</v>
      </c>
      <c r="Y34" s="262">
        <v>0</v>
      </c>
      <c r="Z34" s="262">
        <v>0</v>
      </c>
      <c r="AA34" s="262">
        <v>0</v>
      </c>
      <c r="AB34" s="262">
        <v>0</v>
      </c>
      <c r="AC34" s="262">
        <v>0</v>
      </c>
      <c r="AD34" s="262">
        <v>0</v>
      </c>
      <c r="AE34" s="262">
        <v>0</v>
      </c>
      <c r="AF34" s="261">
        <v>0</v>
      </c>
      <c r="AG34" s="262">
        <v>0</v>
      </c>
    </row>
    <row r="35" spans="1:33" x14ac:dyDescent="0.25">
      <c r="A35" s="75" t="s">
        <v>163</v>
      </c>
      <c r="B35" s="46" t="s">
        <v>162</v>
      </c>
      <c r="C35" s="262">
        <v>590.0994417118643</v>
      </c>
      <c r="D35" s="416">
        <v>0</v>
      </c>
      <c r="E35" s="262">
        <v>590.0994417118643</v>
      </c>
      <c r="F35" s="262">
        <v>590.0994417118643</v>
      </c>
      <c r="G35" s="262">
        <v>0</v>
      </c>
      <c r="H35" s="262">
        <v>0</v>
      </c>
      <c r="I35" s="262">
        <v>0</v>
      </c>
      <c r="J35" s="262">
        <v>0</v>
      </c>
      <c r="K35" s="262">
        <v>0</v>
      </c>
      <c r="L35" s="262">
        <v>0</v>
      </c>
      <c r="M35" s="262">
        <v>0</v>
      </c>
      <c r="N35" s="262">
        <v>0</v>
      </c>
      <c r="O35" s="262">
        <v>0</v>
      </c>
      <c r="P35" s="262">
        <v>0</v>
      </c>
      <c r="Q35" s="262">
        <v>0</v>
      </c>
      <c r="R35" s="262">
        <v>0</v>
      </c>
      <c r="S35" s="262">
        <v>0</v>
      </c>
      <c r="T35" s="262">
        <v>0</v>
      </c>
      <c r="U35" s="262">
        <v>0</v>
      </c>
      <c r="V35" s="262">
        <v>0</v>
      </c>
      <c r="W35" s="262">
        <v>0</v>
      </c>
      <c r="X35" s="262">
        <v>0</v>
      </c>
      <c r="Y35" s="262">
        <v>0</v>
      </c>
      <c r="Z35" s="262">
        <v>0</v>
      </c>
      <c r="AA35" s="262">
        <v>0</v>
      </c>
      <c r="AB35" s="262">
        <v>0</v>
      </c>
      <c r="AC35" s="262">
        <v>0</v>
      </c>
      <c r="AD35" s="262">
        <v>0</v>
      </c>
      <c r="AE35" s="262">
        <v>0</v>
      </c>
      <c r="AF35" s="261">
        <v>0</v>
      </c>
      <c r="AG35" s="262">
        <v>0</v>
      </c>
    </row>
    <row r="36" spans="1:33" x14ac:dyDescent="0.25">
      <c r="A36" s="75" t="s">
        <v>161</v>
      </c>
      <c r="B36" s="46" t="s">
        <v>160</v>
      </c>
      <c r="C36" s="262">
        <v>193.93796502542364</v>
      </c>
      <c r="D36" s="416">
        <v>0</v>
      </c>
      <c r="E36" s="262">
        <v>193.93796502542364</v>
      </c>
      <c r="F36" s="262">
        <v>193.93796502542364</v>
      </c>
      <c r="G36" s="262">
        <v>0</v>
      </c>
      <c r="H36" s="262">
        <v>0</v>
      </c>
      <c r="I36" s="262">
        <v>0</v>
      </c>
      <c r="J36" s="262">
        <v>0</v>
      </c>
      <c r="K36" s="262">
        <v>0</v>
      </c>
      <c r="L36" s="262">
        <v>1475.360950644068</v>
      </c>
      <c r="M36" s="262">
        <v>0</v>
      </c>
      <c r="N36" s="262">
        <v>0</v>
      </c>
      <c r="O36" s="262">
        <v>0</v>
      </c>
      <c r="P36" s="262">
        <v>0</v>
      </c>
      <c r="Q36" s="262">
        <v>0</v>
      </c>
      <c r="R36" s="262">
        <v>0</v>
      </c>
      <c r="S36" s="262">
        <v>0</v>
      </c>
      <c r="T36" s="262">
        <v>0</v>
      </c>
      <c r="U36" s="262">
        <v>0</v>
      </c>
      <c r="V36" s="262">
        <v>0</v>
      </c>
      <c r="W36" s="262">
        <v>0</v>
      </c>
      <c r="X36" s="262">
        <v>0</v>
      </c>
      <c r="Y36" s="262">
        <v>0</v>
      </c>
      <c r="Z36" s="262">
        <v>0</v>
      </c>
      <c r="AA36" s="262">
        <v>0</v>
      </c>
      <c r="AB36" s="262">
        <v>0</v>
      </c>
      <c r="AC36" s="262">
        <v>0</v>
      </c>
      <c r="AD36" s="262">
        <v>0</v>
      </c>
      <c r="AE36" s="262">
        <v>0</v>
      </c>
      <c r="AF36" s="261">
        <v>1475.360950644068</v>
      </c>
      <c r="AG36" s="262">
        <v>0</v>
      </c>
    </row>
    <row r="37" spans="1:33" s="242" customFormat="1" ht="31.5" x14ac:dyDescent="0.25">
      <c r="A37" s="75" t="s">
        <v>60</v>
      </c>
      <c r="B37" s="74" t="s">
        <v>159</v>
      </c>
      <c r="C37" s="416">
        <v>0</v>
      </c>
      <c r="D37" s="416">
        <v>0</v>
      </c>
      <c r="E37" s="416">
        <v>0</v>
      </c>
      <c r="F37" s="416">
        <v>0</v>
      </c>
      <c r="G37" s="416">
        <v>0</v>
      </c>
      <c r="H37" s="416">
        <v>0</v>
      </c>
      <c r="I37" s="416">
        <v>0</v>
      </c>
      <c r="J37" s="416">
        <v>0</v>
      </c>
      <c r="K37" s="416">
        <v>0</v>
      </c>
      <c r="L37" s="416">
        <v>0</v>
      </c>
      <c r="M37" s="416">
        <v>0</v>
      </c>
      <c r="N37" s="416">
        <v>0</v>
      </c>
      <c r="O37" s="416">
        <v>0</v>
      </c>
      <c r="P37" s="416">
        <v>0</v>
      </c>
      <c r="Q37" s="416">
        <v>0</v>
      </c>
      <c r="R37" s="416">
        <v>0</v>
      </c>
      <c r="S37" s="416">
        <v>0</v>
      </c>
      <c r="T37" s="416">
        <v>0</v>
      </c>
      <c r="U37" s="416">
        <v>0</v>
      </c>
      <c r="V37" s="416">
        <v>0</v>
      </c>
      <c r="W37" s="416">
        <v>0</v>
      </c>
      <c r="X37" s="416">
        <v>0</v>
      </c>
      <c r="Y37" s="416">
        <v>0</v>
      </c>
      <c r="Z37" s="416">
        <v>0</v>
      </c>
      <c r="AA37" s="416">
        <v>0</v>
      </c>
      <c r="AB37" s="416">
        <v>0</v>
      </c>
      <c r="AC37" s="416">
        <v>0</v>
      </c>
      <c r="AD37" s="416">
        <v>0</v>
      </c>
      <c r="AE37" s="416">
        <v>0</v>
      </c>
      <c r="AF37" s="261">
        <v>0</v>
      </c>
      <c r="AG37" s="262">
        <v>0</v>
      </c>
    </row>
    <row r="38" spans="1:33" ht="31.5" x14ac:dyDescent="0.25">
      <c r="A38" s="72" t="s">
        <v>158</v>
      </c>
      <c r="B38" s="71" t="s">
        <v>157</v>
      </c>
      <c r="C38" s="416">
        <v>0</v>
      </c>
      <c r="D38" s="416">
        <v>0</v>
      </c>
      <c r="E38" s="416">
        <v>0</v>
      </c>
      <c r="F38" s="416">
        <v>0</v>
      </c>
      <c r="G38" s="416">
        <v>0</v>
      </c>
      <c r="H38" s="416">
        <v>0</v>
      </c>
      <c r="I38" s="416">
        <v>0</v>
      </c>
      <c r="J38" s="416">
        <v>0</v>
      </c>
      <c r="K38" s="416">
        <v>0</v>
      </c>
      <c r="L38" s="416">
        <v>0</v>
      </c>
      <c r="M38" s="416">
        <v>0</v>
      </c>
      <c r="N38" s="416">
        <v>0</v>
      </c>
      <c r="O38" s="416">
        <v>0</v>
      </c>
      <c r="P38" s="416">
        <v>0</v>
      </c>
      <c r="Q38" s="416">
        <v>0</v>
      </c>
      <c r="R38" s="416">
        <v>0</v>
      </c>
      <c r="S38" s="416">
        <v>0</v>
      </c>
      <c r="T38" s="416">
        <v>0</v>
      </c>
      <c r="U38" s="416">
        <v>0</v>
      </c>
      <c r="V38" s="416">
        <v>0</v>
      </c>
      <c r="W38" s="416">
        <v>0</v>
      </c>
      <c r="X38" s="416">
        <v>0</v>
      </c>
      <c r="Y38" s="416">
        <v>0</v>
      </c>
      <c r="Z38" s="416">
        <v>0</v>
      </c>
      <c r="AA38" s="416">
        <v>0</v>
      </c>
      <c r="AB38" s="416">
        <v>0</v>
      </c>
      <c r="AC38" s="416">
        <v>0</v>
      </c>
      <c r="AD38" s="416">
        <v>0</v>
      </c>
      <c r="AE38" s="416">
        <v>0</v>
      </c>
      <c r="AF38" s="261">
        <v>0</v>
      </c>
      <c r="AG38" s="262">
        <v>0</v>
      </c>
    </row>
    <row r="39" spans="1:33" x14ac:dyDescent="0.25">
      <c r="A39" s="72" t="s">
        <v>156</v>
      </c>
      <c r="B39" s="71" t="s">
        <v>146</v>
      </c>
      <c r="C39" s="416">
        <v>0</v>
      </c>
      <c r="D39" s="416">
        <v>0</v>
      </c>
      <c r="E39" s="416">
        <v>0</v>
      </c>
      <c r="F39" s="416">
        <v>0</v>
      </c>
      <c r="G39" s="416">
        <v>0</v>
      </c>
      <c r="H39" s="416">
        <v>0</v>
      </c>
      <c r="I39" s="416">
        <v>0</v>
      </c>
      <c r="J39" s="416">
        <v>0</v>
      </c>
      <c r="K39" s="416">
        <v>0</v>
      </c>
      <c r="L39" s="416">
        <v>0</v>
      </c>
      <c r="M39" s="416">
        <v>0</v>
      </c>
      <c r="N39" s="416">
        <v>0</v>
      </c>
      <c r="O39" s="416">
        <v>0</v>
      </c>
      <c r="P39" s="416">
        <v>0</v>
      </c>
      <c r="Q39" s="416">
        <v>0</v>
      </c>
      <c r="R39" s="416">
        <v>0</v>
      </c>
      <c r="S39" s="416">
        <v>0</v>
      </c>
      <c r="T39" s="416">
        <v>0</v>
      </c>
      <c r="U39" s="416">
        <v>0</v>
      </c>
      <c r="V39" s="416">
        <v>0</v>
      </c>
      <c r="W39" s="416">
        <v>0</v>
      </c>
      <c r="X39" s="416">
        <v>0</v>
      </c>
      <c r="Y39" s="416">
        <v>0</v>
      </c>
      <c r="Z39" s="416">
        <v>0</v>
      </c>
      <c r="AA39" s="416">
        <v>0</v>
      </c>
      <c r="AB39" s="416">
        <v>0</v>
      </c>
      <c r="AC39" s="416">
        <v>0</v>
      </c>
      <c r="AD39" s="416">
        <v>0</v>
      </c>
      <c r="AE39" s="416">
        <v>0</v>
      </c>
      <c r="AF39" s="261">
        <v>0</v>
      </c>
      <c r="AG39" s="262">
        <v>0</v>
      </c>
    </row>
    <row r="40" spans="1:33" x14ac:dyDescent="0.25">
      <c r="A40" s="72" t="s">
        <v>155</v>
      </c>
      <c r="B40" s="71" t="s">
        <v>144</v>
      </c>
      <c r="C40" s="416">
        <v>0</v>
      </c>
      <c r="D40" s="416">
        <v>0</v>
      </c>
      <c r="E40" s="416">
        <v>0</v>
      </c>
      <c r="F40" s="416">
        <v>0</v>
      </c>
      <c r="G40" s="416">
        <v>0</v>
      </c>
      <c r="H40" s="416">
        <v>0</v>
      </c>
      <c r="I40" s="416">
        <v>0</v>
      </c>
      <c r="J40" s="416">
        <v>0</v>
      </c>
      <c r="K40" s="416">
        <v>0</v>
      </c>
      <c r="L40" s="416">
        <v>0</v>
      </c>
      <c r="M40" s="416">
        <v>0</v>
      </c>
      <c r="N40" s="416">
        <v>0</v>
      </c>
      <c r="O40" s="416">
        <v>0</v>
      </c>
      <c r="P40" s="416">
        <v>0</v>
      </c>
      <c r="Q40" s="416">
        <v>0</v>
      </c>
      <c r="R40" s="416">
        <v>0</v>
      </c>
      <c r="S40" s="416">
        <v>0</v>
      </c>
      <c r="T40" s="416">
        <v>0</v>
      </c>
      <c r="U40" s="416">
        <v>0</v>
      </c>
      <c r="V40" s="416">
        <v>0</v>
      </c>
      <c r="W40" s="416">
        <v>0</v>
      </c>
      <c r="X40" s="416">
        <v>0</v>
      </c>
      <c r="Y40" s="416">
        <v>0</v>
      </c>
      <c r="Z40" s="416">
        <v>0</v>
      </c>
      <c r="AA40" s="416">
        <v>0</v>
      </c>
      <c r="AB40" s="416">
        <v>0</v>
      </c>
      <c r="AC40" s="416">
        <v>0</v>
      </c>
      <c r="AD40" s="416">
        <v>0</v>
      </c>
      <c r="AE40" s="416">
        <v>0</v>
      </c>
      <c r="AF40" s="261">
        <v>0</v>
      </c>
      <c r="AG40" s="262">
        <v>0</v>
      </c>
    </row>
    <row r="41" spans="1:33" ht="31.5" x14ac:dyDescent="0.25">
      <c r="A41" s="72" t="s">
        <v>154</v>
      </c>
      <c r="B41" s="46" t="s">
        <v>142</v>
      </c>
      <c r="C41" s="416">
        <v>0</v>
      </c>
      <c r="D41" s="416">
        <v>0</v>
      </c>
      <c r="E41" s="416">
        <v>0</v>
      </c>
      <c r="F41" s="416">
        <v>0</v>
      </c>
      <c r="G41" s="416">
        <v>0</v>
      </c>
      <c r="H41" s="416">
        <v>0</v>
      </c>
      <c r="I41" s="416">
        <v>0</v>
      </c>
      <c r="J41" s="416">
        <v>0</v>
      </c>
      <c r="K41" s="416">
        <v>0</v>
      </c>
      <c r="L41" s="416">
        <v>0</v>
      </c>
      <c r="M41" s="416">
        <v>0</v>
      </c>
      <c r="N41" s="416">
        <v>0</v>
      </c>
      <c r="O41" s="416">
        <v>0</v>
      </c>
      <c r="P41" s="416">
        <v>0</v>
      </c>
      <c r="Q41" s="416">
        <v>0</v>
      </c>
      <c r="R41" s="416">
        <v>0</v>
      </c>
      <c r="S41" s="416">
        <v>0</v>
      </c>
      <c r="T41" s="416">
        <v>0</v>
      </c>
      <c r="U41" s="416">
        <v>0</v>
      </c>
      <c r="V41" s="416">
        <v>0</v>
      </c>
      <c r="W41" s="416">
        <v>0</v>
      </c>
      <c r="X41" s="416">
        <v>0</v>
      </c>
      <c r="Y41" s="416">
        <v>0</v>
      </c>
      <c r="Z41" s="416">
        <v>0</v>
      </c>
      <c r="AA41" s="416">
        <v>0</v>
      </c>
      <c r="AB41" s="416">
        <v>0</v>
      </c>
      <c r="AC41" s="416">
        <v>0</v>
      </c>
      <c r="AD41" s="416">
        <v>0</v>
      </c>
      <c r="AE41" s="416">
        <v>0</v>
      </c>
      <c r="AF41" s="261">
        <v>0</v>
      </c>
      <c r="AG41" s="262">
        <v>0</v>
      </c>
    </row>
    <row r="42" spans="1:33" ht="31.5" x14ac:dyDescent="0.25">
      <c r="A42" s="72" t="s">
        <v>153</v>
      </c>
      <c r="B42" s="46" t="s">
        <v>140</v>
      </c>
      <c r="C42" s="416">
        <v>0</v>
      </c>
      <c r="D42" s="416">
        <v>0</v>
      </c>
      <c r="E42" s="416">
        <v>0</v>
      </c>
      <c r="F42" s="416">
        <v>0</v>
      </c>
      <c r="G42" s="416">
        <v>0</v>
      </c>
      <c r="H42" s="416">
        <v>0</v>
      </c>
      <c r="I42" s="416">
        <v>0</v>
      </c>
      <c r="J42" s="416">
        <v>0</v>
      </c>
      <c r="K42" s="416">
        <v>0</v>
      </c>
      <c r="L42" s="416">
        <v>0</v>
      </c>
      <c r="M42" s="416">
        <v>0</v>
      </c>
      <c r="N42" s="416">
        <v>0</v>
      </c>
      <c r="O42" s="416">
        <v>0</v>
      </c>
      <c r="P42" s="416">
        <v>0</v>
      </c>
      <c r="Q42" s="416">
        <v>0</v>
      </c>
      <c r="R42" s="416">
        <v>0</v>
      </c>
      <c r="S42" s="416">
        <v>0</v>
      </c>
      <c r="T42" s="416">
        <v>0</v>
      </c>
      <c r="U42" s="416">
        <v>0</v>
      </c>
      <c r="V42" s="416">
        <v>0</v>
      </c>
      <c r="W42" s="416">
        <v>0</v>
      </c>
      <c r="X42" s="416">
        <v>0</v>
      </c>
      <c r="Y42" s="416">
        <v>0</v>
      </c>
      <c r="Z42" s="416">
        <v>0</v>
      </c>
      <c r="AA42" s="416">
        <v>0</v>
      </c>
      <c r="AB42" s="416">
        <v>0</v>
      </c>
      <c r="AC42" s="416">
        <v>0</v>
      </c>
      <c r="AD42" s="416">
        <v>0</v>
      </c>
      <c r="AE42" s="416">
        <v>0</v>
      </c>
      <c r="AF42" s="261">
        <v>0</v>
      </c>
      <c r="AG42" s="262">
        <v>0</v>
      </c>
    </row>
    <row r="43" spans="1:33" x14ac:dyDescent="0.25">
      <c r="A43" s="72" t="s">
        <v>152</v>
      </c>
      <c r="B43" s="46" t="s">
        <v>138</v>
      </c>
      <c r="C43" s="416">
        <v>0</v>
      </c>
      <c r="D43" s="416">
        <v>0</v>
      </c>
      <c r="E43" s="416">
        <v>0</v>
      </c>
      <c r="F43" s="416">
        <v>0</v>
      </c>
      <c r="G43" s="416">
        <v>0</v>
      </c>
      <c r="H43" s="416">
        <v>0</v>
      </c>
      <c r="I43" s="416">
        <v>0</v>
      </c>
      <c r="J43" s="416">
        <v>0</v>
      </c>
      <c r="K43" s="416">
        <v>0</v>
      </c>
      <c r="L43" s="416">
        <v>0</v>
      </c>
      <c r="M43" s="416">
        <v>0</v>
      </c>
      <c r="N43" s="416">
        <v>0</v>
      </c>
      <c r="O43" s="416">
        <v>0</v>
      </c>
      <c r="P43" s="416">
        <v>0</v>
      </c>
      <c r="Q43" s="416">
        <v>0</v>
      </c>
      <c r="R43" s="416">
        <v>0</v>
      </c>
      <c r="S43" s="416">
        <v>0</v>
      </c>
      <c r="T43" s="416">
        <v>0</v>
      </c>
      <c r="U43" s="416">
        <v>0</v>
      </c>
      <c r="V43" s="416">
        <v>0</v>
      </c>
      <c r="W43" s="416">
        <v>0</v>
      </c>
      <c r="X43" s="416">
        <v>0</v>
      </c>
      <c r="Y43" s="416">
        <v>0</v>
      </c>
      <c r="Z43" s="416">
        <v>0</v>
      </c>
      <c r="AA43" s="416">
        <v>0</v>
      </c>
      <c r="AB43" s="416">
        <v>0</v>
      </c>
      <c r="AC43" s="416">
        <v>0</v>
      </c>
      <c r="AD43" s="416">
        <v>0</v>
      </c>
      <c r="AE43" s="416">
        <v>0</v>
      </c>
      <c r="AF43" s="261">
        <v>0</v>
      </c>
      <c r="AG43" s="262">
        <v>0</v>
      </c>
    </row>
    <row r="44" spans="1:33" ht="110.25" x14ac:dyDescent="0.25">
      <c r="A44" s="72" t="s">
        <v>151</v>
      </c>
      <c r="B44" s="71" t="s">
        <v>136</v>
      </c>
      <c r="C44" s="264" t="s">
        <v>477</v>
      </c>
      <c r="D44" s="416">
        <v>0</v>
      </c>
      <c r="E44" s="264" t="s">
        <v>477</v>
      </c>
      <c r="F44" s="264" t="s">
        <v>477</v>
      </c>
      <c r="G44" s="416">
        <v>0</v>
      </c>
      <c r="H44" s="416">
        <v>0</v>
      </c>
      <c r="I44" s="416">
        <v>0</v>
      </c>
      <c r="J44" s="416">
        <v>0</v>
      </c>
      <c r="K44" s="416">
        <v>0</v>
      </c>
      <c r="L44" s="264" t="s">
        <v>477</v>
      </c>
      <c r="M44" s="416">
        <v>0</v>
      </c>
      <c r="N44" s="416">
        <v>0</v>
      </c>
      <c r="O44" s="416">
        <v>0</v>
      </c>
      <c r="P44" s="416">
        <v>0</v>
      </c>
      <c r="Q44" s="416">
        <v>0</v>
      </c>
      <c r="R44" s="416">
        <v>0</v>
      </c>
      <c r="S44" s="416">
        <v>0</v>
      </c>
      <c r="T44" s="416">
        <v>0</v>
      </c>
      <c r="U44" s="416">
        <v>0</v>
      </c>
      <c r="V44" s="416">
        <v>0</v>
      </c>
      <c r="W44" s="416">
        <v>0</v>
      </c>
      <c r="X44" s="416">
        <v>0</v>
      </c>
      <c r="Y44" s="416">
        <v>0</v>
      </c>
      <c r="Z44" s="416">
        <v>0</v>
      </c>
      <c r="AA44" s="416">
        <v>0</v>
      </c>
      <c r="AB44" s="416">
        <v>0</v>
      </c>
      <c r="AC44" s="416">
        <v>0</v>
      </c>
      <c r="AD44" s="416">
        <v>0</v>
      </c>
      <c r="AE44" s="416">
        <v>0</v>
      </c>
      <c r="AF44" s="261">
        <v>0</v>
      </c>
      <c r="AG44" s="262">
        <v>0</v>
      </c>
    </row>
    <row r="45" spans="1:33" x14ac:dyDescent="0.25">
      <c r="A45" s="75" t="s">
        <v>59</v>
      </c>
      <c r="B45" s="74" t="s">
        <v>150</v>
      </c>
      <c r="C45" s="416">
        <v>0</v>
      </c>
      <c r="D45" s="416">
        <v>0</v>
      </c>
      <c r="E45" s="416">
        <v>0</v>
      </c>
      <c r="F45" s="416">
        <v>0</v>
      </c>
      <c r="G45" s="416">
        <v>0</v>
      </c>
      <c r="H45" s="416">
        <v>0</v>
      </c>
      <c r="I45" s="416">
        <v>0</v>
      </c>
      <c r="J45" s="416">
        <v>0</v>
      </c>
      <c r="K45" s="416">
        <v>0</v>
      </c>
      <c r="L45" s="416">
        <v>0</v>
      </c>
      <c r="M45" s="416">
        <v>0</v>
      </c>
      <c r="N45" s="416">
        <v>0</v>
      </c>
      <c r="O45" s="416">
        <v>0</v>
      </c>
      <c r="P45" s="416">
        <v>0</v>
      </c>
      <c r="Q45" s="416">
        <v>0</v>
      </c>
      <c r="R45" s="416">
        <v>0</v>
      </c>
      <c r="S45" s="416">
        <v>0</v>
      </c>
      <c r="T45" s="416">
        <v>0</v>
      </c>
      <c r="U45" s="416">
        <v>0</v>
      </c>
      <c r="V45" s="416">
        <v>0</v>
      </c>
      <c r="W45" s="416">
        <v>0</v>
      </c>
      <c r="X45" s="416">
        <v>0</v>
      </c>
      <c r="Y45" s="416">
        <v>0</v>
      </c>
      <c r="Z45" s="416">
        <v>0</v>
      </c>
      <c r="AA45" s="416">
        <v>0</v>
      </c>
      <c r="AB45" s="416">
        <v>0</v>
      </c>
      <c r="AC45" s="416">
        <v>0</v>
      </c>
      <c r="AD45" s="416">
        <v>0</v>
      </c>
      <c r="AE45" s="416">
        <v>0</v>
      </c>
      <c r="AF45" s="261">
        <v>0</v>
      </c>
      <c r="AG45" s="262">
        <v>0</v>
      </c>
    </row>
    <row r="46" spans="1:33" x14ac:dyDescent="0.25">
      <c r="A46" s="72" t="s">
        <v>149</v>
      </c>
      <c r="B46" s="46" t="s">
        <v>148</v>
      </c>
      <c r="C46" s="416">
        <v>0</v>
      </c>
      <c r="D46" s="416">
        <v>0</v>
      </c>
      <c r="E46" s="416">
        <v>0</v>
      </c>
      <c r="F46" s="416">
        <v>0</v>
      </c>
      <c r="G46" s="416">
        <v>0</v>
      </c>
      <c r="H46" s="416">
        <v>0</v>
      </c>
      <c r="I46" s="416">
        <v>0</v>
      </c>
      <c r="J46" s="416">
        <v>0</v>
      </c>
      <c r="K46" s="416">
        <v>0</v>
      </c>
      <c r="L46" s="416">
        <v>0</v>
      </c>
      <c r="M46" s="416">
        <v>0</v>
      </c>
      <c r="N46" s="416">
        <v>0</v>
      </c>
      <c r="O46" s="416">
        <v>0</v>
      </c>
      <c r="P46" s="416">
        <v>0</v>
      </c>
      <c r="Q46" s="416">
        <v>0</v>
      </c>
      <c r="R46" s="416">
        <v>0</v>
      </c>
      <c r="S46" s="416">
        <v>0</v>
      </c>
      <c r="T46" s="416">
        <v>0</v>
      </c>
      <c r="U46" s="416">
        <v>0</v>
      </c>
      <c r="V46" s="416">
        <v>0</v>
      </c>
      <c r="W46" s="416">
        <v>0</v>
      </c>
      <c r="X46" s="416">
        <v>0</v>
      </c>
      <c r="Y46" s="416">
        <v>0</v>
      </c>
      <c r="Z46" s="416">
        <v>0</v>
      </c>
      <c r="AA46" s="416">
        <v>0</v>
      </c>
      <c r="AB46" s="416">
        <v>0</v>
      </c>
      <c r="AC46" s="416">
        <v>0</v>
      </c>
      <c r="AD46" s="416">
        <v>0</v>
      </c>
      <c r="AE46" s="416">
        <v>0</v>
      </c>
      <c r="AF46" s="261">
        <v>0</v>
      </c>
      <c r="AG46" s="262">
        <v>0</v>
      </c>
    </row>
    <row r="47" spans="1:33" x14ac:dyDescent="0.25">
      <c r="A47" s="72" t="s">
        <v>147</v>
      </c>
      <c r="B47" s="46" t="s">
        <v>146</v>
      </c>
      <c r="C47" s="416">
        <v>0</v>
      </c>
      <c r="D47" s="416">
        <v>0</v>
      </c>
      <c r="E47" s="416">
        <v>0</v>
      </c>
      <c r="F47" s="416">
        <v>0</v>
      </c>
      <c r="G47" s="416">
        <v>0</v>
      </c>
      <c r="H47" s="416">
        <v>0</v>
      </c>
      <c r="I47" s="416">
        <v>0</v>
      </c>
      <c r="J47" s="416">
        <v>0</v>
      </c>
      <c r="K47" s="416">
        <v>0</v>
      </c>
      <c r="L47" s="416">
        <v>0</v>
      </c>
      <c r="M47" s="416">
        <v>0</v>
      </c>
      <c r="N47" s="416">
        <v>0</v>
      </c>
      <c r="O47" s="416">
        <v>0</v>
      </c>
      <c r="P47" s="416">
        <v>0</v>
      </c>
      <c r="Q47" s="416">
        <v>0</v>
      </c>
      <c r="R47" s="416">
        <v>0</v>
      </c>
      <c r="S47" s="416">
        <v>0</v>
      </c>
      <c r="T47" s="416">
        <v>0</v>
      </c>
      <c r="U47" s="416">
        <v>0</v>
      </c>
      <c r="V47" s="416">
        <v>0</v>
      </c>
      <c r="W47" s="416">
        <v>0</v>
      </c>
      <c r="X47" s="416">
        <v>0</v>
      </c>
      <c r="Y47" s="416">
        <v>0</v>
      </c>
      <c r="Z47" s="416">
        <v>0</v>
      </c>
      <c r="AA47" s="416">
        <v>0</v>
      </c>
      <c r="AB47" s="416">
        <v>0</v>
      </c>
      <c r="AC47" s="416">
        <v>0</v>
      </c>
      <c r="AD47" s="416">
        <v>0</v>
      </c>
      <c r="AE47" s="416">
        <v>0</v>
      </c>
      <c r="AF47" s="261">
        <v>0</v>
      </c>
      <c r="AG47" s="262">
        <v>0</v>
      </c>
    </row>
    <row r="48" spans="1:33" x14ac:dyDescent="0.25">
      <c r="A48" s="72" t="s">
        <v>145</v>
      </c>
      <c r="B48" s="46" t="s">
        <v>144</v>
      </c>
      <c r="C48" s="416">
        <v>0</v>
      </c>
      <c r="D48" s="416">
        <v>0</v>
      </c>
      <c r="E48" s="416">
        <v>0</v>
      </c>
      <c r="F48" s="416">
        <v>0</v>
      </c>
      <c r="G48" s="416">
        <v>0</v>
      </c>
      <c r="H48" s="416">
        <v>0</v>
      </c>
      <c r="I48" s="416">
        <v>0</v>
      </c>
      <c r="J48" s="416">
        <v>0</v>
      </c>
      <c r="K48" s="416">
        <v>0</v>
      </c>
      <c r="L48" s="416">
        <v>0</v>
      </c>
      <c r="M48" s="416">
        <v>0</v>
      </c>
      <c r="N48" s="416">
        <v>0</v>
      </c>
      <c r="O48" s="416">
        <v>0</v>
      </c>
      <c r="P48" s="416">
        <v>0</v>
      </c>
      <c r="Q48" s="416">
        <v>0</v>
      </c>
      <c r="R48" s="416">
        <v>0</v>
      </c>
      <c r="S48" s="416">
        <v>0</v>
      </c>
      <c r="T48" s="416">
        <v>0</v>
      </c>
      <c r="U48" s="416">
        <v>0</v>
      </c>
      <c r="V48" s="416">
        <v>0</v>
      </c>
      <c r="W48" s="416">
        <v>0</v>
      </c>
      <c r="X48" s="416">
        <v>0</v>
      </c>
      <c r="Y48" s="416">
        <v>0</v>
      </c>
      <c r="Z48" s="416">
        <v>0</v>
      </c>
      <c r="AA48" s="416">
        <v>0</v>
      </c>
      <c r="AB48" s="416">
        <v>0</v>
      </c>
      <c r="AC48" s="416">
        <v>0</v>
      </c>
      <c r="AD48" s="416">
        <v>0</v>
      </c>
      <c r="AE48" s="416">
        <v>0</v>
      </c>
      <c r="AF48" s="261">
        <v>0</v>
      </c>
      <c r="AG48" s="262">
        <v>0</v>
      </c>
    </row>
    <row r="49" spans="1:33" ht="31.5" x14ac:dyDescent="0.25">
      <c r="A49" s="72" t="s">
        <v>143</v>
      </c>
      <c r="B49" s="46" t="s">
        <v>142</v>
      </c>
      <c r="C49" s="416">
        <v>0</v>
      </c>
      <c r="D49" s="416">
        <v>0</v>
      </c>
      <c r="E49" s="416">
        <v>0</v>
      </c>
      <c r="F49" s="416">
        <v>0</v>
      </c>
      <c r="G49" s="416">
        <v>0</v>
      </c>
      <c r="H49" s="416">
        <v>0</v>
      </c>
      <c r="I49" s="416">
        <v>0</v>
      </c>
      <c r="J49" s="416">
        <v>0</v>
      </c>
      <c r="K49" s="416">
        <v>0</v>
      </c>
      <c r="L49" s="416">
        <v>0</v>
      </c>
      <c r="M49" s="416">
        <v>0</v>
      </c>
      <c r="N49" s="416">
        <v>0</v>
      </c>
      <c r="O49" s="416">
        <v>0</v>
      </c>
      <c r="P49" s="416">
        <v>0</v>
      </c>
      <c r="Q49" s="416">
        <v>0</v>
      </c>
      <c r="R49" s="416">
        <v>0</v>
      </c>
      <c r="S49" s="416">
        <v>0</v>
      </c>
      <c r="T49" s="416">
        <v>0</v>
      </c>
      <c r="U49" s="416">
        <v>0</v>
      </c>
      <c r="V49" s="416">
        <v>0</v>
      </c>
      <c r="W49" s="416">
        <v>0</v>
      </c>
      <c r="X49" s="416">
        <v>0</v>
      </c>
      <c r="Y49" s="416">
        <v>0</v>
      </c>
      <c r="Z49" s="416">
        <v>0</v>
      </c>
      <c r="AA49" s="416">
        <v>0</v>
      </c>
      <c r="AB49" s="416">
        <v>0</v>
      </c>
      <c r="AC49" s="416">
        <v>0</v>
      </c>
      <c r="AD49" s="416">
        <v>0</v>
      </c>
      <c r="AE49" s="416">
        <v>0</v>
      </c>
      <c r="AF49" s="261">
        <v>0</v>
      </c>
      <c r="AG49" s="262">
        <v>0</v>
      </c>
    </row>
    <row r="50" spans="1:33" ht="31.5" x14ac:dyDescent="0.25">
      <c r="A50" s="72" t="s">
        <v>141</v>
      </c>
      <c r="B50" s="46" t="s">
        <v>140</v>
      </c>
      <c r="C50" s="416">
        <v>0</v>
      </c>
      <c r="D50" s="416">
        <v>0</v>
      </c>
      <c r="E50" s="416">
        <v>0</v>
      </c>
      <c r="F50" s="416">
        <v>0</v>
      </c>
      <c r="G50" s="416">
        <v>0</v>
      </c>
      <c r="H50" s="416">
        <v>0</v>
      </c>
      <c r="I50" s="416">
        <v>0</v>
      </c>
      <c r="J50" s="416">
        <v>0</v>
      </c>
      <c r="K50" s="416">
        <v>0</v>
      </c>
      <c r="L50" s="416">
        <v>0</v>
      </c>
      <c r="M50" s="416">
        <v>0</v>
      </c>
      <c r="N50" s="416">
        <v>0</v>
      </c>
      <c r="O50" s="416">
        <v>0</v>
      </c>
      <c r="P50" s="416">
        <v>0</v>
      </c>
      <c r="Q50" s="416">
        <v>0</v>
      </c>
      <c r="R50" s="416">
        <v>0</v>
      </c>
      <c r="S50" s="416">
        <v>0</v>
      </c>
      <c r="T50" s="416">
        <v>0</v>
      </c>
      <c r="U50" s="416">
        <v>0</v>
      </c>
      <c r="V50" s="416">
        <v>0</v>
      </c>
      <c r="W50" s="416">
        <v>0</v>
      </c>
      <c r="X50" s="416">
        <v>0</v>
      </c>
      <c r="Y50" s="416">
        <v>0</v>
      </c>
      <c r="Z50" s="416">
        <v>0</v>
      </c>
      <c r="AA50" s="416">
        <v>0</v>
      </c>
      <c r="AB50" s="416">
        <v>0</v>
      </c>
      <c r="AC50" s="416">
        <v>0</v>
      </c>
      <c r="AD50" s="416">
        <v>0</v>
      </c>
      <c r="AE50" s="416">
        <v>0</v>
      </c>
      <c r="AF50" s="261">
        <v>0</v>
      </c>
      <c r="AG50" s="262">
        <v>0</v>
      </c>
    </row>
    <row r="51" spans="1:33" x14ac:dyDescent="0.25">
      <c r="A51" s="72" t="s">
        <v>139</v>
      </c>
      <c r="B51" s="46" t="s">
        <v>138</v>
      </c>
      <c r="C51" s="416">
        <v>0</v>
      </c>
      <c r="D51" s="416">
        <v>0</v>
      </c>
      <c r="E51" s="416">
        <v>0</v>
      </c>
      <c r="F51" s="416">
        <v>0</v>
      </c>
      <c r="G51" s="416">
        <v>0</v>
      </c>
      <c r="H51" s="416">
        <v>0</v>
      </c>
      <c r="I51" s="416">
        <v>0</v>
      </c>
      <c r="J51" s="416">
        <v>0</v>
      </c>
      <c r="K51" s="416">
        <v>0</v>
      </c>
      <c r="L51" s="416">
        <v>0</v>
      </c>
      <c r="M51" s="416">
        <v>0</v>
      </c>
      <c r="N51" s="416">
        <v>0</v>
      </c>
      <c r="O51" s="416">
        <v>0</v>
      </c>
      <c r="P51" s="416">
        <v>0</v>
      </c>
      <c r="Q51" s="416">
        <v>0</v>
      </c>
      <c r="R51" s="416">
        <v>0</v>
      </c>
      <c r="S51" s="416">
        <v>0</v>
      </c>
      <c r="T51" s="416">
        <v>0</v>
      </c>
      <c r="U51" s="416">
        <v>0</v>
      </c>
      <c r="V51" s="416">
        <v>0</v>
      </c>
      <c r="W51" s="416">
        <v>0</v>
      </c>
      <c r="X51" s="416">
        <v>0</v>
      </c>
      <c r="Y51" s="416">
        <v>0</v>
      </c>
      <c r="Z51" s="416">
        <v>0</v>
      </c>
      <c r="AA51" s="416">
        <v>0</v>
      </c>
      <c r="AB51" s="416">
        <v>0</v>
      </c>
      <c r="AC51" s="416">
        <v>0</v>
      </c>
      <c r="AD51" s="416">
        <v>0</v>
      </c>
      <c r="AE51" s="416">
        <v>0</v>
      </c>
      <c r="AF51" s="261">
        <v>0</v>
      </c>
      <c r="AG51" s="262">
        <v>0</v>
      </c>
    </row>
    <row r="52" spans="1:33" ht="18.75" x14ac:dyDescent="0.25">
      <c r="A52" s="72" t="s">
        <v>137</v>
      </c>
      <c r="B52" s="71" t="s">
        <v>136</v>
      </c>
      <c r="C52" s="416">
        <v>0</v>
      </c>
      <c r="D52" s="416">
        <v>0</v>
      </c>
      <c r="E52" s="416">
        <v>0</v>
      </c>
      <c r="F52" s="416">
        <v>0</v>
      </c>
      <c r="G52" s="416">
        <v>0</v>
      </c>
      <c r="H52" s="416">
        <v>0</v>
      </c>
      <c r="I52" s="416">
        <v>0</v>
      </c>
      <c r="J52" s="416">
        <v>0</v>
      </c>
      <c r="K52" s="416">
        <v>0</v>
      </c>
      <c r="L52" s="416">
        <v>0</v>
      </c>
      <c r="M52" s="416">
        <v>0</v>
      </c>
      <c r="N52" s="416">
        <v>0</v>
      </c>
      <c r="O52" s="416">
        <v>0</v>
      </c>
      <c r="P52" s="416">
        <v>0</v>
      </c>
      <c r="Q52" s="416">
        <v>0</v>
      </c>
      <c r="R52" s="416">
        <v>0</v>
      </c>
      <c r="S52" s="416">
        <v>0</v>
      </c>
      <c r="T52" s="416">
        <v>0</v>
      </c>
      <c r="U52" s="416">
        <v>0</v>
      </c>
      <c r="V52" s="416">
        <v>0</v>
      </c>
      <c r="W52" s="416">
        <v>0</v>
      </c>
      <c r="X52" s="416">
        <v>0</v>
      </c>
      <c r="Y52" s="416">
        <v>0</v>
      </c>
      <c r="Z52" s="416">
        <v>0</v>
      </c>
      <c r="AA52" s="416">
        <v>0</v>
      </c>
      <c r="AB52" s="416">
        <v>0</v>
      </c>
      <c r="AC52" s="416">
        <v>0</v>
      </c>
      <c r="AD52" s="416">
        <v>0</v>
      </c>
      <c r="AE52" s="416">
        <v>0</v>
      </c>
      <c r="AF52" s="261">
        <v>0</v>
      </c>
      <c r="AG52" s="262">
        <v>0</v>
      </c>
    </row>
    <row r="53" spans="1:33" ht="35.25" customHeight="1" x14ac:dyDescent="0.25">
      <c r="A53" s="75" t="s">
        <v>57</v>
      </c>
      <c r="B53" s="74" t="s">
        <v>135</v>
      </c>
      <c r="C53" s="416">
        <v>0</v>
      </c>
      <c r="D53" s="416">
        <v>0</v>
      </c>
      <c r="E53" s="416">
        <v>0</v>
      </c>
      <c r="F53" s="416">
        <v>0</v>
      </c>
      <c r="G53" s="416">
        <v>0</v>
      </c>
      <c r="H53" s="416">
        <v>0</v>
      </c>
      <c r="I53" s="416">
        <v>0</v>
      </c>
      <c r="J53" s="416">
        <v>0</v>
      </c>
      <c r="K53" s="416">
        <v>0</v>
      </c>
      <c r="L53" s="416">
        <v>0</v>
      </c>
      <c r="M53" s="416">
        <v>0</v>
      </c>
      <c r="N53" s="416">
        <v>0</v>
      </c>
      <c r="O53" s="416">
        <v>0</v>
      </c>
      <c r="P53" s="416">
        <v>0</v>
      </c>
      <c r="Q53" s="416">
        <v>0</v>
      </c>
      <c r="R53" s="416">
        <v>0</v>
      </c>
      <c r="S53" s="416">
        <v>0</v>
      </c>
      <c r="T53" s="416">
        <v>0</v>
      </c>
      <c r="U53" s="416">
        <v>0</v>
      </c>
      <c r="V53" s="416">
        <v>0</v>
      </c>
      <c r="W53" s="416">
        <v>0</v>
      </c>
      <c r="X53" s="416">
        <v>0</v>
      </c>
      <c r="Y53" s="416">
        <v>0</v>
      </c>
      <c r="Z53" s="416">
        <v>0</v>
      </c>
      <c r="AA53" s="416">
        <v>0</v>
      </c>
      <c r="AB53" s="416">
        <v>0</v>
      </c>
      <c r="AC53" s="416">
        <v>0</v>
      </c>
      <c r="AD53" s="416">
        <v>0</v>
      </c>
      <c r="AE53" s="416">
        <v>0</v>
      </c>
      <c r="AF53" s="261">
        <v>0</v>
      </c>
      <c r="AG53" s="262">
        <v>0</v>
      </c>
    </row>
    <row r="54" spans="1:33" x14ac:dyDescent="0.25">
      <c r="A54" s="72" t="s">
        <v>134</v>
      </c>
      <c r="B54" s="46" t="s">
        <v>133</v>
      </c>
      <c r="C54" s="262">
        <v>1475.3609506610169</v>
      </c>
      <c r="D54" s="416">
        <v>0</v>
      </c>
      <c r="E54" s="262">
        <v>1475.3609506610169</v>
      </c>
      <c r="F54" s="262">
        <v>1475.3609506610169</v>
      </c>
      <c r="G54" s="416">
        <v>0</v>
      </c>
      <c r="H54" s="416">
        <v>0</v>
      </c>
      <c r="I54" s="416">
        <v>0</v>
      </c>
      <c r="J54" s="416">
        <v>0</v>
      </c>
      <c r="K54" s="416">
        <v>0</v>
      </c>
      <c r="L54" s="262">
        <v>1475.360950644068</v>
      </c>
      <c r="M54" s="416">
        <v>0</v>
      </c>
      <c r="N54" s="416">
        <v>0</v>
      </c>
      <c r="O54" s="416">
        <v>0</v>
      </c>
      <c r="P54" s="416">
        <v>0</v>
      </c>
      <c r="Q54" s="416">
        <v>0</v>
      </c>
      <c r="R54" s="416">
        <v>0</v>
      </c>
      <c r="S54" s="416">
        <v>0</v>
      </c>
      <c r="T54" s="416">
        <v>0</v>
      </c>
      <c r="U54" s="416">
        <v>0</v>
      </c>
      <c r="V54" s="416">
        <v>0</v>
      </c>
      <c r="W54" s="416">
        <v>0</v>
      </c>
      <c r="X54" s="416">
        <v>0</v>
      </c>
      <c r="Y54" s="416">
        <v>0</v>
      </c>
      <c r="Z54" s="416">
        <v>0</v>
      </c>
      <c r="AA54" s="416">
        <v>0</v>
      </c>
      <c r="AB54" s="416">
        <v>0</v>
      </c>
      <c r="AC54" s="416">
        <v>0</v>
      </c>
      <c r="AD54" s="416">
        <v>0</v>
      </c>
      <c r="AE54" s="416">
        <v>0</v>
      </c>
      <c r="AF54" s="261">
        <v>1475.360950644068</v>
      </c>
      <c r="AG54" s="262">
        <v>0</v>
      </c>
    </row>
    <row r="55" spans="1:33" x14ac:dyDescent="0.25">
      <c r="A55" s="72" t="s">
        <v>132</v>
      </c>
      <c r="B55" s="46" t="s">
        <v>126</v>
      </c>
      <c r="C55" s="262" t="s">
        <v>281</v>
      </c>
      <c r="D55" s="416">
        <v>0</v>
      </c>
      <c r="E55" s="264">
        <v>0</v>
      </c>
      <c r="F55" s="264">
        <v>0</v>
      </c>
      <c r="G55" s="416">
        <v>0</v>
      </c>
      <c r="H55" s="416">
        <v>0</v>
      </c>
      <c r="I55" s="416">
        <v>0</v>
      </c>
      <c r="J55" s="416">
        <v>0</v>
      </c>
      <c r="K55" s="416">
        <v>0</v>
      </c>
      <c r="L55" s="264">
        <v>0</v>
      </c>
      <c r="M55" s="416">
        <v>0</v>
      </c>
      <c r="N55" s="416">
        <v>0</v>
      </c>
      <c r="O55" s="416">
        <v>0</v>
      </c>
      <c r="P55" s="416">
        <v>0</v>
      </c>
      <c r="Q55" s="416">
        <v>0</v>
      </c>
      <c r="R55" s="416">
        <v>0</v>
      </c>
      <c r="S55" s="416">
        <v>0</v>
      </c>
      <c r="T55" s="416">
        <v>0</v>
      </c>
      <c r="U55" s="416">
        <v>0</v>
      </c>
      <c r="V55" s="416">
        <v>0</v>
      </c>
      <c r="W55" s="416">
        <v>0</v>
      </c>
      <c r="X55" s="416">
        <v>0</v>
      </c>
      <c r="Y55" s="416">
        <v>0</v>
      </c>
      <c r="Z55" s="416">
        <v>0</v>
      </c>
      <c r="AA55" s="416">
        <v>0</v>
      </c>
      <c r="AB55" s="416">
        <v>0</v>
      </c>
      <c r="AC55" s="416">
        <v>0</v>
      </c>
      <c r="AD55" s="416">
        <v>0</v>
      </c>
      <c r="AE55" s="416">
        <v>0</v>
      </c>
      <c r="AF55" s="261">
        <v>0</v>
      </c>
      <c r="AG55" s="262">
        <v>0</v>
      </c>
    </row>
    <row r="56" spans="1:33" x14ac:dyDescent="0.25">
      <c r="A56" s="72" t="s">
        <v>131</v>
      </c>
      <c r="B56" s="71" t="s">
        <v>125</v>
      </c>
      <c r="C56" s="264" t="s">
        <v>281</v>
      </c>
      <c r="D56" s="416">
        <v>0</v>
      </c>
      <c r="E56" s="264">
        <v>0</v>
      </c>
      <c r="F56" s="264">
        <v>0</v>
      </c>
      <c r="G56" s="416">
        <v>0</v>
      </c>
      <c r="H56" s="416">
        <v>0</v>
      </c>
      <c r="I56" s="416">
        <v>0</v>
      </c>
      <c r="J56" s="416">
        <v>0</v>
      </c>
      <c r="K56" s="416">
        <v>0</v>
      </c>
      <c r="L56" s="264">
        <v>0</v>
      </c>
      <c r="M56" s="416">
        <v>0</v>
      </c>
      <c r="N56" s="416">
        <v>0</v>
      </c>
      <c r="O56" s="416">
        <v>0</v>
      </c>
      <c r="P56" s="416">
        <v>0</v>
      </c>
      <c r="Q56" s="416">
        <v>0</v>
      </c>
      <c r="R56" s="416">
        <v>0</v>
      </c>
      <c r="S56" s="416">
        <v>0</v>
      </c>
      <c r="T56" s="416">
        <v>0</v>
      </c>
      <c r="U56" s="416">
        <v>0</v>
      </c>
      <c r="V56" s="416">
        <v>0</v>
      </c>
      <c r="W56" s="416">
        <v>0</v>
      </c>
      <c r="X56" s="416">
        <v>0</v>
      </c>
      <c r="Y56" s="416">
        <v>0</v>
      </c>
      <c r="Z56" s="416">
        <v>0</v>
      </c>
      <c r="AA56" s="416">
        <v>0</v>
      </c>
      <c r="AB56" s="416">
        <v>0</v>
      </c>
      <c r="AC56" s="416">
        <v>0</v>
      </c>
      <c r="AD56" s="416">
        <v>0</v>
      </c>
      <c r="AE56" s="416">
        <v>0</v>
      </c>
      <c r="AF56" s="261">
        <v>0</v>
      </c>
      <c r="AG56" s="262">
        <v>0</v>
      </c>
    </row>
    <row r="57" spans="1:33" x14ac:dyDescent="0.25">
      <c r="A57" s="72" t="s">
        <v>130</v>
      </c>
      <c r="B57" s="71" t="s">
        <v>124</v>
      </c>
      <c r="C57" s="264" t="s">
        <v>281</v>
      </c>
      <c r="D57" s="416">
        <v>0</v>
      </c>
      <c r="E57" s="264">
        <v>0</v>
      </c>
      <c r="F57" s="264">
        <v>0</v>
      </c>
      <c r="G57" s="416">
        <v>0</v>
      </c>
      <c r="H57" s="416">
        <v>0</v>
      </c>
      <c r="I57" s="416">
        <v>0</v>
      </c>
      <c r="J57" s="416">
        <v>0</v>
      </c>
      <c r="K57" s="416">
        <v>0</v>
      </c>
      <c r="L57" s="264">
        <v>0</v>
      </c>
      <c r="M57" s="416">
        <v>0</v>
      </c>
      <c r="N57" s="416">
        <v>0</v>
      </c>
      <c r="O57" s="416">
        <v>0</v>
      </c>
      <c r="P57" s="416">
        <v>0</v>
      </c>
      <c r="Q57" s="416">
        <v>0</v>
      </c>
      <c r="R57" s="416">
        <v>0</v>
      </c>
      <c r="S57" s="416">
        <v>0</v>
      </c>
      <c r="T57" s="416">
        <v>0</v>
      </c>
      <c r="U57" s="416">
        <v>0</v>
      </c>
      <c r="V57" s="416">
        <v>0</v>
      </c>
      <c r="W57" s="416">
        <v>0</v>
      </c>
      <c r="X57" s="416">
        <v>0</v>
      </c>
      <c r="Y57" s="416">
        <v>0</v>
      </c>
      <c r="Z57" s="416">
        <v>0</v>
      </c>
      <c r="AA57" s="416">
        <v>0</v>
      </c>
      <c r="AB57" s="416">
        <v>0</v>
      </c>
      <c r="AC57" s="416">
        <v>0</v>
      </c>
      <c r="AD57" s="416">
        <v>0</v>
      </c>
      <c r="AE57" s="416">
        <v>0</v>
      </c>
      <c r="AF57" s="261">
        <v>0</v>
      </c>
      <c r="AG57" s="262">
        <v>0</v>
      </c>
    </row>
    <row r="58" spans="1:33" x14ac:dyDescent="0.25">
      <c r="A58" s="72" t="s">
        <v>129</v>
      </c>
      <c r="B58" s="71" t="s">
        <v>123</v>
      </c>
      <c r="C58" s="264">
        <v>0</v>
      </c>
      <c r="D58" s="416">
        <v>0</v>
      </c>
      <c r="E58" s="264">
        <v>0</v>
      </c>
      <c r="F58" s="264">
        <v>0</v>
      </c>
      <c r="G58" s="416">
        <v>0</v>
      </c>
      <c r="H58" s="416">
        <v>0</v>
      </c>
      <c r="I58" s="416">
        <v>0</v>
      </c>
      <c r="J58" s="416">
        <v>0</v>
      </c>
      <c r="K58" s="416">
        <v>0</v>
      </c>
      <c r="L58" s="264">
        <v>0</v>
      </c>
      <c r="M58" s="416">
        <v>0</v>
      </c>
      <c r="N58" s="416">
        <v>0</v>
      </c>
      <c r="O58" s="416">
        <v>0</v>
      </c>
      <c r="P58" s="416">
        <v>0</v>
      </c>
      <c r="Q58" s="416">
        <v>0</v>
      </c>
      <c r="R58" s="416">
        <v>0</v>
      </c>
      <c r="S58" s="416">
        <v>0</v>
      </c>
      <c r="T58" s="416">
        <v>0</v>
      </c>
      <c r="U58" s="416">
        <v>0</v>
      </c>
      <c r="V58" s="416">
        <v>0</v>
      </c>
      <c r="W58" s="416">
        <v>0</v>
      </c>
      <c r="X58" s="416">
        <v>0</v>
      </c>
      <c r="Y58" s="416">
        <v>0</v>
      </c>
      <c r="Z58" s="416">
        <v>0</v>
      </c>
      <c r="AA58" s="416">
        <v>0</v>
      </c>
      <c r="AB58" s="416">
        <v>0</v>
      </c>
      <c r="AC58" s="416">
        <v>0</v>
      </c>
      <c r="AD58" s="416">
        <v>0</v>
      </c>
      <c r="AE58" s="416">
        <v>0</v>
      </c>
      <c r="AF58" s="261">
        <v>0</v>
      </c>
      <c r="AG58" s="262">
        <v>0</v>
      </c>
    </row>
    <row r="59" spans="1:33" ht="110.25" x14ac:dyDescent="0.25">
      <c r="A59" s="72" t="s">
        <v>128</v>
      </c>
      <c r="B59" s="71" t="s">
        <v>122</v>
      </c>
      <c r="C59" s="264" t="s">
        <v>477</v>
      </c>
      <c r="D59" s="416">
        <v>0</v>
      </c>
      <c r="E59" s="264" t="s">
        <v>477</v>
      </c>
      <c r="F59" s="264" t="s">
        <v>477</v>
      </c>
      <c r="G59" s="416">
        <v>0</v>
      </c>
      <c r="H59" s="416">
        <v>0</v>
      </c>
      <c r="I59" s="416">
        <v>0</v>
      </c>
      <c r="J59" s="416">
        <v>0</v>
      </c>
      <c r="K59" s="416">
        <v>0</v>
      </c>
      <c r="L59" s="264" t="s">
        <v>477</v>
      </c>
      <c r="M59" s="416">
        <v>0</v>
      </c>
      <c r="N59" s="416">
        <v>0</v>
      </c>
      <c r="O59" s="416">
        <v>0</v>
      </c>
      <c r="P59" s="416">
        <v>0</v>
      </c>
      <c r="Q59" s="416">
        <v>0</v>
      </c>
      <c r="R59" s="416">
        <v>0</v>
      </c>
      <c r="S59" s="416">
        <v>0</v>
      </c>
      <c r="T59" s="416">
        <v>0</v>
      </c>
      <c r="U59" s="416">
        <v>0</v>
      </c>
      <c r="V59" s="416">
        <v>0</v>
      </c>
      <c r="W59" s="416">
        <v>0</v>
      </c>
      <c r="X59" s="416">
        <v>0</v>
      </c>
      <c r="Y59" s="416">
        <v>0</v>
      </c>
      <c r="Z59" s="416">
        <v>0</v>
      </c>
      <c r="AA59" s="416">
        <v>0</v>
      </c>
      <c r="AB59" s="416">
        <v>0</v>
      </c>
      <c r="AC59" s="416">
        <v>0</v>
      </c>
      <c r="AD59" s="416">
        <v>0</v>
      </c>
      <c r="AE59" s="416">
        <v>0</v>
      </c>
      <c r="AF59" s="261">
        <v>0</v>
      </c>
      <c r="AG59" s="262">
        <v>0</v>
      </c>
    </row>
    <row r="60" spans="1:33" ht="36.75" customHeight="1" x14ac:dyDescent="0.25">
      <c r="A60" s="75" t="s">
        <v>56</v>
      </c>
      <c r="B60" s="85" t="s">
        <v>204</v>
      </c>
      <c r="C60" s="416">
        <v>0</v>
      </c>
      <c r="D60" s="416">
        <v>0</v>
      </c>
      <c r="E60" s="416">
        <v>0</v>
      </c>
      <c r="F60" s="416">
        <v>0</v>
      </c>
      <c r="G60" s="416">
        <v>0</v>
      </c>
      <c r="H60" s="416">
        <v>0</v>
      </c>
      <c r="I60" s="416">
        <v>0</v>
      </c>
      <c r="J60" s="416">
        <v>0</v>
      </c>
      <c r="K60" s="416">
        <v>0</v>
      </c>
      <c r="L60" s="416">
        <v>0</v>
      </c>
      <c r="M60" s="416">
        <v>0</v>
      </c>
      <c r="N60" s="416">
        <v>0</v>
      </c>
      <c r="O60" s="416">
        <v>0</v>
      </c>
      <c r="P60" s="416">
        <v>0</v>
      </c>
      <c r="Q60" s="416">
        <v>0</v>
      </c>
      <c r="R60" s="416">
        <v>0</v>
      </c>
      <c r="S60" s="416">
        <v>0</v>
      </c>
      <c r="T60" s="416">
        <v>0</v>
      </c>
      <c r="U60" s="416">
        <v>0</v>
      </c>
      <c r="V60" s="416">
        <v>0</v>
      </c>
      <c r="W60" s="416">
        <v>0</v>
      </c>
      <c r="X60" s="416">
        <v>0</v>
      </c>
      <c r="Y60" s="416">
        <v>0</v>
      </c>
      <c r="Z60" s="416">
        <v>0</v>
      </c>
      <c r="AA60" s="416">
        <v>0</v>
      </c>
      <c r="AB60" s="416">
        <v>0</v>
      </c>
      <c r="AC60" s="416">
        <v>0</v>
      </c>
      <c r="AD60" s="416">
        <v>0</v>
      </c>
      <c r="AE60" s="416">
        <v>0</v>
      </c>
      <c r="AF60" s="261">
        <v>0</v>
      </c>
      <c r="AG60" s="262">
        <v>0</v>
      </c>
    </row>
    <row r="61" spans="1:33" x14ac:dyDescent="0.25">
      <c r="A61" s="75" t="s">
        <v>54</v>
      </c>
      <c r="B61" s="74" t="s">
        <v>127</v>
      </c>
      <c r="C61" s="416">
        <v>0</v>
      </c>
      <c r="D61" s="416">
        <v>0</v>
      </c>
      <c r="E61" s="416">
        <v>0</v>
      </c>
      <c r="F61" s="416">
        <v>0</v>
      </c>
      <c r="G61" s="416">
        <v>0</v>
      </c>
      <c r="H61" s="416">
        <v>0</v>
      </c>
      <c r="I61" s="416">
        <v>0</v>
      </c>
      <c r="J61" s="416">
        <v>0</v>
      </c>
      <c r="K61" s="416">
        <v>0</v>
      </c>
      <c r="L61" s="416">
        <v>0</v>
      </c>
      <c r="M61" s="416">
        <v>0</v>
      </c>
      <c r="N61" s="416">
        <v>0</v>
      </c>
      <c r="O61" s="416">
        <v>0</v>
      </c>
      <c r="P61" s="416">
        <v>0</v>
      </c>
      <c r="Q61" s="416">
        <v>0</v>
      </c>
      <c r="R61" s="416">
        <v>0</v>
      </c>
      <c r="S61" s="416">
        <v>0</v>
      </c>
      <c r="T61" s="416">
        <v>0</v>
      </c>
      <c r="U61" s="416">
        <v>0</v>
      </c>
      <c r="V61" s="416">
        <v>0</v>
      </c>
      <c r="W61" s="416">
        <v>0</v>
      </c>
      <c r="X61" s="416">
        <v>0</v>
      </c>
      <c r="Y61" s="416">
        <v>0</v>
      </c>
      <c r="Z61" s="416">
        <v>0</v>
      </c>
      <c r="AA61" s="416">
        <v>0</v>
      </c>
      <c r="AB61" s="416">
        <v>0</v>
      </c>
      <c r="AC61" s="416">
        <v>0</v>
      </c>
      <c r="AD61" s="416">
        <v>0</v>
      </c>
      <c r="AE61" s="416">
        <v>0</v>
      </c>
      <c r="AF61" s="261">
        <v>0</v>
      </c>
      <c r="AG61" s="262">
        <v>0</v>
      </c>
    </row>
    <row r="62" spans="1:33" x14ac:dyDescent="0.25">
      <c r="A62" s="72" t="s">
        <v>198</v>
      </c>
      <c r="B62" s="73" t="s">
        <v>148</v>
      </c>
      <c r="C62" s="416">
        <v>0</v>
      </c>
      <c r="D62" s="416">
        <v>0</v>
      </c>
      <c r="E62" s="416">
        <v>0</v>
      </c>
      <c r="F62" s="416">
        <v>0</v>
      </c>
      <c r="G62" s="416">
        <v>0</v>
      </c>
      <c r="H62" s="416">
        <v>0</v>
      </c>
      <c r="I62" s="416">
        <v>0</v>
      </c>
      <c r="J62" s="416">
        <v>0</v>
      </c>
      <c r="K62" s="416">
        <v>0</v>
      </c>
      <c r="L62" s="416">
        <v>0</v>
      </c>
      <c r="M62" s="416">
        <v>0</v>
      </c>
      <c r="N62" s="416">
        <v>0</v>
      </c>
      <c r="O62" s="416">
        <v>0</v>
      </c>
      <c r="P62" s="416">
        <v>0</v>
      </c>
      <c r="Q62" s="416">
        <v>0</v>
      </c>
      <c r="R62" s="416">
        <v>0</v>
      </c>
      <c r="S62" s="416">
        <v>0</v>
      </c>
      <c r="T62" s="416">
        <v>0</v>
      </c>
      <c r="U62" s="416">
        <v>0</v>
      </c>
      <c r="V62" s="416">
        <v>0</v>
      </c>
      <c r="W62" s="416">
        <v>0</v>
      </c>
      <c r="X62" s="416">
        <v>0</v>
      </c>
      <c r="Y62" s="416">
        <v>0</v>
      </c>
      <c r="Z62" s="416">
        <v>0</v>
      </c>
      <c r="AA62" s="416">
        <v>0</v>
      </c>
      <c r="AB62" s="416">
        <v>0</v>
      </c>
      <c r="AC62" s="416">
        <v>0</v>
      </c>
      <c r="AD62" s="416">
        <v>0</v>
      </c>
      <c r="AE62" s="416">
        <v>0</v>
      </c>
      <c r="AF62" s="261">
        <v>0</v>
      </c>
      <c r="AG62" s="262">
        <v>0</v>
      </c>
    </row>
    <row r="63" spans="1:33" x14ac:dyDescent="0.25">
      <c r="A63" s="72" t="s">
        <v>199</v>
      </c>
      <c r="B63" s="73" t="s">
        <v>146</v>
      </c>
      <c r="C63" s="416">
        <v>0</v>
      </c>
      <c r="D63" s="416">
        <v>0</v>
      </c>
      <c r="E63" s="416">
        <v>0</v>
      </c>
      <c r="F63" s="416">
        <v>0</v>
      </c>
      <c r="G63" s="416">
        <v>0</v>
      </c>
      <c r="H63" s="416">
        <v>0</v>
      </c>
      <c r="I63" s="416">
        <v>0</v>
      </c>
      <c r="J63" s="416">
        <v>0</v>
      </c>
      <c r="K63" s="416">
        <v>0</v>
      </c>
      <c r="L63" s="416">
        <v>0</v>
      </c>
      <c r="M63" s="416">
        <v>0</v>
      </c>
      <c r="N63" s="416">
        <v>0</v>
      </c>
      <c r="O63" s="416">
        <v>0</v>
      </c>
      <c r="P63" s="416">
        <v>0</v>
      </c>
      <c r="Q63" s="416">
        <v>0</v>
      </c>
      <c r="R63" s="416">
        <v>0</v>
      </c>
      <c r="S63" s="416">
        <v>0</v>
      </c>
      <c r="T63" s="416">
        <v>0</v>
      </c>
      <c r="U63" s="416">
        <v>0</v>
      </c>
      <c r="V63" s="416">
        <v>0</v>
      </c>
      <c r="W63" s="416">
        <v>0</v>
      </c>
      <c r="X63" s="416">
        <v>0</v>
      </c>
      <c r="Y63" s="416">
        <v>0</v>
      </c>
      <c r="Z63" s="416">
        <v>0</v>
      </c>
      <c r="AA63" s="416">
        <v>0</v>
      </c>
      <c r="AB63" s="416">
        <v>0</v>
      </c>
      <c r="AC63" s="416">
        <v>0</v>
      </c>
      <c r="AD63" s="416">
        <v>0</v>
      </c>
      <c r="AE63" s="416">
        <v>0</v>
      </c>
      <c r="AF63" s="261">
        <v>0</v>
      </c>
      <c r="AG63" s="262">
        <v>0</v>
      </c>
    </row>
    <row r="64" spans="1:33" x14ac:dyDescent="0.25">
      <c r="A64" s="72" t="s">
        <v>200</v>
      </c>
      <c r="B64" s="73" t="s">
        <v>144</v>
      </c>
      <c r="C64" s="416">
        <v>0</v>
      </c>
      <c r="D64" s="416">
        <v>0</v>
      </c>
      <c r="E64" s="416">
        <v>0</v>
      </c>
      <c r="F64" s="416">
        <v>0</v>
      </c>
      <c r="G64" s="416">
        <v>0</v>
      </c>
      <c r="H64" s="416">
        <v>0</v>
      </c>
      <c r="I64" s="416">
        <v>0</v>
      </c>
      <c r="J64" s="416">
        <v>0</v>
      </c>
      <c r="K64" s="416">
        <v>0</v>
      </c>
      <c r="L64" s="416">
        <v>0</v>
      </c>
      <c r="M64" s="416">
        <v>0</v>
      </c>
      <c r="N64" s="416">
        <v>0</v>
      </c>
      <c r="O64" s="416">
        <v>0</v>
      </c>
      <c r="P64" s="416">
        <v>0</v>
      </c>
      <c r="Q64" s="416">
        <v>0</v>
      </c>
      <c r="R64" s="416">
        <v>0</v>
      </c>
      <c r="S64" s="416">
        <v>0</v>
      </c>
      <c r="T64" s="416">
        <v>0</v>
      </c>
      <c r="U64" s="416">
        <v>0</v>
      </c>
      <c r="V64" s="416">
        <v>0</v>
      </c>
      <c r="W64" s="416">
        <v>0</v>
      </c>
      <c r="X64" s="416">
        <v>0</v>
      </c>
      <c r="Y64" s="416">
        <v>0</v>
      </c>
      <c r="Z64" s="416">
        <v>0</v>
      </c>
      <c r="AA64" s="416">
        <v>0</v>
      </c>
      <c r="AB64" s="416">
        <v>0</v>
      </c>
      <c r="AC64" s="416">
        <v>0</v>
      </c>
      <c r="AD64" s="416">
        <v>0</v>
      </c>
      <c r="AE64" s="416">
        <v>0</v>
      </c>
      <c r="AF64" s="261">
        <v>0</v>
      </c>
      <c r="AG64" s="262">
        <v>0</v>
      </c>
    </row>
    <row r="65" spans="1:33" x14ac:dyDescent="0.25">
      <c r="A65" s="72" t="s">
        <v>201</v>
      </c>
      <c r="B65" s="73" t="s">
        <v>203</v>
      </c>
      <c r="C65" s="416">
        <v>0</v>
      </c>
      <c r="D65" s="416">
        <v>0</v>
      </c>
      <c r="E65" s="416">
        <v>0</v>
      </c>
      <c r="F65" s="416">
        <v>0</v>
      </c>
      <c r="G65" s="416">
        <v>0</v>
      </c>
      <c r="H65" s="416">
        <v>0</v>
      </c>
      <c r="I65" s="416">
        <v>0</v>
      </c>
      <c r="J65" s="416">
        <v>0</v>
      </c>
      <c r="K65" s="416">
        <v>0</v>
      </c>
      <c r="L65" s="416">
        <v>0</v>
      </c>
      <c r="M65" s="416">
        <v>0</v>
      </c>
      <c r="N65" s="416">
        <v>0</v>
      </c>
      <c r="O65" s="416">
        <v>0</v>
      </c>
      <c r="P65" s="416">
        <v>0</v>
      </c>
      <c r="Q65" s="416">
        <v>0</v>
      </c>
      <c r="R65" s="416">
        <v>0</v>
      </c>
      <c r="S65" s="416">
        <v>0</v>
      </c>
      <c r="T65" s="416">
        <v>0</v>
      </c>
      <c r="U65" s="416">
        <v>0</v>
      </c>
      <c r="V65" s="416">
        <v>0</v>
      </c>
      <c r="W65" s="416">
        <v>0</v>
      </c>
      <c r="X65" s="416">
        <v>0</v>
      </c>
      <c r="Y65" s="416">
        <v>0</v>
      </c>
      <c r="Z65" s="416">
        <v>0</v>
      </c>
      <c r="AA65" s="416">
        <v>0</v>
      </c>
      <c r="AB65" s="416">
        <v>0</v>
      </c>
      <c r="AC65" s="416">
        <v>0</v>
      </c>
      <c r="AD65" s="416">
        <v>0</v>
      </c>
      <c r="AE65" s="416">
        <v>0</v>
      </c>
      <c r="AF65" s="261">
        <v>0</v>
      </c>
      <c r="AG65" s="262">
        <v>0</v>
      </c>
    </row>
    <row r="66" spans="1:33" ht="18.75" x14ac:dyDescent="0.25">
      <c r="A66" s="72" t="s">
        <v>202</v>
      </c>
      <c r="B66" s="71" t="s">
        <v>122</v>
      </c>
      <c r="C66" s="416">
        <v>0</v>
      </c>
      <c r="D66" s="416">
        <v>0</v>
      </c>
      <c r="E66" s="416">
        <v>0</v>
      </c>
      <c r="F66" s="416">
        <v>0</v>
      </c>
      <c r="G66" s="416">
        <v>0</v>
      </c>
      <c r="H66" s="416">
        <v>0</v>
      </c>
      <c r="I66" s="416">
        <v>0</v>
      </c>
      <c r="J66" s="416">
        <v>0</v>
      </c>
      <c r="K66" s="416">
        <v>0</v>
      </c>
      <c r="L66" s="416">
        <v>0</v>
      </c>
      <c r="M66" s="416">
        <v>0</v>
      </c>
      <c r="N66" s="416">
        <v>0</v>
      </c>
      <c r="O66" s="416">
        <v>0</v>
      </c>
      <c r="P66" s="416">
        <v>0</v>
      </c>
      <c r="Q66" s="416">
        <v>0</v>
      </c>
      <c r="R66" s="416">
        <v>0</v>
      </c>
      <c r="S66" s="416">
        <v>0</v>
      </c>
      <c r="T66" s="416">
        <v>0</v>
      </c>
      <c r="U66" s="416">
        <v>0</v>
      </c>
      <c r="V66" s="416">
        <v>0</v>
      </c>
      <c r="W66" s="416">
        <v>0</v>
      </c>
      <c r="X66" s="416">
        <v>0</v>
      </c>
      <c r="Y66" s="416">
        <v>0</v>
      </c>
      <c r="Z66" s="416">
        <v>0</v>
      </c>
      <c r="AA66" s="416">
        <v>0</v>
      </c>
      <c r="AB66" s="416">
        <v>0</v>
      </c>
      <c r="AC66" s="416">
        <v>0</v>
      </c>
      <c r="AD66" s="416">
        <v>0</v>
      </c>
      <c r="AE66" s="416">
        <v>0</v>
      </c>
      <c r="AF66" s="261">
        <v>0</v>
      </c>
      <c r="AG66" s="262">
        <v>0</v>
      </c>
    </row>
    <row r="67" spans="1:33" x14ac:dyDescent="0.25">
      <c r="A67" s="68"/>
      <c r="B67" s="69"/>
      <c r="C67" s="69"/>
      <c r="D67" s="69"/>
      <c r="E67" s="69"/>
      <c r="F67" s="69"/>
      <c r="G67" s="69"/>
      <c r="H67" s="69"/>
      <c r="I67" s="69"/>
      <c r="J67" s="69"/>
      <c r="K67" s="69"/>
      <c r="L67" s="68"/>
      <c r="M67" s="68"/>
      <c r="N67" s="59"/>
      <c r="O67" s="59"/>
      <c r="P67" s="59"/>
      <c r="Q67" s="59"/>
      <c r="R67" s="59"/>
      <c r="S67" s="59"/>
      <c r="T67" s="59"/>
      <c r="U67" s="59"/>
      <c r="V67" s="59"/>
      <c r="W67" s="59"/>
      <c r="X67" s="59"/>
      <c r="Y67" s="59"/>
      <c r="Z67" s="59"/>
      <c r="AA67" s="59"/>
      <c r="AB67" s="59"/>
      <c r="AC67" s="59"/>
      <c r="AD67" s="59"/>
      <c r="AE67" s="59"/>
      <c r="AF67" s="59"/>
    </row>
    <row r="68" spans="1:33" ht="54" customHeight="1" x14ac:dyDescent="0.25">
      <c r="A68" s="59"/>
      <c r="B68" s="383"/>
      <c r="C68" s="383"/>
      <c r="D68" s="383"/>
      <c r="E68" s="383"/>
      <c r="F68" s="383"/>
      <c r="G68" s="383"/>
      <c r="H68" s="383"/>
      <c r="I68" s="383"/>
      <c r="J68" s="63"/>
      <c r="K68" s="63"/>
      <c r="L68" s="67"/>
      <c r="M68" s="67"/>
      <c r="N68" s="67"/>
      <c r="O68" s="67"/>
      <c r="P68" s="67"/>
      <c r="Q68" s="67"/>
      <c r="R68" s="67"/>
      <c r="S68" s="67"/>
      <c r="T68" s="67"/>
      <c r="U68" s="67"/>
      <c r="V68" s="67"/>
      <c r="W68" s="67"/>
      <c r="X68" s="67"/>
      <c r="Y68" s="67"/>
      <c r="Z68" s="67"/>
      <c r="AA68" s="67"/>
      <c r="AB68" s="67"/>
      <c r="AC68" s="67"/>
      <c r="AD68" s="67"/>
      <c r="AE68" s="67"/>
      <c r="AF68" s="67"/>
    </row>
    <row r="69" spans="1:33" x14ac:dyDescent="0.25">
      <c r="A69" s="59"/>
      <c r="B69" s="59"/>
      <c r="C69" s="59"/>
      <c r="D69" s="59"/>
      <c r="E69" s="59"/>
      <c r="F69" s="59"/>
      <c r="L69" s="59"/>
      <c r="M69" s="59"/>
      <c r="N69" s="59"/>
      <c r="O69" s="59"/>
      <c r="P69" s="59"/>
      <c r="Q69" s="59"/>
      <c r="R69" s="59"/>
      <c r="S69" s="59"/>
      <c r="T69" s="59"/>
      <c r="U69" s="59"/>
      <c r="V69" s="59"/>
      <c r="W69" s="59"/>
      <c r="X69" s="59"/>
      <c r="Y69" s="59"/>
      <c r="Z69" s="59"/>
      <c r="AA69" s="59"/>
      <c r="AB69" s="59"/>
      <c r="AC69" s="59"/>
      <c r="AD69" s="59"/>
      <c r="AE69" s="59"/>
      <c r="AF69" s="59"/>
    </row>
    <row r="70" spans="1:33" ht="50.25" customHeight="1" x14ac:dyDescent="0.25">
      <c r="A70" s="59"/>
      <c r="B70" s="384"/>
      <c r="C70" s="384"/>
      <c r="D70" s="384"/>
      <c r="E70" s="384"/>
      <c r="F70" s="384"/>
      <c r="G70" s="384"/>
      <c r="H70" s="384"/>
      <c r="I70" s="384"/>
      <c r="J70" s="64"/>
      <c r="K70" s="64"/>
      <c r="L70" s="59"/>
      <c r="M70" s="59"/>
      <c r="N70" s="59"/>
      <c r="O70" s="59"/>
      <c r="P70" s="59"/>
      <c r="Q70" s="59"/>
      <c r="R70" s="59"/>
      <c r="S70" s="59"/>
      <c r="T70" s="59"/>
      <c r="U70" s="59"/>
      <c r="V70" s="59"/>
      <c r="W70" s="59"/>
      <c r="X70" s="59"/>
      <c r="Y70" s="59"/>
      <c r="Z70" s="59"/>
      <c r="AA70" s="59"/>
      <c r="AB70" s="59"/>
      <c r="AC70" s="59"/>
      <c r="AD70" s="59"/>
      <c r="AE70" s="59"/>
      <c r="AF70" s="59"/>
    </row>
    <row r="71" spans="1:33" x14ac:dyDescent="0.25">
      <c r="A71" s="59"/>
      <c r="B71" s="59"/>
      <c r="C71" s="59"/>
      <c r="D71" s="59"/>
      <c r="E71" s="59"/>
      <c r="F71" s="59"/>
      <c r="L71" s="59"/>
      <c r="M71" s="59"/>
      <c r="N71" s="59"/>
      <c r="O71" s="59"/>
      <c r="P71" s="59"/>
      <c r="Q71" s="59"/>
      <c r="R71" s="59"/>
      <c r="S71" s="59"/>
      <c r="T71" s="59"/>
      <c r="U71" s="59"/>
      <c r="V71" s="59"/>
      <c r="W71" s="59"/>
      <c r="X71" s="59"/>
      <c r="Y71" s="59"/>
      <c r="Z71" s="59"/>
      <c r="AA71" s="59"/>
      <c r="AB71" s="59"/>
      <c r="AC71" s="59"/>
      <c r="AD71" s="59"/>
      <c r="AE71" s="59"/>
      <c r="AF71" s="59"/>
    </row>
    <row r="72" spans="1:33" ht="36.75" customHeight="1" x14ac:dyDescent="0.25">
      <c r="A72" s="59"/>
      <c r="B72" s="383"/>
      <c r="C72" s="383"/>
      <c r="D72" s="383"/>
      <c r="E72" s="383"/>
      <c r="F72" s="383"/>
      <c r="G72" s="383"/>
      <c r="H72" s="383"/>
      <c r="I72" s="383"/>
      <c r="J72" s="63"/>
      <c r="K72" s="63"/>
      <c r="L72" s="59"/>
      <c r="M72" s="59"/>
      <c r="N72" s="59"/>
      <c r="O72" s="59"/>
      <c r="P72" s="59"/>
      <c r="Q72" s="59"/>
      <c r="R72" s="59"/>
      <c r="S72" s="59"/>
      <c r="T72" s="59"/>
      <c r="U72" s="59"/>
      <c r="V72" s="59"/>
      <c r="W72" s="59"/>
      <c r="X72" s="59"/>
      <c r="Y72" s="59"/>
      <c r="Z72" s="59"/>
      <c r="AA72" s="59"/>
      <c r="AB72" s="59"/>
      <c r="AC72" s="59"/>
      <c r="AD72" s="59"/>
      <c r="AE72" s="59"/>
      <c r="AF72" s="59"/>
    </row>
    <row r="73" spans="1:33" x14ac:dyDescent="0.25">
      <c r="A73" s="59"/>
      <c r="B73" s="66"/>
      <c r="C73" s="66"/>
      <c r="D73" s="66"/>
      <c r="E73" s="66"/>
      <c r="F73" s="66"/>
      <c r="L73" s="59"/>
      <c r="M73" s="59"/>
      <c r="N73" s="65"/>
      <c r="O73" s="59"/>
      <c r="P73" s="59"/>
      <c r="Q73" s="59"/>
      <c r="R73" s="59"/>
      <c r="S73" s="59"/>
      <c r="T73" s="59"/>
      <c r="U73" s="59"/>
      <c r="V73" s="59"/>
      <c r="W73" s="59"/>
      <c r="X73" s="59"/>
      <c r="Y73" s="59"/>
      <c r="Z73" s="59"/>
      <c r="AA73" s="59"/>
      <c r="AB73" s="59"/>
      <c r="AC73" s="59"/>
      <c r="AD73" s="59"/>
      <c r="AE73" s="59"/>
      <c r="AF73" s="59"/>
    </row>
    <row r="74" spans="1:33" ht="51" customHeight="1" x14ac:dyDescent="0.25">
      <c r="A74" s="59"/>
      <c r="B74" s="383"/>
      <c r="C74" s="383"/>
      <c r="D74" s="383"/>
      <c r="E74" s="383"/>
      <c r="F74" s="383"/>
      <c r="G74" s="383"/>
      <c r="H74" s="383"/>
      <c r="I74" s="383"/>
      <c r="J74" s="63"/>
      <c r="K74" s="63"/>
      <c r="L74" s="59"/>
      <c r="M74" s="59"/>
      <c r="N74" s="65"/>
      <c r="O74" s="59"/>
      <c r="P74" s="59"/>
      <c r="Q74" s="59"/>
      <c r="R74" s="59"/>
      <c r="S74" s="59"/>
      <c r="T74" s="59"/>
      <c r="U74" s="59"/>
      <c r="V74" s="59"/>
      <c r="W74" s="59"/>
      <c r="X74" s="59"/>
      <c r="Y74" s="59"/>
      <c r="Z74" s="59"/>
      <c r="AA74" s="59"/>
      <c r="AB74" s="59"/>
      <c r="AC74" s="59"/>
      <c r="AD74" s="59"/>
      <c r="AE74" s="59"/>
      <c r="AF74" s="59"/>
    </row>
    <row r="75" spans="1:33" ht="32.25" customHeight="1" x14ac:dyDescent="0.25">
      <c r="A75" s="59"/>
      <c r="B75" s="384"/>
      <c r="C75" s="384"/>
      <c r="D75" s="384"/>
      <c r="E75" s="384"/>
      <c r="F75" s="384"/>
      <c r="G75" s="384"/>
      <c r="H75" s="384"/>
      <c r="I75" s="384"/>
      <c r="J75" s="64"/>
      <c r="K75" s="64"/>
      <c r="L75" s="59"/>
      <c r="M75" s="59"/>
      <c r="N75" s="59"/>
      <c r="O75" s="59"/>
      <c r="P75" s="59"/>
      <c r="Q75" s="59"/>
      <c r="R75" s="59"/>
      <c r="S75" s="59"/>
      <c r="T75" s="59"/>
      <c r="U75" s="59"/>
      <c r="V75" s="59"/>
      <c r="W75" s="59"/>
      <c r="X75" s="59"/>
      <c r="Y75" s="59"/>
      <c r="Z75" s="59"/>
      <c r="AA75" s="59"/>
      <c r="AB75" s="59"/>
      <c r="AC75" s="59"/>
      <c r="AD75" s="59"/>
      <c r="AE75" s="59"/>
      <c r="AF75" s="59"/>
    </row>
    <row r="76" spans="1:33" ht="51.75" customHeight="1" x14ac:dyDescent="0.25">
      <c r="A76" s="59"/>
      <c r="B76" s="383"/>
      <c r="C76" s="383"/>
      <c r="D76" s="383"/>
      <c r="E76" s="383"/>
      <c r="F76" s="383"/>
      <c r="G76" s="383"/>
      <c r="H76" s="383"/>
      <c r="I76" s="383"/>
      <c r="J76" s="63"/>
      <c r="K76" s="63"/>
      <c r="L76" s="59"/>
      <c r="M76" s="59"/>
      <c r="N76" s="59"/>
      <c r="O76" s="59"/>
      <c r="P76" s="59"/>
      <c r="Q76" s="59"/>
      <c r="R76" s="59"/>
      <c r="S76" s="59"/>
      <c r="T76" s="59"/>
      <c r="U76" s="59"/>
      <c r="V76" s="59"/>
      <c r="W76" s="59"/>
      <c r="X76" s="59"/>
      <c r="Y76" s="59"/>
      <c r="Z76" s="59"/>
      <c r="AA76" s="59"/>
      <c r="AB76" s="59"/>
      <c r="AC76" s="59"/>
      <c r="AD76" s="59"/>
      <c r="AE76" s="59"/>
      <c r="AF76" s="59"/>
    </row>
    <row r="77" spans="1:33" ht="21.75" customHeight="1" x14ac:dyDescent="0.25">
      <c r="A77" s="59"/>
      <c r="B77" s="381"/>
      <c r="C77" s="381"/>
      <c r="D77" s="381"/>
      <c r="E77" s="381"/>
      <c r="F77" s="381"/>
      <c r="G77" s="381"/>
      <c r="H77" s="381"/>
      <c r="I77" s="381"/>
      <c r="J77" s="62"/>
      <c r="K77" s="62"/>
      <c r="L77" s="61"/>
      <c r="M77" s="61"/>
      <c r="N77" s="59"/>
      <c r="O77" s="59"/>
      <c r="P77" s="59"/>
      <c r="Q77" s="59"/>
      <c r="R77" s="59"/>
      <c r="S77" s="59"/>
      <c r="T77" s="59"/>
      <c r="U77" s="59"/>
      <c r="V77" s="59"/>
      <c r="W77" s="59"/>
      <c r="X77" s="59"/>
      <c r="Y77" s="59"/>
      <c r="Z77" s="59"/>
      <c r="AA77" s="59"/>
      <c r="AB77" s="59"/>
      <c r="AC77" s="59"/>
      <c r="AD77" s="59"/>
      <c r="AE77" s="59"/>
      <c r="AF77" s="59"/>
    </row>
    <row r="78" spans="1:33" ht="23.25" customHeight="1" x14ac:dyDescent="0.25">
      <c r="A78" s="59"/>
      <c r="B78" s="61"/>
      <c r="C78" s="61"/>
      <c r="D78" s="61"/>
      <c r="E78" s="61"/>
      <c r="F78" s="61"/>
      <c r="L78" s="59"/>
      <c r="M78" s="59"/>
      <c r="N78" s="59"/>
      <c r="O78" s="59"/>
      <c r="P78" s="59"/>
      <c r="Q78" s="59"/>
      <c r="R78" s="59"/>
      <c r="S78" s="59"/>
      <c r="T78" s="59"/>
      <c r="U78" s="59"/>
      <c r="V78" s="59"/>
      <c r="W78" s="59"/>
      <c r="X78" s="59"/>
      <c r="Y78" s="59"/>
      <c r="Z78" s="59"/>
      <c r="AA78" s="59"/>
      <c r="AB78" s="59"/>
      <c r="AC78" s="59"/>
      <c r="AD78" s="59"/>
      <c r="AE78" s="59"/>
      <c r="AF78" s="59"/>
    </row>
    <row r="79" spans="1:33" ht="18.75" customHeight="1" x14ac:dyDescent="0.25">
      <c r="A79" s="59"/>
      <c r="B79" s="382"/>
      <c r="C79" s="382"/>
      <c r="D79" s="382"/>
      <c r="E79" s="382"/>
      <c r="F79" s="382"/>
      <c r="G79" s="382"/>
      <c r="H79" s="382"/>
      <c r="I79" s="382"/>
      <c r="J79" s="60"/>
      <c r="K79" s="60"/>
      <c r="L79" s="59"/>
      <c r="M79" s="59"/>
      <c r="N79" s="59"/>
      <c r="O79" s="59"/>
      <c r="P79" s="59"/>
      <c r="Q79" s="59"/>
      <c r="R79" s="59"/>
      <c r="S79" s="59"/>
      <c r="T79" s="59"/>
      <c r="U79" s="59"/>
      <c r="V79" s="59"/>
      <c r="W79" s="59"/>
      <c r="X79" s="59"/>
      <c r="Y79" s="59"/>
      <c r="Z79" s="59"/>
      <c r="AA79" s="59"/>
      <c r="AB79" s="59"/>
      <c r="AC79" s="59"/>
      <c r="AD79" s="59"/>
      <c r="AE79" s="59"/>
      <c r="AF79" s="59"/>
    </row>
    <row r="80" spans="1:33" x14ac:dyDescent="0.25">
      <c r="A80" s="59"/>
      <c r="B80" s="59"/>
      <c r="C80" s="59"/>
      <c r="D80" s="59"/>
      <c r="E80" s="59"/>
      <c r="F80" s="59"/>
      <c r="L80" s="59"/>
      <c r="M80" s="59"/>
      <c r="N80" s="59"/>
      <c r="O80" s="59"/>
      <c r="P80" s="59"/>
      <c r="Q80" s="59"/>
      <c r="R80" s="59"/>
      <c r="S80" s="59"/>
      <c r="T80" s="59"/>
      <c r="U80" s="59"/>
      <c r="V80" s="59"/>
      <c r="W80" s="59"/>
      <c r="X80" s="59"/>
      <c r="Y80" s="59"/>
      <c r="Z80" s="59"/>
      <c r="AA80" s="59"/>
      <c r="AB80" s="59"/>
      <c r="AC80" s="59"/>
      <c r="AD80" s="59"/>
      <c r="AE80" s="59"/>
      <c r="AF80" s="59"/>
    </row>
    <row r="81" spans="1:32" x14ac:dyDescent="0.25">
      <c r="A81" s="59"/>
      <c r="B81" s="59"/>
      <c r="C81" s="59"/>
      <c r="D81" s="59"/>
      <c r="E81" s="59"/>
      <c r="F81" s="59"/>
      <c r="L81" s="59"/>
      <c r="M81" s="59"/>
      <c r="N81" s="59"/>
      <c r="O81" s="59"/>
      <c r="P81" s="59"/>
      <c r="Q81" s="59"/>
      <c r="R81" s="59"/>
      <c r="S81" s="59"/>
      <c r="T81" s="59"/>
      <c r="U81" s="59"/>
      <c r="V81" s="59"/>
      <c r="W81" s="59"/>
      <c r="X81" s="59"/>
      <c r="Y81" s="59"/>
      <c r="Z81" s="59"/>
      <c r="AA81" s="59"/>
      <c r="AB81" s="59"/>
      <c r="AC81" s="59"/>
      <c r="AD81" s="59"/>
      <c r="AE81" s="59"/>
      <c r="AF81" s="59"/>
    </row>
    <row r="82" spans="1:32" x14ac:dyDescent="0.25">
      <c r="G82" s="58"/>
      <c r="H82" s="58"/>
      <c r="I82" s="58"/>
      <c r="J82" s="58"/>
      <c r="K82" s="58"/>
    </row>
    <row r="83" spans="1:32" x14ac:dyDescent="0.25">
      <c r="G83" s="58"/>
      <c r="H83" s="58"/>
      <c r="I83" s="58"/>
      <c r="J83" s="58"/>
      <c r="K83" s="58"/>
    </row>
    <row r="84" spans="1:32" x14ac:dyDescent="0.25">
      <c r="G84" s="58"/>
      <c r="H84" s="58"/>
      <c r="I84" s="58"/>
      <c r="J84" s="58"/>
      <c r="K84" s="58"/>
    </row>
    <row r="85" spans="1:32" x14ac:dyDescent="0.25">
      <c r="G85" s="58"/>
      <c r="H85" s="58"/>
      <c r="I85" s="58"/>
      <c r="J85" s="58"/>
      <c r="K85" s="58"/>
    </row>
    <row r="86" spans="1:32" x14ac:dyDescent="0.25">
      <c r="G86" s="58"/>
      <c r="H86" s="58"/>
      <c r="I86" s="58"/>
      <c r="J86" s="58"/>
      <c r="K86" s="58"/>
    </row>
    <row r="87" spans="1:32" x14ac:dyDescent="0.25">
      <c r="G87" s="58"/>
      <c r="H87" s="58"/>
      <c r="I87" s="58"/>
      <c r="J87" s="58"/>
      <c r="K87" s="58"/>
    </row>
    <row r="88" spans="1:32" x14ac:dyDescent="0.25">
      <c r="G88" s="58"/>
      <c r="H88" s="58"/>
      <c r="I88" s="58"/>
      <c r="J88" s="58"/>
      <c r="K88" s="58"/>
    </row>
    <row r="89" spans="1:32" x14ac:dyDescent="0.25">
      <c r="G89" s="58"/>
      <c r="H89" s="58"/>
      <c r="I89" s="58"/>
      <c r="J89" s="58"/>
      <c r="K89" s="58"/>
    </row>
    <row r="90" spans="1:32" x14ac:dyDescent="0.25">
      <c r="G90" s="58"/>
      <c r="H90" s="58"/>
      <c r="I90" s="58"/>
      <c r="J90" s="58"/>
      <c r="K90" s="58"/>
    </row>
    <row r="91" spans="1:32" x14ac:dyDescent="0.25">
      <c r="G91" s="58"/>
      <c r="H91" s="58"/>
      <c r="I91" s="58"/>
      <c r="J91" s="58"/>
      <c r="K91" s="58"/>
    </row>
    <row r="92" spans="1:32" x14ac:dyDescent="0.25">
      <c r="G92" s="58"/>
      <c r="H92" s="58"/>
      <c r="I92" s="58"/>
      <c r="J92" s="58"/>
      <c r="K92" s="58"/>
    </row>
    <row r="93" spans="1:32" x14ac:dyDescent="0.25">
      <c r="G93" s="58"/>
      <c r="H93" s="58"/>
      <c r="I93" s="58"/>
      <c r="J93" s="58"/>
      <c r="K93" s="58"/>
    </row>
    <row r="94" spans="1:32" x14ac:dyDescent="0.25">
      <c r="G94" s="58"/>
      <c r="H94" s="58"/>
      <c r="I94" s="58"/>
      <c r="J94" s="58"/>
      <c r="K94" s="58"/>
    </row>
  </sheetData>
  <mergeCells count="42">
    <mergeCell ref="P23:Q23"/>
    <mergeCell ref="R23:S23"/>
    <mergeCell ref="B77:I77"/>
    <mergeCell ref="B79:I79"/>
    <mergeCell ref="B68:I68"/>
    <mergeCell ref="B70:I70"/>
    <mergeCell ref="B72:I72"/>
    <mergeCell ref="B74:I74"/>
    <mergeCell ref="B75:I75"/>
    <mergeCell ref="B76:I76"/>
    <mergeCell ref="A20:AG20"/>
    <mergeCell ref="AF22:AG23"/>
    <mergeCell ref="L22:O22"/>
    <mergeCell ref="L23:M23"/>
    <mergeCell ref="N23:O23"/>
    <mergeCell ref="G22:G24"/>
    <mergeCell ref="H23:I23"/>
    <mergeCell ref="H22:K22"/>
    <mergeCell ref="J23:K23"/>
    <mergeCell ref="B22:B24"/>
    <mergeCell ref="AB22:AE22"/>
    <mergeCell ref="AB23:AC23"/>
    <mergeCell ref="AD23:AE23"/>
    <mergeCell ref="P22:S22"/>
    <mergeCell ref="T22:W22"/>
    <mergeCell ref="X22:AA22"/>
    <mergeCell ref="T23:U23"/>
    <mergeCell ref="V23:W23"/>
    <mergeCell ref="X23:Y23"/>
    <mergeCell ref="Z23:AA23"/>
    <mergeCell ref="A6:AG6"/>
    <mergeCell ref="A14:AG14"/>
    <mergeCell ref="A11:AG11"/>
    <mergeCell ref="A13:AG13"/>
    <mergeCell ref="A10:AG10"/>
    <mergeCell ref="A8:AG8"/>
    <mergeCell ref="A16:AG16"/>
    <mergeCell ref="C22:D23"/>
    <mergeCell ref="A18:AG18"/>
    <mergeCell ref="A17:AG17"/>
    <mergeCell ref="A22:A24"/>
    <mergeCell ref="E22:F23"/>
  </mergeCells>
  <conditionalFormatting sqref="H26:K66">
    <cfRule type="cellIs" dxfId="1" priority="1" operator="greaterThan">
      <formula>0</formula>
    </cfRule>
  </conditionalFormatting>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V28"/>
  <sheetViews>
    <sheetView view="pageBreakPreview" topLeftCell="A15" zoomScale="85" zoomScaleSheetLayoutView="85" workbookViewId="0">
      <selection activeCell="M28" sqref="M28"/>
    </sheetView>
  </sheetViews>
  <sheetFormatPr defaultColWidth="9.140625" defaultRowHeight="15" x14ac:dyDescent="0.25"/>
  <cols>
    <col min="1" max="1" width="6.140625" style="19" customWidth="1"/>
    <col min="2" max="2" width="23.140625" style="19" customWidth="1"/>
    <col min="3" max="3" width="20" style="19" bestFit="1" customWidth="1"/>
    <col min="4" max="4" width="15.140625" style="19" customWidth="1"/>
    <col min="5" max="12" width="7.7109375" style="19" customWidth="1"/>
    <col min="13" max="13" width="17" style="19" customWidth="1"/>
    <col min="14" max="14" width="61" style="19" customWidth="1"/>
    <col min="15" max="15" width="20"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10.28515625" style="19" bestFit="1"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x14ac:dyDescent="0.25">
      <c r="A1" s="250" t="s">
        <v>454</v>
      </c>
      <c r="B1" s="1" t="e">
        <f>'6.2. Паспорт фин осв ввод'!B1</f>
        <v>#REF!</v>
      </c>
    </row>
    <row r="3" spans="1:48" ht="18.75" x14ac:dyDescent="0.25">
      <c r="AV3" s="38" t="s">
        <v>66</v>
      </c>
    </row>
    <row r="4" spans="1:48" ht="18.75" x14ac:dyDescent="0.3">
      <c r="AV4" s="15" t="s">
        <v>8</v>
      </c>
    </row>
    <row r="5" spans="1:48" ht="18.75" x14ac:dyDescent="0.3">
      <c r="AV5" s="15" t="s">
        <v>65</v>
      </c>
    </row>
    <row r="6" spans="1:48" ht="18.75" x14ac:dyDescent="0.3">
      <c r="AV6" s="15"/>
    </row>
    <row r="7" spans="1:48" ht="18.75" customHeight="1" x14ac:dyDescent="0.25">
      <c r="A7" s="308" t="str">
        <f>'6.2. Паспорт фин осв ввод'!A6</f>
        <v>Год раскрытия информации: 2016</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c r="AS7" s="308"/>
      <c r="AT7" s="308"/>
      <c r="AU7" s="308"/>
      <c r="AV7" s="308"/>
    </row>
    <row r="8" spans="1:48" ht="18.75" x14ac:dyDescent="0.3">
      <c r="B8" s="19" t="str">
        <f>A11</f>
        <v>АО "Янтарьэнерго"</v>
      </c>
      <c r="AV8" s="15"/>
    </row>
    <row r="9" spans="1:48" ht="18.75" x14ac:dyDescent="0.25">
      <c r="A9" s="301" t="s">
        <v>7</v>
      </c>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c r="AP9" s="301"/>
      <c r="AQ9" s="301"/>
      <c r="AR9" s="301"/>
      <c r="AS9" s="301"/>
      <c r="AT9" s="301"/>
      <c r="AU9" s="301"/>
      <c r="AV9" s="301"/>
    </row>
    <row r="10" spans="1:48" ht="18.75" x14ac:dyDescent="0.25">
      <c r="A10" s="301"/>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c r="AS10" s="301"/>
      <c r="AT10" s="301"/>
      <c r="AU10" s="301"/>
      <c r="AV10" s="301"/>
    </row>
    <row r="11" spans="1:48" ht="15.75" x14ac:dyDescent="0.25">
      <c r="A11" s="306" t="str">
        <f>'6.2. Паспорт фин осв ввод'!A10</f>
        <v>АО "Янтарьэнерго"</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c r="AB11" s="306"/>
      <c r="AC11" s="306"/>
      <c r="AD11" s="306"/>
      <c r="AE11" s="306"/>
      <c r="AF11" s="306"/>
      <c r="AG11" s="306"/>
      <c r="AH11" s="306"/>
      <c r="AI11" s="306"/>
      <c r="AJ11" s="306"/>
      <c r="AK11" s="306"/>
      <c r="AL11" s="306"/>
      <c r="AM11" s="306"/>
      <c r="AN11" s="306"/>
      <c r="AO11" s="306"/>
      <c r="AP11" s="306"/>
      <c r="AQ11" s="306"/>
      <c r="AR11" s="306"/>
      <c r="AS11" s="306"/>
      <c r="AT11" s="306"/>
      <c r="AU11" s="306"/>
      <c r="AV11" s="306"/>
    </row>
    <row r="12" spans="1:48" ht="15.75" x14ac:dyDescent="0.25">
      <c r="A12" s="296" t="s">
        <v>6</v>
      </c>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c r="AN12" s="296"/>
      <c r="AO12" s="296"/>
      <c r="AP12" s="296"/>
      <c r="AQ12" s="296"/>
      <c r="AR12" s="296"/>
      <c r="AS12" s="296"/>
      <c r="AT12" s="296"/>
      <c r="AU12" s="296"/>
      <c r="AV12" s="296"/>
    </row>
    <row r="13" spans="1:48" ht="18.75" x14ac:dyDescent="0.2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row>
    <row r="14" spans="1:48" ht="15.75" x14ac:dyDescent="0.25">
      <c r="A14" s="306" t="str">
        <f>'6.2. Паспорт фин осв ввод'!A13</f>
        <v>F_4494</v>
      </c>
      <c r="B14" s="306"/>
      <c r="C14" s="306"/>
      <c r="D14" s="306"/>
      <c r="E14" s="306"/>
      <c r="F14" s="306"/>
      <c r="G14" s="306"/>
      <c r="H14" s="306"/>
      <c r="I14" s="306"/>
      <c r="J14" s="306"/>
      <c r="K14" s="306"/>
      <c r="L14" s="306"/>
      <c r="M14" s="306"/>
      <c r="N14" s="306"/>
      <c r="O14" s="306"/>
      <c r="P14" s="306"/>
      <c r="Q14" s="306"/>
      <c r="R14" s="306"/>
      <c r="S14" s="306"/>
      <c r="T14" s="306"/>
      <c r="U14" s="306"/>
      <c r="V14" s="306"/>
      <c r="W14" s="306"/>
      <c r="X14" s="306"/>
      <c r="Y14" s="306"/>
      <c r="Z14" s="306"/>
      <c r="AA14" s="306"/>
      <c r="AB14" s="306"/>
      <c r="AC14" s="306"/>
      <c r="AD14" s="306"/>
      <c r="AE14" s="306"/>
      <c r="AF14" s="306"/>
      <c r="AG14" s="306"/>
      <c r="AH14" s="306"/>
      <c r="AI14" s="306"/>
      <c r="AJ14" s="306"/>
      <c r="AK14" s="306"/>
      <c r="AL14" s="306"/>
      <c r="AM14" s="306"/>
      <c r="AN14" s="306"/>
      <c r="AO14" s="306"/>
      <c r="AP14" s="306"/>
      <c r="AQ14" s="306"/>
      <c r="AR14" s="306"/>
      <c r="AS14" s="306"/>
      <c r="AT14" s="306"/>
      <c r="AU14" s="306"/>
      <c r="AV14" s="306"/>
    </row>
    <row r="15" spans="1:48" ht="15.75" x14ac:dyDescent="0.25">
      <c r="A15" s="296" t="s">
        <v>5</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c r="AL15" s="296"/>
      <c r="AM15" s="296"/>
      <c r="AN15" s="296"/>
      <c r="AO15" s="296"/>
      <c r="AP15" s="296"/>
      <c r="AQ15" s="296"/>
      <c r="AR15" s="296"/>
      <c r="AS15" s="296"/>
      <c r="AT15" s="296"/>
      <c r="AU15" s="296"/>
      <c r="AV15" s="296"/>
    </row>
    <row r="16" spans="1:48" ht="18.75"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c r="AL16" s="307"/>
      <c r="AM16" s="307"/>
      <c r="AN16" s="307"/>
      <c r="AO16" s="307"/>
      <c r="AP16" s="307"/>
      <c r="AQ16" s="307"/>
      <c r="AR16" s="307"/>
      <c r="AS16" s="307"/>
      <c r="AT16" s="307"/>
      <c r="AU16" s="307"/>
      <c r="AV16" s="307"/>
    </row>
    <row r="17" spans="1:48" ht="15.75" x14ac:dyDescent="0.25">
      <c r="A17" s="303" t="str">
        <f>'6.2. Паспорт фин осв ввод'!A16</f>
        <v>Замена коммутационного оборудования на подстанциях, которые являются смежными объектами реализуемых схем выдачи мощности новых объектов генерации</v>
      </c>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row>
    <row r="18" spans="1:48" ht="15.75" x14ac:dyDescent="0.25">
      <c r="A18" s="296" t="s">
        <v>4</v>
      </c>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c r="AS18" s="296"/>
      <c r="AT18" s="296"/>
      <c r="AU18" s="296"/>
      <c r="AV18" s="296"/>
    </row>
    <row r="19" spans="1:48" x14ac:dyDescent="0.25">
      <c r="A19" s="335"/>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c r="Z19" s="335"/>
      <c r="AA19" s="335"/>
      <c r="AB19" s="335"/>
      <c r="AC19" s="335"/>
      <c r="AD19" s="335"/>
      <c r="AE19" s="335"/>
      <c r="AF19" s="335"/>
      <c r="AG19" s="335"/>
      <c r="AH19" s="335"/>
      <c r="AI19" s="335"/>
      <c r="AJ19" s="335"/>
      <c r="AK19" s="335"/>
      <c r="AL19" s="335"/>
      <c r="AM19" s="335"/>
      <c r="AN19" s="335"/>
      <c r="AO19" s="335"/>
      <c r="AP19" s="335"/>
      <c r="AQ19" s="335"/>
      <c r="AR19" s="335"/>
      <c r="AS19" s="335"/>
      <c r="AT19" s="335"/>
      <c r="AU19" s="335"/>
      <c r="AV19" s="335"/>
    </row>
    <row r="20" spans="1:48" ht="14.25" customHeight="1" x14ac:dyDescent="0.25">
      <c r="A20" s="335"/>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c r="Z20" s="335"/>
      <c r="AA20" s="335"/>
      <c r="AB20" s="335"/>
      <c r="AC20" s="335"/>
      <c r="AD20" s="335"/>
      <c r="AE20" s="335"/>
      <c r="AF20" s="335"/>
      <c r="AG20" s="335"/>
      <c r="AH20" s="335"/>
      <c r="AI20" s="335"/>
      <c r="AJ20" s="335"/>
      <c r="AK20" s="335"/>
      <c r="AL20" s="335"/>
      <c r="AM20" s="335"/>
      <c r="AN20" s="335"/>
      <c r="AO20" s="335"/>
      <c r="AP20" s="335"/>
      <c r="AQ20" s="335"/>
      <c r="AR20" s="335"/>
      <c r="AS20" s="335"/>
      <c r="AT20" s="335"/>
      <c r="AU20" s="335"/>
      <c r="AV20" s="335"/>
    </row>
    <row r="21" spans="1:48" x14ac:dyDescent="0.25">
      <c r="A21" s="335"/>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c r="AL21" s="335"/>
      <c r="AM21" s="335"/>
      <c r="AN21" s="335"/>
      <c r="AO21" s="335"/>
      <c r="AP21" s="335"/>
      <c r="AQ21" s="335"/>
      <c r="AR21" s="335"/>
      <c r="AS21" s="335"/>
      <c r="AT21" s="335"/>
      <c r="AU21" s="335"/>
      <c r="AV21" s="335"/>
    </row>
    <row r="22" spans="1:48" s="22" customFormat="1" x14ac:dyDescent="0.25">
      <c r="A22" s="336"/>
      <c r="B22" s="336"/>
      <c r="C22" s="336"/>
      <c r="D22" s="336"/>
      <c r="E22" s="336"/>
      <c r="F22" s="336"/>
      <c r="G22" s="336"/>
      <c r="H22" s="336"/>
      <c r="I22" s="336"/>
      <c r="J22" s="336"/>
      <c r="K22" s="336"/>
      <c r="L22" s="336"/>
      <c r="M22" s="336"/>
      <c r="N22" s="336"/>
      <c r="O22" s="336"/>
      <c r="P22" s="336"/>
      <c r="Q22" s="336"/>
      <c r="R22" s="336"/>
      <c r="S22" s="336"/>
      <c r="T22" s="336"/>
      <c r="U22" s="336"/>
      <c r="V22" s="336"/>
      <c r="W22" s="336"/>
      <c r="X22" s="336"/>
      <c r="Y22" s="336"/>
      <c r="Z22" s="336"/>
      <c r="AA22" s="336"/>
      <c r="AB22" s="336"/>
      <c r="AC22" s="336"/>
      <c r="AD22" s="336"/>
      <c r="AE22" s="336"/>
      <c r="AF22" s="336"/>
      <c r="AG22" s="336"/>
      <c r="AH22" s="336"/>
      <c r="AI22" s="336"/>
      <c r="AJ22" s="336"/>
      <c r="AK22" s="336"/>
      <c r="AL22" s="336"/>
      <c r="AM22" s="336"/>
      <c r="AN22" s="336"/>
      <c r="AO22" s="336"/>
      <c r="AP22" s="336"/>
      <c r="AQ22" s="336"/>
      <c r="AR22" s="336"/>
      <c r="AS22" s="336"/>
      <c r="AT22" s="336"/>
      <c r="AU22" s="336"/>
      <c r="AV22" s="336"/>
    </row>
    <row r="23" spans="1:48" s="22" customFormat="1" x14ac:dyDescent="0.25">
      <c r="A23" s="385" t="s">
        <v>388</v>
      </c>
      <c r="B23" s="385"/>
      <c r="C23" s="385"/>
      <c r="D23" s="385"/>
      <c r="E23" s="385"/>
      <c r="F23" s="385"/>
      <c r="G23" s="385"/>
      <c r="H23" s="385"/>
      <c r="I23" s="385"/>
      <c r="J23" s="385"/>
      <c r="K23" s="385"/>
      <c r="L23" s="385"/>
      <c r="M23" s="385"/>
      <c r="N23" s="385"/>
      <c r="O23" s="385"/>
      <c r="P23" s="385"/>
      <c r="Q23" s="385"/>
      <c r="R23" s="385"/>
      <c r="S23" s="385"/>
      <c r="T23" s="385"/>
      <c r="U23" s="385"/>
      <c r="V23" s="385"/>
      <c r="W23" s="385"/>
      <c r="X23" s="385"/>
      <c r="Y23" s="385"/>
      <c r="Z23" s="385"/>
      <c r="AA23" s="385"/>
      <c r="AB23" s="385"/>
      <c r="AC23" s="385"/>
      <c r="AD23" s="385"/>
      <c r="AE23" s="385"/>
      <c r="AF23" s="385"/>
      <c r="AG23" s="385"/>
      <c r="AH23" s="385"/>
      <c r="AI23" s="385"/>
      <c r="AJ23" s="385"/>
      <c r="AK23" s="385"/>
      <c r="AL23" s="385"/>
      <c r="AM23" s="385"/>
      <c r="AN23" s="385"/>
      <c r="AO23" s="385"/>
      <c r="AP23" s="385"/>
      <c r="AQ23" s="385"/>
      <c r="AR23" s="385"/>
      <c r="AS23" s="385"/>
      <c r="AT23" s="385"/>
      <c r="AU23" s="385"/>
      <c r="AV23" s="385"/>
    </row>
    <row r="24" spans="1:48" s="22" customFormat="1" ht="58.5" customHeight="1" x14ac:dyDescent="0.25">
      <c r="A24" s="386" t="s">
        <v>50</v>
      </c>
      <c r="B24" s="389" t="s">
        <v>22</v>
      </c>
      <c r="C24" s="386" t="s">
        <v>49</v>
      </c>
      <c r="D24" s="386" t="s">
        <v>48</v>
      </c>
      <c r="E24" s="392" t="s">
        <v>399</v>
      </c>
      <c r="F24" s="393"/>
      <c r="G24" s="393"/>
      <c r="H24" s="393"/>
      <c r="I24" s="393"/>
      <c r="J24" s="393"/>
      <c r="K24" s="393"/>
      <c r="L24" s="394"/>
      <c r="M24" s="386" t="s">
        <v>47</v>
      </c>
      <c r="N24" s="386" t="s">
        <v>46</v>
      </c>
      <c r="O24" s="386" t="s">
        <v>45</v>
      </c>
      <c r="P24" s="395" t="s">
        <v>212</v>
      </c>
      <c r="Q24" s="395" t="s">
        <v>44</v>
      </c>
      <c r="R24" s="395" t="s">
        <v>43</v>
      </c>
      <c r="S24" s="395" t="s">
        <v>42</v>
      </c>
      <c r="T24" s="395"/>
      <c r="U24" s="396" t="s">
        <v>41</v>
      </c>
      <c r="V24" s="396" t="s">
        <v>40</v>
      </c>
      <c r="W24" s="395" t="s">
        <v>39</v>
      </c>
      <c r="X24" s="395" t="s">
        <v>38</v>
      </c>
      <c r="Y24" s="395" t="s">
        <v>37</v>
      </c>
      <c r="Z24" s="409" t="s">
        <v>36</v>
      </c>
      <c r="AA24" s="395" t="s">
        <v>35</v>
      </c>
      <c r="AB24" s="395" t="s">
        <v>34</v>
      </c>
      <c r="AC24" s="395" t="s">
        <v>33</v>
      </c>
      <c r="AD24" s="395" t="s">
        <v>32</v>
      </c>
      <c r="AE24" s="395" t="s">
        <v>31</v>
      </c>
      <c r="AF24" s="395" t="s">
        <v>30</v>
      </c>
      <c r="AG24" s="395"/>
      <c r="AH24" s="395"/>
      <c r="AI24" s="395"/>
      <c r="AJ24" s="395"/>
      <c r="AK24" s="395"/>
      <c r="AL24" s="395" t="s">
        <v>29</v>
      </c>
      <c r="AM24" s="395"/>
      <c r="AN24" s="395"/>
      <c r="AO24" s="395"/>
      <c r="AP24" s="395" t="s">
        <v>28</v>
      </c>
      <c r="AQ24" s="395"/>
      <c r="AR24" s="395" t="s">
        <v>27</v>
      </c>
      <c r="AS24" s="395" t="s">
        <v>26</v>
      </c>
      <c r="AT24" s="395" t="s">
        <v>25</v>
      </c>
      <c r="AU24" s="395" t="s">
        <v>24</v>
      </c>
      <c r="AV24" s="399" t="s">
        <v>23</v>
      </c>
    </row>
    <row r="25" spans="1:48" s="22" customFormat="1" ht="64.5" customHeight="1" x14ac:dyDescent="0.25">
      <c r="A25" s="387"/>
      <c r="B25" s="390"/>
      <c r="C25" s="387"/>
      <c r="D25" s="387"/>
      <c r="E25" s="401" t="s">
        <v>21</v>
      </c>
      <c r="F25" s="403" t="s">
        <v>126</v>
      </c>
      <c r="G25" s="403" t="s">
        <v>125</v>
      </c>
      <c r="H25" s="403" t="s">
        <v>124</v>
      </c>
      <c r="I25" s="407" t="s">
        <v>334</v>
      </c>
      <c r="J25" s="407" t="s">
        <v>335</v>
      </c>
      <c r="K25" s="407" t="s">
        <v>336</v>
      </c>
      <c r="L25" s="403" t="s">
        <v>74</v>
      </c>
      <c r="M25" s="387"/>
      <c r="N25" s="387"/>
      <c r="O25" s="387"/>
      <c r="P25" s="395"/>
      <c r="Q25" s="395"/>
      <c r="R25" s="395"/>
      <c r="S25" s="405" t="s">
        <v>2</v>
      </c>
      <c r="T25" s="405" t="s">
        <v>9</v>
      </c>
      <c r="U25" s="396"/>
      <c r="V25" s="396"/>
      <c r="W25" s="395"/>
      <c r="X25" s="395"/>
      <c r="Y25" s="395"/>
      <c r="Z25" s="395"/>
      <c r="AA25" s="395"/>
      <c r="AB25" s="395"/>
      <c r="AC25" s="395"/>
      <c r="AD25" s="395"/>
      <c r="AE25" s="395"/>
      <c r="AF25" s="395" t="s">
        <v>20</v>
      </c>
      <c r="AG25" s="395"/>
      <c r="AH25" s="395" t="s">
        <v>19</v>
      </c>
      <c r="AI25" s="395"/>
      <c r="AJ25" s="386" t="s">
        <v>18</v>
      </c>
      <c r="AK25" s="386" t="s">
        <v>17</v>
      </c>
      <c r="AL25" s="386" t="s">
        <v>16</v>
      </c>
      <c r="AM25" s="386" t="s">
        <v>15</v>
      </c>
      <c r="AN25" s="386" t="s">
        <v>14</v>
      </c>
      <c r="AO25" s="386" t="s">
        <v>13</v>
      </c>
      <c r="AP25" s="386" t="s">
        <v>12</v>
      </c>
      <c r="AQ25" s="397" t="s">
        <v>9</v>
      </c>
      <c r="AR25" s="395"/>
      <c r="AS25" s="395"/>
      <c r="AT25" s="395"/>
      <c r="AU25" s="395"/>
      <c r="AV25" s="400"/>
    </row>
    <row r="26" spans="1:48" s="22" customFormat="1" ht="96.75" customHeight="1" x14ac:dyDescent="0.25">
      <c r="A26" s="388"/>
      <c r="B26" s="391"/>
      <c r="C26" s="388"/>
      <c r="D26" s="388"/>
      <c r="E26" s="402"/>
      <c r="F26" s="404"/>
      <c r="G26" s="404"/>
      <c r="H26" s="404"/>
      <c r="I26" s="408"/>
      <c r="J26" s="408"/>
      <c r="K26" s="408"/>
      <c r="L26" s="404"/>
      <c r="M26" s="388"/>
      <c r="N26" s="388"/>
      <c r="O26" s="388"/>
      <c r="P26" s="395"/>
      <c r="Q26" s="395"/>
      <c r="R26" s="395"/>
      <c r="S26" s="406"/>
      <c r="T26" s="406"/>
      <c r="U26" s="396"/>
      <c r="V26" s="396"/>
      <c r="W26" s="395"/>
      <c r="X26" s="395"/>
      <c r="Y26" s="395"/>
      <c r="Z26" s="395"/>
      <c r="AA26" s="395"/>
      <c r="AB26" s="395"/>
      <c r="AC26" s="395"/>
      <c r="AD26" s="395"/>
      <c r="AE26" s="395"/>
      <c r="AF26" s="129" t="s">
        <v>11</v>
      </c>
      <c r="AG26" s="129" t="s">
        <v>10</v>
      </c>
      <c r="AH26" s="130" t="s">
        <v>2</v>
      </c>
      <c r="AI26" s="130" t="s">
        <v>9</v>
      </c>
      <c r="AJ26" s="388"/>
      <c r="AK26" s="388"/>
      <c r="AL26" s="388"/>
      <c r="AM26" s="388"/>
      <c r="AN26" s="388"/>
      <c r="AO26" s="388"/>
      <c r="AP26" s="388"/>
      <c r="AQ26" s="398"/>
      <c r="AR26" s="395"/>
      <c r="AS26" s="395"/>
      <c r="AT26" s="395"/>
      <c r="AU26" s="395"/>
      <c r="AV26" s="400"/>
    </row>
    <row r="27" spans="1:48" s="20" customFormat="1" ht="11.25" x14ac:dyDescent="0.2">
      <c r="A27" s="21">
        <v>1</v>
      </c>
      <c r="B27" s="21">
        <v>2</v>
      </c>
      <c r="C27" s="21">
        <v>4</v>
      </c>
      <c r="D27" s="21">
        <v>5</v>
      </c>
      <c r="E27" s="21">
        <v>6</v>
      </c>
      <c r="F27" s="21">
        <f>E27+1</f>
        <v>7</v>
      </c>
      <c r="G27" s="21">
        <f t="shared" ref="G27:H27" si="0">F27+1</f>
        <v>8</v>
      </c>
      <c r="H27" s="21">
        <f t="shared" si="0"/>
        <v>9</v>
      </c>
      <c r="I27" s="21">
        <f t="shared" ref="I27" si="1">H27+1</f>
        <v>10</v>
      </c>
      <c r="J27" s="21">
        <f t="shared" ref="J27" si="2">I27+1</f>
        <v>11</v>
      </c>
      <c r="K27" s="21">
        <f t="shared" ref="K27" si="3">J27+1</f>
        <v>12</v>
      </c>
      <c r="L27" s="21">
        <f t="shared" ref="L27" si="4">K27+1</f>
        <v>13</v>
      </c>
      <c r="M27" s="21">
        <f t="shared" ref="M27" si="5">L27+1</f>
        <v>14</v>
      </c>
      <c r="N27" s="21">
        <f t="shared" ref="N27" si="6">M27+1</f>
        <v>15</v>
      </c>
      <c r="O27" s="21">
        <f t="shared" ref="O27" si="7">N27+1</f>
        <v>16</v>
      </c>
      <c r="P27" s="21">
        <f t="shared" ref="P27" si="8">O27+1</f>
        <v>17</v>
      </c>
      <c r="Q27" s="21">
        <f t="shared" ref="Q27" si="9">P27+1</f>
        <v>18</v>
      </c>
      <c r="R27" s="21">
        <f t="shared" ref="R27" si="10">Q27+1</f>
        <v>19</v>
      </c>
      <c r="S27" s="21">
        <f t="shared" ref="S27" si="11">R27+1</f>
        <v>20</v>
      </c>
      <c r="T27" s="21">
        <f t="shared" ref="T27" si="12">S27+1</f>
        <v>21</v>
      </c>
      <c r="U27" s="21">
        <f t="shared" ref="U27" si="13">T27+1</f>
        <v>22</v>
      </c>
      <c r="V27" s="21">
        <f t="shared" ref="V27" si="14">U27+1</f>
        <v>23</v>
      </c>
      <c r="W27" s="21">
        <f t="shared" ref="W27" si="15">V27+1</f>
        <v>24</v>
      </c>
      <c r="X27" s="21">
        <f t="shared" ref="X27" si="16">W27+1</f>
        <v>25</v>
      </c>
      <c r="Y27" s="21">
        <f t="shared" ref="Y27" si="17">X27+1</f>
        <v>26</v>
      </c>
      <c r="Z27" s="21">
        <f t="shared" ref="Z27" si="18">Y27+1</f>
        <v>27</v>
      </c>
      <c r="AA27" s="21">
        <f t="shared" ref="AA27" si="19">Z27+1</f>
        <v>28</v>
      </c>
      <c r="AB27" s="21">
        <f t="shared" ref="AB27" si="20">AA27+1</f>
        <v>29</v>
      </c>
      <c r="AC27" s="21">
        <f t="shared" ref="AC27" si="21">AB27+1</f>
        <v>30</v>
      </c>
      <c r="AD27" s="21">
        <f t="shared" ref="AD27" si="22">AC27+1</f>
        <v>31</v>
      </c>
      <c r="AE27" s="21">
        <f t="shared" ref="AE27" si="23">AD27+1</f>
        <v>32</v>
      </c>
      <c r="AF27" s="21">
        <f t="shared" ref="AF27" si="24">AE27+1</f>
        <v>33</v>
      </c>
      <c r="AG27" s="21">
        <f t="shared" ref="AG27" si="25">AF27+1</f>
        <v>34</v>
      </c>
      <c r="AH27" s="21">
        <f t="shared" ref="AH27" si="26">AG27+1</f>
        <v>35</v>
      </c>
      <c r="AI27" s="21">
        <f t="shared" ref="AI27" si="27">AH27+1</f>
        <v>36</v>
      </c>
      <c r="AJ27" s="21">
        <f t="shared" ref="AJ27" si="28">AI27+1</f>
        <v>37</v>
      </c>
      <c r="AK27" s="21">
        <f t="shared" ref="AK27" si="29">AJ27+1</f>
        <v>38</v>
      </c>
      <c r="AL27" s="21">
        <f t="shared" ref="AL27" si="30">AK27+1</f>
        <v>39</v>
      </c>
      <c r="AM27" s="21">
        <f t="shared" ref="AM27" si="31">AL27+1</f>
        <v>40</v>
      </c>
      <c r="AN27" s="21">
        <f t="shared" ref="AN27" si="32">AM27+1</f>
        <v>41</v>
      </c>
      <c r="AO27" s="21">
        <f t="shared" ref="AO27" si="33">AN27+1</f>
        <v>42</v>
      </c>
      <c r="AP27" s="21">
        <f t="shared" ref="AP27" si="34">AO27+1</f>
        <v>43</v>
      </c>
      <c r="AQ27" s="21">
        <f t="shared" ref="AQ27" si="35">AP27+1</f>
        <v>44</v>
      </c>
      <c r="AR27" s="21">
        <f t="shared" ref="AR27" si="36">AQ27+1</f>
        <v>45</v>
      </c>
      <c r="AS27" s="21">
        <f t="shared" ref="AS27" si="37">AR27+1</f>
        <v>46</v>
      </c>
      <c r="AT27" s="21">
        <f t="shared" ref="AT27" si="38">AS27+1</f>
        <v>47</v>
      </c>
      <c r="AU27" s="21">
        <f t="shared" ref="AU27" si="39">AT27+1</f>
        <v>48</v>
      </c>
      <c r="AV27" s="21">
        <f t="shared" ref="AV27" si="40">AU27+1</f>
        <v>49</v>
      </c>
    </row>
    <row r="28" spans="1:48" s="271" customFormat="1" ht="135" x14ac:dyDescent="0.25">
      <c r="A28" s="287">
        <v>1</v>
      </c>
      <c r="B28" s="288" t="s">
        <v>407</v>
      </c>
      <c r="C28" s="288" t="s">
        <v>457</v>
      </c>
      <c r="D28" s="288">
        <v>43070</v>
      </c>
      <c r="E28" s="288" t="s">
        <v>281</v>
      </c>
      <c r="F28" s="288" t="s">
        <v>281</v>
      </c>
      <c r="G28" s="288" t="s">
        <v>281</v>
      </c>
      <c r="H28" s="288" t="s">
        <v>281</v>
      </c>
      <c r="I28" s="288" t="s">
        <v>281</v>
      </c>
      <c r="J28" s="288" t="s">
        <v>281</v>
      </c>
      <c r="K28" s="288" t="s">
        <v>281</v>
      </c>
      <c r="L28" s="288" t="s">
        <v>477</v>
      </c>
      <c r="M28" s="288" t="s">
        <v>482</v>
      </c>
      <c r="N28" s="288" t="s">
        <v>281</v>
      </c>
      <c r="O28" s="288" t="s">
        <v>281</v>
      </c>
      <c r="P28" s="288" t="s">
        <v>281</v>
      </c>
      <c r="Q28" s="288" t="s">
        <v>281</v>
      </c>
      <c r="R28" s="288" t="s">
        <v>281</v>
      </c>
      <c r="S28" s="288" t="s">
        <v>281</v>
      </c>
      <c r="T28" s="288" t="s">
        <v>281</v>
      </c>
      <c r="U28" s="288" t="s">
        <v>281</v>
      </c>
      <c r="V28" s="288" t="s">
        <v>281</v>
      </c>
      <c r="W28" s="288" t="s">
        <v>281</v>
      </c>
      <c r="X28" s="288" t="s">
        <v>281</v>
      </c>
      <c r="Y28" s="288" t="s">
        <v>281</v>
      </c>
      <c r="Z28" s="288" t="s">
        <v>281</v>
      </c>
      <c r="AA28" s="288" t="s">
        <v>281</v>
      </c>
      <c r="AB28" s="288" t="s">
        <v>281</v>
      </c>
      <c r="AC28" s="288" t="s">
        <v>281</v>
      </c>
      <c r="AD28" s="288" t="s">
        <v>281</v>
      </c>
      <c r="AE28" s="288" t="s">
        <v>281</v>
      </c>
      <c r="AF28" s="288" t="s">
        <v>281</v>
      </c>
      <c r="AG28" s="288" t="s">
        <v>281</v>
      </c>
      <c r="AH28" s="288" t="s">
        <v>281</v>
      </c>
      <c r="AI28" s="288" t="s">
        <v>281</v>
      </c>
      <c r="AJ28" s="288" t="s">
        <v>281</v>
      </c>
      <c r="AK28" s="288" t="s">
        <v>281</v>
      </c>
      <c r="AL28" s="288" t="s">
        <v>281</v>
      </c>
      <c r="AM28" s="288" t="s">
        <v>281</v>
      </c>
      <c r="AN28" s="288" t="s">
        <v>281</v>
      </c>
      <c r="AO28" s="288" t="s">
        <v>281</v>
      </c>
      <c r="AP28" s="288" t="s">
        <v>281</v>
      </c>
      <c r="AQ28" s="288" t="s">
        <v>281</v>
      </c>
      <c r="AR28" s="288" t="s">
        <v>281</v>
      </c>
      <c r="AS28" s="288" t="s">
        <v>281</v>
      </c>
      <c r="AT28" s="288" t="s">
        <v>281</v>
      </c>
      <c r="AU28" s="288" t="s">
        <v>281</v>
      </c>
      <c r="AV28" s="288" t="s">
        <v>281</v>
      </c>
    </row>
  </sheetData>
  <mergeCells count="67">
    <mergeCell ref="AD24:AD26"/>
    <mergeCell ref="AE24:AE26"/>
    <mergeCell ref="AF24:AK24"/>
    <mergeCell ref="F25:F26"/>
    <mergeCell ref="G25:G26"/>
    <mergeCell ref="H25:H26"/>
    <mergeCell ref="K25:K26"/>
    <mergeCell ref="AK25:AK26"/>
    <mergeCell ref="I25:I26"/>
    <mergeCell ref="J25:J26"/>
    <mergeCell ref="W24:W26"/>
    <mergeCell ref="X24:X26"/>
    <mergeCell ref="Y24:Y26"/>
    <mergeCell ref="Z24:Z26"/>
    <mergeCell ref="AA24:AA26"/>
    <mergeCell ref="AT24:AT26"/>
    <mergeCell ref="AU24:AU26"/>
    <mergeCell ref="AV24:AV26"/>
    <mergeCell ref="E25:E26"/>
    <mergeCell ref="L25:L26"/>
    <mergeCell ref="S25:S26"/>
    <mergeCell ref="AP25:AP26"/>
    <mergeCell ref="AB24:AB26"/>
    <mergeCell ref="AC24:AC26"/>
    <mergeCell ref="AL24:AO24"/>
    <mergeCell ref="AP24:AQ24"/>
    <mergeCell ref="AR24:AR26"/>
    <mergeCell ref="AF25:AG25"/>
    <mergeCell ref="AH25:AI25"/>
    <mergeCell ref="AJ25:AJ26"/>
    <mergeCell ref="T25:T26"/>
    <mergeCell ref="AL25:AL26"/>
    <mergeCell ref="AM25:AM26"/>
    <mergeCell ref="AN25:AN26"/>
    <mergeCell ref="AO25:AO26"/>
    <mergeCell ref="AS24:AS26"/>
    <mergeCell ref="A23:AV23"/>
    <mergeCell ref="A24:A26"/>
    <mergeCell ref="C24:C26"/>
    <mergeCell ref="D24:D26"/>
    <mergeCell ref="B24:B26"/>
    <mergeCell ref="E24:L24"/>
    <mergeCell ref="M24:M26"/>
    <mergeCell ref="N24:N26"/>
    <mergeCell ref="O24:O26"/>
    <mergeCell ref="P24:P26"/>
    <mergeCell ref="Q24:Q26"/>
    <mergeCell ref="R24:R26"/>
    <mergeCell ref="S24:T24"/>
    <mergeCell ref="U24:U26"/>
    <mergeCell ref="V24:V26"/>
    <mergeCell ref="AQ25:AQ26"/>
    <mergeCell ref="A19:AV19"/>
    <mergeCell ref="A20:AV20"/>
    <mergeCell ref="A21:AV21"/>
    <mergeCell ref="A22:AV22"/>
    <mergeCell ref="A7:AV7"/>
    <mergeCell ref="A18:AV18"/>
    <mergeCell ref="A14:AV14"/>
    <mergeCell ref="A15:AV15"/>
    <mergeCell ref="A16:AV16"/>
    <mergeCell ref="A17:AV17"/>
    <mergeCell ref="A9:AV9"/>
    <mergeCell ref="A10:AV10"/>
    <mergeCell ref="A11:AV11"/>
    <mergeCell ref="A12:AV12"/>
    <mergeCell ref="A13:AV13"/>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85"/>
  <sheetViews>
    <sheetView view="pageBreakPreview" topLeftCell="A6" zoomScale="70" zoomScaleNormal="90" zoomScaleSheetLayoutView="70" workbookViewId="0">
      <selection activeCell="B24" sqref="B24"/>
    </sheetView>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x14ac:dyDescent="0.25">
      <c r="A1" s="250" t="s">
        <v>454</v>
      </c>
      <c r="B1" s="1" t="e">
        <f>'7. Паспорт отчет о закупке'!B1</f>
        <v>#REF!</v>
      </c>
    </row>
    <row r="3" spans="1:8" ht="18.75" x14ac:dyDescent="0.25">
      <c r="B3" s="38" t="s">
        <v>66</v>
      </c>
    </row>
    <row r="4" spans="1:8" ht="18.75" x14ac:dyDescent="0.3">
      <c r="B4" s="15" t="s">
        <v>8</v>
      </c>
    </row>
    <row r="5" spans="1:8" ht="18.75" x14ac:dyDescent="0.3">
      <c r="B5" s="15" t="s">
        <v>406</v>
      </c>
    </row>
    <row r="6" spans="1:8" x14ac:dyDescent="0.25">
      <c r="B6" s="43"/>
    </row>
    <row r="7" spans="1:8" ht="18.75" x14ac:dyDescent="0.3">
      <c r="A7" s="410" t="str">
        <f>'7. Паспорт отчет о закупке'!A7</f>
        <v>Год раскрытия информации: 2016</v>
      </c>
      <c r="B7" s="410"/>
      <c r="C7" s="83"/>
      <c r="D7" s="83"/>
      <c r="E7" s="83"/>
      <c r="F7" s="83"/>
      <c r="G7" s="83"/>
      <c r="H7" s="83"/>
    </row>
    <row r="8" spans="1:8" ht="18.75" x14ac:dyDescent="0.3">
      <c r="A8" s="134"/>
      <c r="B8" s="134"/>
      <c r="C8" s="134"/>
      <c r="D8" s="134"/>
      <c r="E8" s="134"/>
      <c r="F8" s="134"/>
      <c r="G8" s="134"/>
      <c r="H8" s="134"/>
    </row>
    <row r="9" spans="1:8" ht="18.75" x14ac:dyDescent="0.25">
      <c r="A9" s="301" t="s">
        <v>7</v>
      </c>
      <c r="B9" s="301"/>
      <c r="C9" s="133"/>
      <c r="D9" s="133"/>
      <c r="E9" s="133"/>
      <c r="F9" s="133"/>
      <c r="G9" s="133"/>
      <c r="H9" s="133"/>
    </row>
    <row r="10" spans="1:8" ht="18.75" x14ac:dyDescent="0.25">
      <c r="A10" s="133"/>
      <c r="B10" s="133"/>
      <c r="C10" s="133"/>
      <c r="D10" s="133"/>
      <c r="E10" s="133"/>
      <c r="F10" s="133"/>
      <c r="G10" s="133"/>
      <c r="H10" s="133"/>
    </row>
    <row r="11" spans="1:8" x14ac:dyDescent="0.25">
      <c r="A11" s="306" t="str">
        <f>'7. Паспорт отчет о закупке'!A11</f>
        <v>АО "Янтарьэнерго"</v>
      </c>
      <c r="B11" s="306"/>
      <c r="C11" s="131"/>
      <c r="D11" s="131"/>
      <c r="E11" s="131"/>
      <c r="F11" s="131"/>
      <c r="G11" s="131"/>
      <c r="H11" s="131"/>
    </row>
    <row r="12" spans="1:8" x14ac:dyDescent="0.25">
      <c r="A12" s="296" t="s">
        <v>6</v>
      </c>
      <c r="B12" s="296"/>
      <c r="C12" s="132"/>
      <c r="D12" s="132"/>
      <c r="E12" s="132"/>
      <c r="F12" s="132"/>
      <c r="G12" s="132"/>
      <c r="H12" s="132"/>
    </row>
    <row r="13" spans="1:8" ht="18.75" x14ac:dyDescent="0.25">
      <c r="A13" s="133"/>
      <c r="B13" s="133"/>
      <c r="C13" s="133"/>
      <c r="D13" s="133"/>
      <c r="E13" s="133"/>
      <c r="F13" s="133"/>
      <c r="G13" s="133"/>
      <c r="H13" s="133"/>
    </row>
    <row r="14" spans="1:8" ht="30.75" customHeight="1" x14ac:dyDescent="0.25">
      <c r="A14" s="306" t="str">
        <f>'7. Паспорт отчет о закупке'!A14</f>
        <v>F_4494</v>
      </c>
      <c r="B14" s="306"/>
      <c r="C14" s="131"/>
      <c r="D14" s="131"/>
      <c r="E14" s="131"/>
      <c r="F14" s="131"/>
      <c r="G14" s="131"/>
      <c r="H14" s="131"/>
    </row>
    <row r="15" spans="1:8" x14ac:dyDescent="0.25">
      <c r="A15" s="296" t="s">
        <v>5</v>
      </c>
      <c r="B15" s="296"/>
      <c r="C15" s="132"/>
      <c r="D15" s="132"/>
      <c r="E15" s="132"/>
      <c r="F15" s="132"/>
      <c r="G15" s="132"/>
      <c r="H15" s="132"/>
    </row>
    <row r="16" spans="1:8" ht="18.75" x14ac:dyDescent="0.25">
      <c r="A16" s="11"/>
      <c r="B16" s="11"/>
      <c r="C16" s="11"/>
      <c r="D16" s="11"/>
      <c r="E16" s="11"/>
      <c r="F16" s="11"/>
      <c r="G16" s="11"/>
      <c r="H16" s="11"/>
    </row>
    <row r="17" spans="1:8" ht="71.25" customHeight="1" x14ac:dyDescent="0.25">
      <c r="A17" s="303" t="str">
        <f>'7. Паспорт отчет о закупке'!A17</f>
        <v>Замена коммутационного оборудования на подстанциях, которые являются смежными объектами реализуемых схем выдачи мощности новых объектов генерации</v>
      </c>
      <c r="B17" s="303"/>
      <c r="C17" s="131"/>
      <c r="D17" s="131"/>
      <c r="E17" s="131"/>
      <c r="F17" s="131"/>
      <c r="G17" s="131"/>
      <c r="H17" s="131"/>
    </row>
    <row r="18" spans="1:8" x14ac:dyDescent="0.25">
      <c r="A18" s="296" t="s">
        <v>4</v>
      </c>
      <c r="B18" s="296"/>
      <c r="C18" s="132"/>
      <c r="D18" s="132"/>
      <c r="E18" s="132"/>
      <c r="F18" s="132"/>
      <c r="G18" s="132"/>
      <c r="H18" s="132"/>
    </row>
    <row r="19" spans="1:8" x14ac:dyDescent="0.25">
      <c r="B19" s="110"/>
    </row>
    <row r="20" spans="1:8" ht="33.75" customHeight="1" x14ac:dyDescent="0.25">
      <c r="A20" s="414" t="s">
        <v>389</v>
      </c>
      <c r="B20" s="415"/>
    </row>
    <row r="21" spans="1:8" x14ac:dyDescent="0.25">
      <c r="B21" s="43"/>
    </row>
    <row r="22" spans="1:8" ht="16.5" thickBot="1" x14ac:dyDescent="0.3">
      <c r="B22" s="111"/>
    </row>
    <row r="23" spans="1:8" ht="58.5" customHeight="1" thickBot="1" x14ac:dyDescent="0.3">
      <c r="A23" s="112" t="s">
        <v>288</v>
      </c>
      <c r="B23" s="270" t="s">
        <v>453</v>
      </c>
    </row>
    <row r="24" spans="1:8" ht="90.75" thickBot="1" x14ac:dyDescent="0.3">
      <c r="A24" s="112" t="s">
        <v>289</v>
      </c>
      <c r="B24" s="270" t="s">
        <v>521</v>
      </c>
    </row>
    <row r="25" spans="1:8" ht="16.5" thickBot="1" x14ac:dyDescent="0.3">
      <c r="A25" s="112" t="s">
        <v>269</v>
      </c>
      <c r="B25" s="256" t="s">
        <v>458</v>
      </c>
    </row>
    <row r="26" spans="1:8" ht="21" customHeight="1" thickBot="1" x14ac:dyDescent="0.3">
      <c r="A26" s="112" t="s">
        <v>290</v>
      </c>
      <c r="B26" s="255" t="s">
        <v>522</v>
      </c>
    </row>
    <row r="27" spans="1:8" ht="16.5" thickBot="1" x14ac:dyDescent="0.3">
      <c r="A27" s="113" t="s">
        <v>291</v>
      </c>
      <c r="B27" s="257">
        <v>2017</v>
      </c>
    </row>
    <row r="28" spans="1:8" ht="16.5" thickBot="1" x14ac:dyDescent="0.3">
      <c r="A28" s="114" t="s">
        <v>292</v>
      </c>
      <c r="B28" s="258" t="s">
        <v>451</v>
      </c>
    </row>
    <row r="29" spans="1:8" ht="29.25" thickBot="1" x14ac:dyDescent="0.3">
      <c r="A29" s="120" t="s">
        <v>523</v>
      </c>
      <c r="B29" s="258">
        <v>1740.93</v>
      </c>
    </row>
    <row r="30" spans="1:8" ht="16.5" thickBot="1" x14ac:dyDescent="0.3">
      <c r="A30" s="116" t="s">
        <v>293</v>
      </c>
      <c r="B30" s="258" t="s">
        <v>452</v>
      </c>
    </row>
    <row r="31" spans="1:8" ht="30.75" thickBot="1" x14ac:dyDescent="0.3">
      <c r="A31" s="121" t="s">
        <v>294</v>
      </c>
      <c r="B31" s="258" t="s">
        <v>476</v>
      </c>
    </row>
    <row r="32" spans="1:8" ht="29.25" thickBot="1" x14ac:dyDescent="0.3">
      <c r="A32" s="121" t="s">
        <v>295</v>
      </c>
      <c r="B32" s="258">
        <v>0</v>
      </c>
    </row>
    <row r="33" spans="1:2" ht="16.5" thickBot="1" x14ac:dyDescent="0.3">
      <c r="A33" s="116" t="s">
        <v>296</v>
      </c>
      <c r="B33" s="258" t="s">
        <v>281</v>
      </c>
    </row>
    <row r="34" spans="1:2" ht="29.25" thickBot="1" x14ac:dyDescent="0.3">
      <c r="A34" s="121" t="s">
        <v>297</v>
      </c>
      <c r="B34" s="258">
        <v>0</v>
      </c>
    </row>
    <row r="35" spans="1:2" ht="16.5" thickBot="1" x14ac:dyDescent="0.3">
      <c r="A35" s="116" t="s">
        <v>298</v>
      </c>
      <c r="B35" s="258">
        <v>0</v>
      </c>
    </row>
    <row r="36" spans="1:2" ht="16.5" thickBot="1" x14ac:dyDescent="0.3">
      <c r="A36" s="116" t="s">
        <v>299</v>
      </c>
      <c r="B36" s="258">
        <v>0</v>
      </c>
    </row>
    <row r="37" spans="1:2" ht="16.5" thickBot="1" x14ac:dyDescent="0.3">
      <c r="A37" s="116" t="s">
        <v>300</v>
      </c>
      <c r="B37" s="258">
        <v>0</v>
      </c>
    </row>
    <row r="38" spans="1:2" ht="16.5" thickBot="1" x14ac:dyDescent="0.3">
      <c r="A38" s="116" t="s">
        <v>301</v>
      </c>
      <c r="B38" s="258">
        <v>0</v>
      </c>
    </row>
    <row r="39" spans="1:2" ht="29.25" thickBot="1" x14ac:dyDescent="0.3">
      <c r="A39" s="121" t="s">
        <v>302</v>
      </c>
      <c r="B39" s="258">
        <v>0</v>
      </c>
    </row>
    <row r="40" spans="1:2" ht="16.5" thickBot="1" x14ac:dyDescent="0.3">
      <c r="A40" s="116" t="s">
        <v>298</v>
      </c>
      <c r="B40" s="258">
        <v>0</v>
      </c>
    </row>
    <row r="41" spans="1:2" ht="16.5" thickBot="1" x14ac:dyDescent="0.3">
      <c r="A41" s="116" t="s">
        <v>299</v>
      </c>
      <c r="B41" s="258">
        <v>0</v>
      </c>
    </row>
    <row r="42" spans="1:2" ht="16.5" thickBot="1" x14ac:dyDescent="0.3">
      <c r="A42" s="116" t="s">
        <v>300</v>
      </c>
      <c r="B42" s="258">
        <v>0</v>
      </c>
    </row>
    <row r="43" spans="1:2" ht="16.5" thickBot="1" x14ac:dyDescent="0.3">
      <c r="A43" s="116" t="s">
        <v>301</v>
      </c>
      <c r="B43" s="258">
        <v>0</v>
      </c>
    </row>
    <row r="44" spans="1:2" ht="29.25" thickBot="1" x14ac:dyDescent="0.3">
      <c r="A44" s="121" t="s">
        <v>303</v>
      </c>
      <c r="B44" s="258">
        <v>0</v>
      </c>
    </row>
    <row r="45" spans="1:2" ht="16.5" thickBot="1" x14ac:dyDescent="0.3">
      <c r="A45" s="116" t="s">
        <v>298</v>
      </c>
      <c r="B45" s="258">
        <v>0</v>
      </c>
    </row>
    <row r="46" spans="1:2" ht="16.5" thickBot="1" x14ac:dyDescent="0.3">
      <c r="A46" s="116" t="s">
        <v>299</v>
      </c>
      <c r="B46" s="258">
        <v>0</v>
      </c>
    </row>
    <row r="47" spans="1:2" ht="16.5" thickBot="1" x14ac:dyDescent="0.3">
      <c r="A47" s="116" t="s">
        <v>300</v>
      </c>
      <c r="B47" s="258">
        <v>0</v>
      </c>
    </row>
    <row r="48" spans="1:2" ht="16.5" thickBot="1" x14ac:dyDescent="0.3">
      <c r="A48" s="116" t="s">
        <v>301</v>
      </c>
      <c r="B48" s="258">
        <v>0</v>
      </c>
    </row>
    <row r="49" spans="1:2" ht="29.25" thickBot="1" x14ac:dyDescent="0.3">
      <c r="A49" s="115" t="s">
        <v>304</v>
      </c>
      <c r="B49" s="258">
        <v>0</v>
      </c>
    </row>
    <row r="50" spans="1:2" ht="16.5" thickBot="1" x14ac:dyDescent="0.3">
      <c r="A50" s="117" t="s">
        <v>296</v>
      </c>
      <c r="B50" s="258" t="s">
        <v>281</v>
      </c>
    </row>
    <row r="51" spans="1:2" ht="16.5" thickBot="1" x14ac:dyDescent="0.3">
      <c r="A51" s="117" t="s">
        <v>305</v>
      </c>
      <c r="B51" s="258">
        <v>0</v>
      </c>
    </row>
    <row r="52" spans="1:2" ht="16.5" thickBot="1" x14ac:dyDescent="0.3">
      <c r="A52" s="117" t="s">
        <v>306</v>
      </c>
      <c r="B52" s="258">
        <v>0</v>
      </c>
    </row>
    <row r="53" spans="1:2" ht="16.5" thickBot="1" x14ac:dyDescent="0.3">
      <c r="A53" s="117" t="s">
        <v>307</v>
      </c>
      <c r="B53" s="258">
        <v>0</v>
      </c>
    </row>
    <row r="54" spans="1:2" ht="16.5" thickBot="1" x14ac:dyDescent="0.3">
      <c r="A54" s="113" t="s">
        <v>308</v>
      </c>
      <c r="B54" s="258">
        <v>0</v>
      </c>
    </row>
    <row r="55" spans="1:2" ht="16.5" thickBot="1" x14ac:dyDescent="0.3">
      <c r="A55" s="113" t="s">
        <v>309</v>
      </c>
      <c r="B55" s="258">
        <v>0</v>
      </c>
    </row>
    <row r="56" spans="1:2" ht="16.5" thickBot="1" x14ac:dyDescent="0.3">
      <c r="A56" s="113" t="s">
        <v>310</v>
      </c>
      <c r="B56" s="258">
        <v>0</v>
      </c>
    </row>
    <row r="57" spans="1:2" ht="16.5" thickBot="1" x14ac:dyDescent="0.3">
      <c r="A57" s="114" t="s">
        <v>311</v>
      </c>
      <c r="B57" s="258">
        <v>0</v>
      </c>
    </row>
    <row r="58" spans="1:2" ht="15.75" customHeight="1" x14ac:dyDescent="0.25">
      <c r="A58" s="115" t="s">
        <v>312</v>
      </c>
      <c r="B58" s="117"/>
    </row>
    <row r="59" spans="1:2" x14ac:dyDescent="0.25">
      <c r="A59" s="118" t="s">
        <v>313</v>
      </c>
      <c r="B59" s="259" t="s">
        <v>407</v>
      </c>
    </row>
    <row r="60" spans="1:2" x14ac:dyDescent="0.25">
      <c r="A60" s="118" t="s">
        <v>314</v>
      </c>
      <c r="B60" s="259" t="s">
        <v>480</v>
      </c>
    </row>
    <row r="61" spans="1:2" x14ac:dyDescent="0.25">
      <c r="A61" s="118" t="s">
        <v>315</v>
      </c>
      <c r="B61" s="259" t="s">
        <v>281</v>
      </c>
    </row>
    <row r="62" spans="1:2" x14ac:dyDescent="0.25">
      <c r="A62" s="118" t="s">
        <v>316</v>
      </c>
      <c r="B62" s="259" t="s">
        <v>281</v>
      </c>
    </row>
    <row r="63" spans="1:2" ht="16.5" thickBot="1" x14ac:dyDescent="0.3">
      <c r="A63" s="119" t="s">
        <v>317</v>
      </c>
      <c r="B63" s="260" t="s">
        <v>281</v>
      </c>
    </row>
    <row r="64" spans="1:2" ht="30.75" thickBot="1" x14ac:dyDescent="0.3">
      <c r="A64" s="117" t="s">
        <v>318</v>
      </c>
      <c r="B64" s="258" t="s">
        <v>481</v>
      </c>
    </row>
    <row r="65" spans="1:2" ht="29.25" thickBot="1" x14ac:dyDescent="0.3">
      <c r="A65" s="113" t="s">
        <v>319</v>
      </c>
      <c r="B65" s="258" t="s">
        <v>481</v>
      </c>
    </row>
    <row r="66" spans="1:2" ht="16.5" thickBot="1" x14ac:dyDescent="0.3">
      <c r="A66" s="117" t="s">
        <v>296</v>
      </c>
      <c r="B66" s="258" t="s">
        <v>481</v>
      </c>
    </row>
    <row r="67" spans="1:2" ht="16.5" thickBot="1" x14ac:dyDescent="0.3">
      <c r="A67" s="117" t="s">
        <v>320</v>
      </c>
      <c r="B67" s="258" t="s">
        <v>481</v>
      </c>
    </row>
    <row r="68" spans="1:2" ht="16.5" thickBot="1" x14ac:dyDescent="0.3">
      <c r="A68" s="117" t="s">
        <v>321</v>
      </c>
      <c r="B68" s="258" t="s">
        <v>481</v>
      </c>
    </row>
    <row r="69" spans="1:2" ht="45.75" thickBot="1" x14ac:dyDescent="0.3">
      <c r="A69" s="122" t="s">
        <v>322</v>
      </c>
      <c r="B69" s="258" t="s">
        <v>478</v>
      </c>
    </row>
    <row r="70" spans="1:2" ht="16.5" thickBot="1" x14ac:dyDescent="0.3">
      <c r="A70" s="113" t="s">
        <v>323</v>
      </c>
      <c r="B70" s="258" t="s">
        <v>281</v>
      </c>
    </row>
    <row r="71" spans="1:2" ht="16.5" thickBot="1" x14ac:dyDescent="0.3">
      <c r="A71" s="118" t="s">
        <v>324</v>
      </c>
      <c r="B71" s="258" t="s">
        <v>481</v>
      </c>
    </row>
    <row r="72" spans="1:2" ht="16.5" thickBot="1" x14ac:dyDescent="0.3">
      <c r="A72" s="118" t="s">
        <v>325</v>
      </c>
      <c r="B72" s="258" t="s">
        <v>281</v>
      </c>
    </row>
    <row r="73" spans="1:2" ht="16.5" thickBot="1" x14ac:dyDescent="0.3">
      <c r="A73" s="118" t="s">
        <v>326</v>
      </c>
      <c r="B73" s="258" t="s">
        <v>281</v>
      </c>
    </row>
    <row r="74" spans="1:2" ht="67.5" customHeight="1" thickBot="1" x14ac:dyDescent="0.3">
      <c r="A74" s="123" t="s">
        <v>327</v>
      </c>
      <c r="B74" s="258" t="s">
        <v>479</v>
      </c>
    </row>
    <row r="75" spans="1:2" ht="28.5" x14ac:dyDescent="0.25">
      <c r="A75" s="115" t="s">
        <v>328</v>
      </c>
      <c r="B75" s="411" t="s">
        <v>459</v>
      </c>
    </row>
    <row r="76" spans="1:2" x14ac:dyDescent="0.25">
      <c r="A76" s="118" t="s">
        <v>329</v>
      </c>
      <c r="B76" s="412"/>
    </row>
    <row r="77" spans="1:2" x14ac:dyDescent="0.25">
      <c r="A77" s="118" t="s">
        <v>330</v>
      </c>
      <c r="B77" s="412"/>
    </row>
    <row r="78" spans="1:2" x14ac:dyDescent="0.25">
      <c r="A78" s="118" t="s">
        <v>331</v>
      </c>
      <c r="B78" s="412"/>
    </row>
    <row r="79" spans="1:2" x14ac:dyDescent="0.25">
      <c r="A79" s="118" t="s">
        <v>332</v>
      </c>
      <c r="B79" s="412"/>
    </row>
    <row r="80" spans="1:2" ht="16.5" thickBot="1" x14ac:dyDescent="0.3">
      <c r="A80" s="124" t="s">
        <v>333</v>
      </c>
      <c r="B80" s="413"/>
    </row>
    <row r="83" spans="1:2" x14ac:dyDescent="0.25">
      <c r="A83" s="125"/>
      <c r="B83" s="126"/>
    </row>
    <row r="84" spans="1:2" x14ac:dyDescent="0.25">
      <c r="B84" s="127"/>
    </row>
    <row r="85" spans="1:2" x14ac:dyDescent="0.25">
      <c r="B85" s="128"/>
    </row>
  </sheetData>
  <mergeCells count="10">
    <mergeCell ref="B75:B80"/>
    <mergeCell ref="A15:B15"/>
    <mergeCell ref="A17:B17"/>
    <mergeCell ref="A18:B18"/>
    <mergeCell ref="A20:B20"/>
    <mergeCell ref="A7:B7"/>
    <mergeCell ref="A9:B9"/>
    <mergeCell ref="A11:B11"/>
    <mergeCell ref="A12:B12"/>
    <mergeCell ref="A14:B14"/>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8"/>
  <sheetViews>
    <sheetView view="pageBreakPreview" topLeftCell="A4" zoomScale="55" zoomScaleSheetLayoutView="55" workbookViewId="0">
      <selection activeCell="A24" sqref="A2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x14ac:dyDescent="0.25">
      <c r="A1" s="250" t="s">
        <v>454</v>
      </c>
      <c r="B1" s="1" t="e">
        <f>'1. паспорт местоположение'!B1</f>
        <v>#REF!</v>
      </c>
    </row>
    <row r="3" spans="1:28" s="12" customFormat="1" ht="18.75" customHeight="1" x14ac:dyDescent="0.2">
      <c r="A3" s="18"/>
      <c r="S3" s="38" t="s">
        <v>66</v>
      </c>
    </row>
    <row r="4" spans="1:28" s="12" customFormat="1" ht="18.75" customHeight="1" x14ac:dyDescent="0.3">
      <c r="A4" s="18"/>
      <c r="S4" s="15" t="s">
        <v>8</v>
      </c>
    </row>
    <row r="5" spans="1:28" s="12" customFormat="1" ht="18.75" x14ac:dyDescent="0.3">
      <c r="S5" s="15" t="s">
        <v>65</v>
      </c>
    </row>
    <row r="6" spans="1:28" s="12" customFormat="1" ht="18.75" customHeight="1" x14ac:dyDescent="0.2">
      <c r="A6" s="308" t="str">
        <f>CONCATENATE('1. паспорт местоположение'!A7:B7,'1. паспорт местоположение'!C7)</f>
        <v>Год раскрытия информации: 2016</v>
      </c>
      <c r="B6" s="308"/>
      <c r="C6" s="308"/>
      <c r="D6" s="308"/>
      <c r="E6" s="308"/>
      <c r="F6" s="308"/>
      <c r="G6" s="308"/>
      <c r="H6" s="308"/>
      <c r="I6" s="308"/>
      <c r="J6" s="308"/>
      <c r="K6" s="308"/>
      <c r="L6" s="308"/>
      <c r="M6" s="308"/>
      <c r="N6" s="308"/>
      <c r="O6" s="308"/>
      <c r="P6" s="308"/>
      <c r="Q6" s="308"/>
      <c r="R6" s="308"/>
      <c r="S6" s="308"/>
    </row>
    <row r="7" spans="1:28" s="12" customFormat="1" ht="15.75" x14ac:dyDescent="0.2">
      <c r="A7" s="17"/>
    </row>
    <row r="8" spans="1:28" s="12" customFormat="1" ht="18.75" x14ac:dyDescent="0.2">
      <c r="A8" s="301" t="s">
        <v>7</v>
      </c>
      <c r="B8" s="301"/>
      <c r="C8" s="301"/>
      <c r="D8" s="301"/>
      <c r="E8" s="301"/>
      <c r="F8" s="301"/>
      <c r="G8" s="301"/>
      <c r="H8" s="301"/>
      <c r="I8" s="301"/>
      <c r="J8" s="301"/>
      <c r="K8" s="301"/>
      <c r="L8" s="301"/>
      <c r="M8" s="301"/>
      <c r="N8" s="301"/>
      <c r="O8" s="301"/>
      <c r="P8" s="301"/>
      <c r="Q8" s="301"/>
      <c r="R8" s="301"/>
      <c r="S8" s="301"/>
      <c r="T8" s="13"/>
      <c r="U8" s="13"/>
      <c r="V8" s="13"/>
      <c r="W8" s="13"/>
      <c r="X8" s="13"/>
      <c r="Y8" s="13"/>
      <c r="Z8" s="13"/>
      <c r="AA8" s="13"/>
      <c r="AB8" s="13"/>
    </row>
    <row r="9" spans="1:28" s="12" customFormat="1" ht="18.75" x14ac:dyDescent="0.2">
      <c r="A9" s="301"/>
      <c r="B9" s="301"/>
      <c r="C9" s="301"/>
      <c r="D9" s="301"/>
      <c r="E9" s="301"/>
      <c r="F9" s="301"/>
      <c r="G9" s="301"/>
      <c r="H9" s="301"/>
      <c r="I9" s="301"/>
      <c r="J9" s="301"/>
      <c r="K9" s="301"/>
      <c r="L9" s="301"/>
      <c r="M9" s="301"/>
      <c r="N9" s="301"/>
      <c r="O9" s="301"/>
      <c r="P9" s="301"/>
      <c r="Q9" s="301"/>
      <c r="R9" s="301"/>
      <c r="S9" s="301"/>
      <c r="T9" s="13"/>
      <c r="U9" s="13"/>
      <c r="V9" s="13"/>
      <c r="W9" s="13"/>
      <c r="X9" s="13"/>
      <c r="Y9" s="13"/>
      <c r="Z9" s="13"/>
      <c r="AA9" s="13"/>
      <c r="AB9" s="13"/>
    </row>
    <row r="10" spans="1:28" s="12" customFormat="1" ht="18.75" x14ac:dyDescent="0.2">
      <c r="A10" s="306" t="str">
        <f>'1. паспорт местоположение'!A11:C11</f>
        <v>АО "Янтарьэнерго"</v>
      </c>
      <c r="B10" s="306"/>
      <c r="C10" s="306"/>
      <c r="D10" s="306"/>
      <c r="E10" s="306"/>
      <c r="F10" s="306"/>
      <c r="G10" s="306"/>
      <c r="H10" s="306"/>
      <c r="I10" s="306"/>
      <c r="J10" s="306"/>
      <c r="K10" s="306"/>
      <c r="L10" s="306"/>
      <c r="M10" s="306"/>
      <c r="N10" s="306"/>
      <c r="O10" s="306"/>
      <c r="P10" s="306"/>
      <c r="Q10" s="306"/>
      <c r="R10" s="306"/>
      <c r="S10" s="306"/>
      <c r="T10" s="13"/>
      <c r="U10" s="13"/>
      <c r="V10" s="13"/>
      <c r="W10" s="13"/>
      <c r="X10" s="13"/>
      <c r="Y10" s="13"/>
      <c r="Z10" s="13"/>
      <c r="AA10" s="13"/>
      <c r="AB10" s="13"/>
    </row>
    <row r="11" spans="1:28" s="12" customFormat="1" ht="18.75" x14ac:dyDescent="0.2">
      <c r="A11" s="296" t="s">
        <v>6</v>
      </c>
      <c r="B11" s="296"/>
      <c r="C11" s="296"/>
      <c r="D11" s="296"/>
      <c r="E11" s="296"/>
      <c r="F11" s="296"/>
      <c r="G11" s="296"/>
      <c r="H11" s="296"/>
      <c r="I11" s="296"/>
      <c r="J11" s="296"/>
      <c r="K11" s="296"/>
      <c r="L11" s="296"/>
      <c r="M11" s="296"/>
      <c r="N11" s="296"/>
      <c r="O11" s="296"/>
      <c r="P11" s="296"/>
      <c r="Q11" s="296"/>
      <c r="R11" s="296"/>
      <c r="S11" s="296"/>
      <c r="T11" s="13"/>
      <c r="U11" s="13"/>
      <c r="V11" s="13"/>
      <c r="W11" s="13"/>
      <c r="X11" s="13"/>
      <c r="Y11" s="13"/>
      <c r="Z11" s="13"/>
      <c r="AA11" s="13"/>
      <c r="AB11" s="13"/>
    </row>
    <row r="12" spans="1:28" s="12" customFormat="1" ht="18.75" x14ac:dyDescent="0.2">
      <c r="A12" s="301"/>
      <c r="B12" s="301"/>
      <c r="C12" s="301"/>
      <c r="D12" s="301"/>
      <c r="E12" s="301"/>
      <c r="F12" s="301"/>
      <c r="G12" s="301"/>
      <c r="H12" s="301"/>
      <c r="I12" s="301"/>
      <c r="J12" s="301"/>
      <c r="K12" s="301"/>
      <c r="L12" s="301"/>
      <c r="M12" s="301"/>
      <c r="N12" s="301"/>
      <c r="O12" s="301"/>
      <c r="P12" s="301"/>
      <c r="Q12" s="301"/>
      <c r="R12" s="301"/>
      <c r="S12" s="301"/>
      <c r="T12" s="13"/>
      <c r="U12" s="13"/>
      <c r="V12" s="13"/>
      <c r="W12" s="13"/>
      <c r="X12" s="13"/>
      <c r="Y12" s="13"/>
      <c r="Z12" s="13"/>
      <c r="AA12" s="13"/>
      <c r="AB12" s="13"/>
    </row>
    <row r="13" spans="1:28" s="12" customFormat="1" ht="18.75" x14ac:dyDescent="0.2">
      <c r="A13" s="306" t="str">
        <f>'1. паспорт местоположение'!A14:C14</f>
        <v>F_4494</v>
      </c>
      <c r="B13" s="306"/>
      <c r="C13" s="306"/>
      <c r="D13" s="306"/>
      <c r="E13" s="306"/>
      <c r="F13" s="306"/>
      <c r="G13" s="306"/>
      <c r="H13" s="306"/>
      <c r="I13" s="306"/>
      <c r="J13" s="306"/>
      <c r="K13" s="306"/>
      <c r="L13" s="306"/>
      <c r="M13" s="306"/>
      <c r="N13" s="306"/>
      <c r="O13" s="306"/>
      <c r="P13" s="306"/>
      <c r="Q13" s="306"/>
      <c r="R13" s="306"/>
      <c r="S13" s="306"/>
      <c r="T13" s="13"/>
      <c r="U13" s="13"/>
      <c r="V13" s="13"/>
      <c r="W13" s="13"/>
      <c r="X13" s="13"/>
      <c r="Y13" s="13"/>
      <c r="Z13" s="13"/>
      <c r="AA13" s="13"/>
      <c r="AB13" s="13"/>
    </row>
    <row r="14" spans="1:28" s="12" customFormat="1" ht="18.75" x14ac:dyDescent="0.2">
      <c r="A14" s="296" t="s">
        <v>5</v>
      </c>
      <c r="B14" s="296"/>
      <c r="C14" s="296"/>
      <c r="D14" s="296"/>
      <c r="E14" s="296"/>
      <c r="F14" s="296"/>
      <c r="G14" s="296"/>
      <c r="H14" s="296"/>
      <c r="I14" s="296"/>
      <c r="J14" s="296"/>
      <c r="K14" s="296"/>
      <c r="L14" s="296"/>
      <c r="M14" s="296"/>
      <c r="N14" s="296"/>
      <c r="O14" s="296"/>
      <c r="P14" s="296"/>
      <c r="Q14" s="296"/>
      <c r="R14" s="296"/>
      <c r="S14" s="296"/>
      <c r="T14" s="13"/>
      <c r="U14" s="13"/>
      <c r="V14" s="13"/>
      <c r="W14" s="13"/>
      <c r="X14" s="13"/>
      <c r="Y14" s="13"/>
      <c r="Z14" s="13"/>
      <c r="AA14" s="13"/>
      <c r="AB14" s="13"/>
    </row>
    <row r="15" spans="1:28" s="9" customFormat="1" ht="15.75" customHeight="1" x14ac:dyDescent="0.2">
      <c r="A15" s="307"/>
      <c r="B15" s="307"/>
      <c r="C15" s="307"/>
      <c r="D15" s="307"/>
      <c r="E15" s="307"/>
      <c r="F15" s="307"/>
      <c r="G15" s="307"/>
      <c r="H15" s="307"/>
      <c r="I15" s="307"/>
      <c r="J15" s="307"/>
      <c r="K15" s="307"/>
      <c r="L15" s="307"/>
      <c r="M15" s="307"/>
      <c r="N15" s="307"/>
      <c r="O15" s="307"/>
      <c r="P15" s="307"/>
      <c r="Q15" s="307"/>
      <c r="R15" s="307"/>
      <c r="S15" s="307"/>
      <c r="T15" s="10"/>
      <c r="U15" s="10"/>
      <c r="V15" s="10"/>
      <c r="W15" s="10"/>
      <c r="X15" s="10"/>
      <c r="Y15" s="10"/>
      <c r="Z15" s="10"/>
      <c r="AA15" s="10"/>
      <c r="AB15" s="10"/>
    </row>
    <row r="16" spans="1:28" s="3" customFormat="1" ht="15.75" x14ac:dyDescent="0.2">
      <c r="A16" s="303" t="str">
        <f>'1. паспорт местоположение'!A17:C17</f>
        <v>Замена коммутационного оборудования на подстанциях, которые являются смежными объектами реализуемых схем выдачи мощности новых объектов генерации</v>
      </c>
      <c r="B16" s="303"/>
      <c r="C16" s="303"/>
      <c r="D16" s="303"/>
      <c r="E16" s="303"/>
      <c r="F16" s="303"/>
      <c r="G16" s="303"/>
      <c r="H16" s="303"/>
      <c r="I16" s="303"/>
      <c r="J16" s="303"/>
      <c r="K16" s="303"/>
      <c r="L16" s="303"/>
      <c r="M16" s="303"/>
      <c r="N16" s="303"/>
      <c r="O16" s="303"/>
      <c r="P16" s="303"/>
      <c r="Q16" s="303"/>
      <c r="R16" s="303"/>
      <c r="S16" s="303"/>
      <c r="T16" s="8"/>
      <c r="U16" s="8"/>
      <c r="V16" s="8"/>
      <c r="W16" s="8"/>
      <c r="X16" s="8"/>
      <c r="Y16" s="8"/>
      <c r="Z16" s="8"/>
      <c r="AA16" s="8"/>
      <c r="AB16" s="8"/>
    </row>
    <row r="17" spans="1:28" s="3" customFormat="1" ht="15" customHeight="1" x14ac:dyDescent="0.2">
      <c r="A17" s="296" t="s">
        <v>4</v>
      </c>
      <c r="B17" s="296"/>
      <c r="C17" s="296"/>
      <c r="D17" s="296"/>
      <c r="E17" s="296"/>
      <c r="F17" s="296"/>
      <c r="G17" s="296"/>
      <c r="H17" s="296"/>
      <c r="I17" s="296"/>
      <c r="J17" s="296"/>
      <c r="K17" s="296"/>
      <c r="L17" s="296"/>
      <c r="M17" s="296"/>
      <c r="N17" s="296"/>
      <c r="O17" s="296"/>
      <c r="P17" s="296"/>
      <c r="Q17" s="296"/>
      <c r="R17" s="296"/>
      <c r="S17" s="296"/>
      <c r="T17" s="6"/>
      <c r="U17" s="6"/>
      <c r="V17" s="6"/>
      <c r="W17" s="6"/>
      <c r="X17" s="6"/>
      <c r="Y17" s="6"/>
      <c r="Z17" s="6"/>
      <c r="AA17" s="6"/>
      <c r="AB17" s="6"/>
    </row>
    <row r="18" spans="1:28" s="3" customFormat="1" ht="15" customHeight="1" x14ac:dyDescent="0.2">
      <c r="A18" s="304"/>
      <c r="B18" s="304"/>
      <c r="C18" s="304"/>
      <c r="D18" s="304"/>
      <c r="E18" s="304"/>
      <c r="F18" s="304"/>
      <c r="G18" s="304"/>
      <c r="H18" s="304"/>
      <c r="I18" s="304"/>
      <c r="J18" s="304"/>
      <c r="K18" s="304"/>
      <c r="L18" s="304"/>
      <c r="M18" s="304"/>
      <c r="N18" s="304"/>
      <c r="O18" s="304"/>
      <c r="P18" s="304"/>
      <c r="Q18" s="304"/>
      <c r="R18" s="304"/>
      <c r="S18" s="304"/>
      <c r="T18" s="4"/>
      <c r="U18" s="4"/>
      <c r="V18" s="4"/>
      <c r="W18" s="4"/>
      <c r="X18" s="4"/>
      <c r="Y18" s="4"/>
    </row>
    <row r="19" spans="1:28" s="3" customFormat="1" ht="45.75" customHeight="1" x14ac:dyDescent="0.2">
      <c r="A19" s="297" t="s">
        <v>364</v>
      </c>
      <c r="B19" s="297"/>
      <c r="C19" s="297"/>
      <c r="D19" s="297"/>
      <c r="E19" s="297"/>
      <c r="F19" s="297"/>
      <c r="G19" s="297"/>
      <c r="H19" s="297"/>
      <c r="I19" s="297"/>
      <c r="J19" s="297"/>
      <c r="K19" s="297"/>
      <c r="L19" s="297"/>
      <c r="M19" s="297"/>
      <c r="N19" s="297"/>
      <c r="O19" s="297"/>
      <c r="P19" s="297"/>
      <c r="Q19" s="297"/>
      <c r="R19" s="297"/>
      <c r="S19" s="297"/>
      <c r="T19" s="7"/>
      <c r="U19" s="7"/>
      <c r="V19" s="7"/>
      <c r="W19" s="7"/>
      <c r="X19" s="7"/>
      <c r="Y19" s="7"/>
      <c r="Z19" s="7"/>
      <c r="AA19" s="7"/>
      <c r="AB19" s="7"/>
    </row>
    <row r="20" spans="1:28" s="3" customFormat="1" ht="15" customHeight="1" x14ac:dyDescent="0.2">
      <c r="A20" s="305"/>
      <c r="B20" s="305"/>
      <c r="C20" s="305"/>
      <c r="D20" s="305"/>
      <c r="E20" s="305"/>
      <c r="F20" s="305"/>
      <c r="G20" s="305"/>
      <c r="H20" s="305"/>
      <c r="I20" s="305"/>
      <c r="J20" s="305"/>
      <c r="K20" s="305"/>
      <c r="L20" s="305"/>
      <c r="M20" s="305"/>
      <c r="N20" s="305"/>
      <c r="O20" s="305"/>
      <c r="P20" s="305"/>
      <c r="Q20" s="305"/>
      <c r="R20" s="305"/>
      <c r="S20" s="305"/>
      <c r="T20" s="4"/>
      <c r="U20" s="4"/>
      <c r="V20" s="4"/>
      <c r="W20" s="4"/>
      <c r="X20" s="4"/>
      <c r="Y20" s="4"/>
    </row>
    <row r="21" spans="1:28" s="3" customFormat="1" ht="54" customHeight="1" x14ac:dyDescent="0.2">
      <c r="A21" s="309" t="s">
        <v>3</v>
      </c>
      <c r="B21" s="309" t="s">
        <v>94</v>
      </c>
      <c r="C21" s="310" t="s">
        <v>287</v>
      </c>
      <c r="D21" s="309" t="s">
        <v>286</v>
      </c>
      <c r="E21" s="309" t="s">
        <v>93</v>
      </c>
      <c r="F21" s="309" t="s">
        <v>92</v>
      </c>
      <c r="G21" s="309" t="s">
        <v>282</v>
      </c>
      <c r="H21" s="309" t="s">
        <v>91</v>
      </c>
      <c r="I21" s="309" t="s">
        <v>90</v>
      </c>
      <c r="J21" s="309" t="s">
        <v>89</v>
      </c>
      <c r="K21" s="309" t="s">
        <v>88</v>
      </c>
      <c r="L21" s="309" t="s">
        <v>87</v>
      </c>
      <c r="M21" s="309" t="s">
        <v>86</v>
      </c>
      <c r="N21" s="309" t="s">
        <v>85</v>
      </c>
      <c r="O21" s="309" t="s">
        <v>84</v>
      </c>
      <c r="P21" s="309" t="s">
        <v>83</v>
      </c>
      <c r="Q21" s="309" t="s">
        <v>285</v>
      </c>
      <c r="R21" s="309"/>
      <c r="S21" s="312" t="s">
        <v>358</v>
      </c>
      <c r="T21" s="4"/>
      <c r="U21" s="4"/>
      <c r="V21" s="4"/>
      <c r="W21" s="4"/>
      <c r="X21" s="4"/>
      <c r="Y21" s="4"/>
    </row>
    <row r="22" spans="1:28" s="3" customFormat="1" ht="180.75" customHeight="1" x14ac:dyDescent="0.2">
      <c r="A22" s="309"/>
      <c r="B22" s="309"/>
      <c r="C22" s="311"/>
      <c r="D22" s="309"/>
      <c r="E22" s="309"/>
      <c r="F22" s="309"/>
      <c r="G22" s="309"/>
      <c r="H22" s="309"/>
      <c r="I22" s="309"/>
      <c r="J22" s="309"/>
      <c r="K22" s="309"/>
      <c r="L22" s="309"/>
      <c r="M22" s="309"/>
      <c r="N22" s="309"/>
      <c r="O22" s="309"/>
      <c r="P22" s="309"/>
      <c r="Q22" s="41" t="s">
        <v>283</v>
      </c>
      <c r="R22" s="42" t="s">
        <v>284</v>
      </c>
      <c r="S22" s="312"/>
      <c r="T22" s="28"/>
      <c r="U22" s="28"/>
      <c r="V22" s="28"/>
      <c r="W22" s="28"/>
      <c r="X22" s="28"/>
      <c r="Y22" s="28"/>
      <c r="Z22" s="27"/>
      <c r="AA22" s="27"/>
      <c r="AB22" s="27"/>
    </row>
    <row r="23" spans="1:28" s="3" customFormat="1" ht="18.75" x14ac:dyDescent="0.2">
      <c r="A23" s="41">
        <v>1</v>
      </c>
      <c r="B23" s="45">
        <v>2</v>
      </c>
      <c r="C23" s="41">
        <v>3</v>
      </c>
      <c r="D23" s="45">
        <v>4</v>
      </c>
      <c r="E23" s="41">
        <v>5</v>
      </c>
      <c r="F23" s="45">
        <v>6</v>
      </c>
      <c r="G23" s="136">
        <v>7</v>
      </c>
      <c r="H23" s="137">
        <v>8</v>
      </c>
      <c r="I23" s="136">
        <v>9</v>
      </c>
      <c r="J23" s="137">
        <v>10</v>
      </c>
      <c r="K23" s="136">
        <v>11</v>
      </c>
      <c r="L23" s="137">
        <v>12</v>
      </c>
      <c r="M23" s="136">
        <v>13</v>
      </c>
      <c r="N23" s="137">
        <v>14</v>
      </c>
      <c r="O23" s="136">
        <v>15</v>
      </c>
      <c r="P23" s="137">
        <v>16</v>
      </c>
      <c r="Q23" s="136">
        <v>17</v>
      </c>
      <c r="R23" s="137">
        <v>18</v>
      </c>
      <c r="S23" s="136">
        <v>19</v>
      </c>
      <c r="T23" s="28"/>
      <c r="U23" s="28"/>
      <c r="V23" s="28"/>
      <c r="W23" s="28"/>
      <c r="X23" s="28"/>
      <c r="Y23" s="28"/>
      <c r="Z23" s="27"/>
      <c r="AA23" s="27"/>
      <c r="AB23" s="27"/>
    </row>
    <row r="24" spans="1:28" s="3" customFormat="1" ht="32.25" customHeight="1" x14ac:dyDescent="0.2">
      <c r="A24" s="41" t="s">
        <v>281</v>
      </c>
      <c r="B24" s="265" t="s">
        <v>281</v>
      </c>
      <c r="C24" s="265" t="s">
        <v>281</v>
      </c>
      <c r="D24" s="265" t="s">
        <v>281</v>
      </c>
      <c r="E24" s="265" t="s">
        <v>281</v>
      </c>
      <c r="F24" s="265" t="s">
        <v>281</v>
      </c>
      <c r="G24" s="265" t="s">
        <v>281</v>
      </c>
      <c r="H24" s="265" t="s">
        <v>281</v>
      </c>
      <c r="I24" s="265" t="s">
        <v>281</v>
      </c>
      <c r="J24" s="265" t="s">
        <v>281</v>
      </c>
      <c r="K24" s="265" t="s">
        <v>281</v>
      </c>
      <c r="L24" s="265" t="s">
        <v>281</v>
      </c>
      <c r="M24" s="265" t="s">
        <v>281</v>
      </c>
      <c r="N24" s="265" t="s">
        <v>281</v>
      </c>
      <c r="O24" s="265" t="s">
        <v>281</v>
      </c>
      <c r="P24" s="265" t="s">
        <v>281</v>
      </c>
      <c r="Q24" s="265" t="s">
        <v>281</v>
      </c>
      <c r="R24" s="265" t="s">
        <v>281</v>
      </c>
      <c r="S24" s="265" t="s">
        <v>281</v>
      </c>
      <c r="T24" s="28"/>
      <c r="U24" s="28"/>
      <c r="V24" s="28"/>
      <c r="W24" s="28"/>
      <c r="X24" s="28"/>
      <c r="Y24" s="28"/>
      <c r="Z24" s="27"/>
      <c r="AA24" s="27"/>
      <c r="AB24" s="27"/>
    </row>
    <row r="25" spans="1:28" s="3" customFormat="1" ht="18.75" x14ac:dyDescent="0.2">
      <c r="A25" s="41"/>
      <c r="B25" s="45"/>
      <c r="C25" s="45"/>
      <c r="D25" s="45"/>
      <c r="E25" s="45"/>
      <c r="F25" s="45"/>
      <c r="G25" s="45"/>
      <c r="H25" s="30"/>
      <c r="I25" s="30"/>
      <c r="J25" s="30"/>
      <c r="K25" s="30"/>
      <c r="L25" s="30"/>
      <c r="M25" s="30"/>
      <c r="N25" s="30"/>
      <c r="O25" s="30"/>
      <c r="P25" s="30"/>
      <c r="Q25" s="30"/>
      <c r="R25" s="5"/>
      <c r="S25" s="135"/>
      <c r="T25" s="28"/>
      <c r="U25" s="28"/>
      <c r="V25" s="28"/>
      <c r="W25" s="28"/>
      <c r="X25" s="27"/>
      <c r="Y25" s="27"/>
      <c r="Z25" s="27"/>
      <c r="AA25" s="27"/>
      <c r="AB25" s="27"/>
    </row>
    <row r="26" spans="1:28" s="3" customFormat="1" ht="18.75" x14ac:dyDescent="0.2">
      <c r="A26" s="41"/>
      <c r="B26" s="45"/>
      <c r="C26" s="45"/>
      <c r="D26" s="45"/>
      <c r="E26" s="45"/>
      <c r="F26" s="45"/>
      <c r="G26" s="45"/>
      <c r="H26" s="30"/>
      <c r="I26" s="30"/>
      <c r="J26" s="30"/>
      <c r="K26" s="30"/>
      <c r="L26" s="30"/>
      <c r="M26" s="30"/>
      <c r="N26" s="30"/>
      <c r="O26" s="30"/>
      <c r="P26" s="30"/>
      <c r="Q26" s="30"/>
      <c r="R26" s="5"/>
      <c r="S26" s="135"/>
      <c r="T26" s="28"/>
      <c r="U26" s="28"/>
      <c r="V26" s="28"/>
      <c r="W26" s="28"/>
      <c r="X26" s="27"/>
      <c r="Y26" s="27"/>
      <c r="Z26" s="27"/>
      <c r="AA26" s="27"/>
      <c r="AB26" s="27"/>
    </row>
    <row r="27" spans="1:28" s="3" customFormat="1" ht="18.75" x14ac:dyDescent="0.2">
      <c r="A27" s="44"/>
      <c r="B27" s="45"/>
      <c r="C27" s="45"/>
      <c r="D27" s="45"/>
      <c r="E27" s="45"/>
      <c r="F27" s="45"/>
      <c r="G27" s="45"/>
      <c r="H27" s="30"/>
      <c r="I27" s="30"/>
      <c r="J27" s="30"/>
      <c r="K27" s="30"/>
      <c r="L27" s="30"/>
      <c r="M27" s="30"/>
      <c r="N27" s="30"/>
      <c r="O27" s="30"/>
      <c r="P27" s="30"/>
      <c r="Q27" s="30"/>
      <c r="R27" s="5"/>
      <c r="S27" s="135"/>
      <c r="T27" s="28"/>
      <c r="U27" s="28"/>
      <c r="V27" s="28"/>
      <c r="W27" s="28"/>
      <c r="X27" s="27"/>
      <c r="Y27" s="27"/>
      <c r="Z27" s="27"/>
      <c r="AA27" s="27"/>
      <c r="AB27" s="27"/>
    </row>
    <row r="28" spans="1:28" s="3" customFormat="1" ht="18.75" x14ac:dyDescent="0.2">
      <c r="A28" s="44"/>
      <c r="B28" s="45"/>
      <c r="C28" s="45"/>
      <c r="D28" s="45"/>
      <c r="E28" s="45"/>
      <c r="F28" s="45"/>
      <c r="G28" s="45"/>
      <c r="H28" s="30"/>
      <c r="I28" s="30"/>
      <c r="J28" s="30"/>
      <c r="K28" s="30"/>
      <c r="L28" s="30"/>
      <c r="M28" s="30"/>
      <c r="N28" s="30"/>
      <c r="O28" s="30"/>
      <c r="P28" s="30"/>
      <c r="Q28" s="30"/>
      <c r="R28" s="5"/>
      <c r="S28" s="135"/>
      <c r="T28" s="28"/>
      <c r="U28" s="28"/>
      <c r="V28" s="28"/>
      <c r="W28" s="28"/>
      <c r="X28" s="27"/>
      <c r="Y28" s="27"/>
      <c r="Z28" s="27"/>
      <c r="AA28" s="27"/>
      <c r="AB28" s="27"/>
    </row>
    <row r="29" spans="1:28" s="3" customFormat="1" ht="18.75" x14ac:dyDescent="0.2">
      <c r="A29" s="44"/>
      <c r="B29" s="45"/>
      <c r="C29" s="45"/>
      <c r="D29" s="45"/>
      <c r="E29" s="45"/>
      <c r="F29" s="45"/>
      <c r="G29" s="45"/>
      <c r="H29" s="30"/>
      <c r="I29" s="30"/>
      <c r="J29" s="30"/>
      <c r="K29" s="30"/>
      <c r="L29" s="30"/>
      <c r="M29" s="30"/>
      <c r="N29" s="30"/>
      <c r="O29" s="30"/>
      <c r="P29" s="30"/>
      <c r="Q29" s="30"/>
      <c r="R29" s="5"/>
      <c r="S29" s="135"/>
      <c r="T29" s="28"/>
      <c r="U29" s="28"/>
      <c r="V29" s="28"/>
      <c r="W29" s="28"/>
      <c r="X29" s="27"/>
      <c r="Y29" s="27"/>
      <c r="Z29" s="27"/>
      <c r="AA29" s="27"/>
      <c r="AB29" s="27"/>
    </row>
    <row r="30" spans="1:28" s="3" customFormat="1" ht="18.75" x14ac:dyDescent="0.2">
      <c r="A30" s="30" t="s">
        <v>0</v>
      </c>
      <c r="B30" s="30"/>
      <c r="C30" s="30"/>
      <c r="D30" s="30"/>
      <c r="E30" s="30"/>
      <c r="F30" s="30"/>
      <c r="G30" s="30"/>
      <c r="H30" s="30" t="s">
        <v>0</v>
      </c>
      <c r="I30" s="30"/>
      <c r="J30" s="30"/>
      <c r="K30" s="30"/>
      <c r="L30" s="30"/>
      <c r="M30" s="30" t="s">
        <v>0</v>
      </c>
      <c r="N30" s="30" t="s">
        <v>0</v>
      </c>
      <c r="O30" s="30" t="s">
        <v>0</v>
      </c>
      <c r="P30" s="30" t="s">
        <v>0</v>
      </c>
      <c r="Q30" s="30" t="s">
        <v>0</v>
      </c>
      <c r="R30" s="5"/>
      <c r="S30" s="135"/>
      <c r="T30" s="28"/>
      <c r="U30" s="28"/>
      <c r="V30" s="28"/>
      <c r="W30" s="28"/>
      <c r="X30" s="27"/>
      <c r="Y30" s="27"/>
      <c r="Z30" s="27"/>
      <c r="AA30" s="27"/>
      <c r="AB30" s="27"/>
    </row>
    <row r="31" spans="1:28" ht="20.25" customHeight="1" x14ac:dyDescent="0.25">
      <c r="A31" s="106"/>
      <c r="B31" s="45"/>
      <c r="C31" s="45"/>
      <c r="D31" s="45"/>
      <c r="E31" s="106"/>
      <c r="F31" s="106"/>
      <c r="G31" s="106"/>
      <c r="H31" s="106"/>
      <c r="I31" s="106"/>
      <c r="J31" s="106"/>
      <c r="K31" s="106"/>
      <c r="L31" s="106"/>
      <c r="M31" s="106"/>
      <c r="N31" s="106"/>
      <c r="O31" s="106"/>
      <c r="P31" s="106"/>
      <c r="Q31" s="107"/>
      <c r="R31" s="2"/>
      <c r="S31" s="2"/>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row r="367" spans="1:28" x14ac:dyDescent="0.25">
      <c r="A367" s="23"/>
      <c r="B367" s="23"/>
      <c r="C367" s="23"/>
      <c r="D367" s="23"/>
      <c r="E367" s="23"/>
      <c r="F367" s="23"/>
      <c r="G367" s="23"/>
      <c r="H367" s="23"/>
      <c r="I367" s="23"/>
      <c r="J367" s="23"/>
      <c r="K367" s="23"/>
      <c r="L367" s="23"/>
      <c r="M367" s="23"/>
      <c r="N367" s="23"/>
      <c r="O367" s="23"/>
      <c r="P367" s="23"/>
      <c r="Q367" s="23"/>
      <c r="R367" s="23"/>
      <c r="S367" s="23"/>
      <c r="T367" s="23"/>
      <c r="U367" s="23"/>
      <c r="V367" s="23"/>
      <c r="W367" s="23"/>
      <c r="X367" s="23"/>
      <c r="Y367" s="23"/>
      <c r="Z367" s="23"/>
      <c r="AA367" s="23"/>
      <c r="AB367" s="23"/>
    </row>
    <row r="368" spans="1:28" x14ac:dyDescent="0.25">
      <c r="A368" s="23"/>
      <c r="B368" s="23"/>
      <c r="C368" s="23"/>
      <c r="D368" s="23"/>
      <c r="E368" s="23"/>
      <c r="F368" s="23"/>
      <c r="G368" s="23"/>
      <c r="H368" s="23"/>
      <c r="I368" s="23"/>
      <c r="J368" s="23"/>
      <c r="K368" s="23"/>
      <c r="L368" s="23"/>
      <c r="M368" s="23"/>
      <c r="N368" s="23"/>
      <c r="O368" s="23"/>
      <c r="P368" s="23"/>
      <c r="Q368" s="23"/>
      <c r="R368" s="23"/>
      <c r="S368" s="23"/>
      <c r="T368" s="23"/>
      <c r="U368" s="23"/>
      <c r="V368" s="23"/>
      <c r="W368" s="23"/>
      <c r="X368" s="23"/>
      <c r="Y368" s="23"/>
      <c r="Z368" s="23"/>
      <c r="AA368" s="23"/>
      <c r="AB368" s="23"/>
    </row>
  </sheetData>
  <mergeCells count="32">
    <mergeCell ref="L21:L22"/>
    <mergeCell ref="Q21:R21"/>
    <mergeCell ref="P21:P22"/>
    <mergeCell ref="O21:O22"/>
    <mergeCell ref="N21:N22"/>
    <mergeCell ref="M21:M22"/>
    <mergeCell ref="A6:S6"/>
    <mergeCell ref="A8:S8"/>
    <mergeCell ref="A9:S9"/>
    <mergeCell ref="A10:S10"/>
    <mergeCell ref="E21:E22"/>
    <mergeCell ref="B21:B22"/>
    <mergeCell ref="A21:A22"/>
    <mergeCell ref="D21:D22"/>
    <mergeCell ref="C21:C22"/>
    <mergeCell ref="K21:K22"/>
    <mergeCell ref="J21:J22"/>
    <mergeCell ref="I21:I22"/>
    <mergeCell ref="G21:G22"/>
    <mergeCell ref="F21:F22"/>
    <mergeCell ref="S21:S22"/>
    <mergeCell ref="H21:H22"/>
    <mergeCell ref="A11:S11"/>
    <mergeCell ref="A12:S12"/>
    <mergeCell ref="A13:S13"/>
    <mergeCell ref="A14:S14"/>
    <mergeCell ref="A15:S15"/>
    <mergeCell ref="A16:S16"/>
    <mergeCell ref="A17:S17"/>
    <mergeCell ref="A18:S18"/>
    <mergeCell ref="A19:S19"/>
    <mergeCell ref="A20:S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47"/>
  <sheetViews>
    <sheetView view="pageBreakPreview" zoomScale="85" zoomScaleNormal="60" zoomScaleSheetLayoutView="85" workbookViewId="0">
      <selection activeCell="V33" sqref="A32:V33"/>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x14ac:dyDescent="0.25">
      <c r="A1" s="250" t="s">
        <v>454</v>
      </c>
      <c r="B1" s="1" t="e">
        <f>'2. паспорт  ТП'!B1</f>
        <v>#REF!</v>
      </c>
    </row>
    <row r="3" spans="1:20" ht="15" customHeight="1" x14ac:dyDescent="0.25">
      <c r="T3" s="38" t="s">
        <v>66</v>
      </c>
    </row>
    <row r="4" spans="1:20" s="12" customFormat="1" ht="18.75" customHeight="1" x14ac:dyDescent="0.3">
      <c r="A4" s="18"/>
      <c r="H4" s="16"/>
      <c r="T4" s="15" t="s">
        <v>8</v>
      </c>
    </row>
    <row r="5" spans="1:20" s="12" customFormat="1" ht="18.75" customHeight="1" x14ac:dyDescent="0.3">
      <c r="A5" s="18"/>
      <c r="H5" s="16"/>
      <c r="T5" s="15" t="s">
        <v>65</v>
      </c>
    </row>
    <row r="6" spans="1:20" s="12" customFormat="1" ht="18.75" customHeight="1" x14ac:dyDescent="0.3">
      <c r="A6" s="18"/>
      <c r="H6" s="16"/>
      <c r="T6" s="15"/>
    </row>
    <row r="7" spans="1:20" s="12" customFormat="1" x14ac:dyDescent="0.2">
      <c r="A7" s="308" t="str">
        <f>'2. паспорт  ТП'!A6</f>
        <v>Год раскрытия информации: 2016</v>
      </c>
      <c r="B7" s="308"/>
      <c r="C7" s="308"/>
      <c r="D7" s="308"/>
      <c r="E7" s="308"/>
      <c r="F7" s="308"/>
      <c r="G7" s="308"/>
      <c r="H7" s="308"/>
      <c r="I7" s="308"/>
      <c r="J7" s="308"/>
      <c r="K7" s="308"/>
      <c r="L7" s="308"/>
      <c r="M7" s="308"/>
      <c r="N7" s="308"/>
      <c r="O7" s="308"/>
      <c r="P7" s="308"/>
      <c r="Q7" s="308"/>
      <c r="R7" s="308"/>
      <c r="S7" s="308"/>
      <c r="T7" s="308"/>
    </row>
    <row r="8" spans="1:20" s="12" customFormat="1" x14ac:dyDescent="0.2">
      <c r="A8" s="17"/>
      <c r="H8" s="16"/>
    </row>
    <row r="9" spans="1:20" s="12" customFormat="1" ht="18.75" x14ac:dyDescent="0.2">
      <c r="A9" s="301" t="s">
        <v>7</v>
      </c>
      <c r="B9" s="301"/>
      <c r="C9" s="301"/>
      <c r="D9" s="301"/>
      <c r="E9" s="301"/>
      <c r="F9" s="301"/>
      <c r="G9" s="301"/>
      <c r="H9" s="301"/>
      <c r="I9" s="301"/>
      <c r="J9" s="301"/>
      <c r="K9" s="301"/>
      <c r="L9" s="301"/>
      <c r="M9" s="301"/>
      <c r="N9" s="301"/>
      <c r="O9" s="301"/>
      <c r="P9" s="301"/>
      <c r="Q9" s="301"/>
      <c r="R9" s="301"/>
      <c r="S9" s="301"/>
      <c r="T9" s="301"/>
    </row>
    <row r="10" spans="1:20" s="12" customFormat="1" ht="18.75" x14ac:dyDescent="0.2">
      <c r="A10" s="301"/>
      <c r="B10" s="301"/>
      <c r="C10" s="301"/>
      <c r="D10" s="301"/>
      <c r="E10" s="301"/>
      <c r="F10" s="301"/>
      <c r="G10" s="301"/>
      <c r="H10" s="301"/>
      <c r="I10" s="301"/>
      <c r="J10" s="301"/>
      <c r="K10" s="301"/>
      <c r="L10" s="301"/>
      <c r="M10" s="301"/>
      <c r="N10" s="301"/>
      <c r="O10" s="301"/>
      <c r="P10" s="301"/>
      <c r="Q10" s="301"/>
      <c r="R10" s="301"/>
      <c r="S10" s="301"/>
      <c r="T10" s="301"/>
    </row>
    <row r="11" spans="1:20" s="12" customFormat="1" ht="18.75" customHeight="1" x14ac:dyDescent="0.2">
      <c r="A11" s="306" t="str">
        <f>'2. паспорт  ТП'!A10</f>
        <v>АО "Янтарьэнерго"</v>
      </c>
      <c r="B11" s="306"/>
      <c r="C11" s="306"/>
      <c r="D11" s="306"/>
      <c r="E11" s="306"/>
      <c r="F11" s="306"/>
      <c r="G11" s="306"/>
      <c r="H11" s="306"/>
      <c r="I11" s="306"/>
      <c r="J11" s="306"/>
      <c r="K11" s="306"/>
      <c r="L11" s="306"/>
      <c r="M11" s="306"/>
      <c r="N11" s="306"/>
      <c r="O11" s="306"/>
      <c r="P11" s="306"/>
      <c r="Q11" s="306"/>
      <c r="R11" s="306"/>
      <c r="S11" s="306"/>
      <c r="T11" s="306"/>
    </row>
    <row r="12" spans="1:20" s="12" customFormat="1" ht="18.75" customHeight="1" x14ac:dyDescent="0.2">
      <c r="A12" s="296" t="s">
        <v>6</v>
      </c>
      <c r="B12" s="296"/>
      <c r="C12" s="296"/>
      <c r="D12" s="296"/>
      <c r="E12" s="296"/>
      <c r="F12" s="296"/>
      <c r="G12" s="296"/>
      <c r="H12" s="296"/>
      <c r="I12" s="296"/>
      <c r="J12" s="296"/>
      <c r="K12" s="296"/>
      <c r="L12" s="296"/>
      <c r="M12" s="296"/>
      <c r="N12" s="296"/>
      <c r="O12" s="296"/>
      <c r="P12" s="296"/>
      <c r="Q12" s="296"/>
      <c r="R12" s="296"/>
      <c r="S12" s="296"/>
      <c r="T12" s="296"/>
    </row>
    <row r="13" spans="1:20" s="12" customFormat="1" ht="18.75" x14ac:dyDescent="0.2">
      <c r="A13" s="301"/>
      <c r="B13" s="301"/>
      <c r="C13" s="301"/>
      <c r="D13" s="301"/>
      <c r="E13" s="301"/>
      <c r="F13" s="301"/>
      <c r="G13" s="301"/>
      <c r="H13" s="301"/>
      <c r="I13" s="301"/>
      <c r="J13" s="301"/>
      <c r="K13" s="301"/>
      <c r="L13" s="301"/>
      <c r="M13" s="301"/>
      <c r="N13" s="301"/>
      <c r="O13" s="301"/>
      <c r="P13" s="301"/>
      <c r="Q13" s="301"/>
      <c r="R13" s="301"/>
      <c r="S13" s="301"/>
      <c r="T13" s="301"/>
    </row>
    <row r="14" spans="1:20" s="12" customFormat="1" ht="18.75" customHeight="1" x14ac:dyDescent="0.2">
      <c r="A14" s="306" t="str">
        <f>'2. паспорт  ТП'!A13</f>
        <v>F_4494</v>
      </c>
      <c r="B14" s="306"/>
      <c r="C14" s="306"/>
      <c r="D14" s="306"/>
      <c r="E14" s="306"/>
      <c r="F14" s="306"/>
      <c r="G14" s="306"/>
      <c r="H14" s="306"/>
      <c r="I14" s="306"/>
      <c r="J14" s="306"/>
      <c r="K14" s="306"/>
      <c r="L14" s="306"/>
      <c r="M14" s="306"/>
      <c r="N14" s="306"/>
      <c r="O14" s="306"/>
      <c r="P14" s="306"/>
      <c r="Q14" s="306"/>
      <c r="R14" s="306"/>
      <c r="S14" s="306"/>
      <c r="T14" s="306"/>
    </row>
    <row r="15" spans="1:20" s="12" customFormat="1" ht="18.75" customHeight="1" x14ac:dyDescent="0.2">
      <c r="A15" s="296" t="s">
        <v>5</v>
      </c>
      <c r="B15" s="296"/>
      <c r="C15" s="296"/>
      <c r="D15" s="296"/>
      <c r="E15" s="296"/>
      <c r="F15" s="296"/>
      <c r="G15" s="296"/>
      <c r="H15" s="296"/>
      <c r="I15" s="296"/>
      <c r="J15" s="296"/>
      <c r="K15" s="296"/>
      <c r="L15" s="296"/>
      <c r="M15" s="296"/>
      <c r="N15" s="296"/>
      <c r="O15" s="296"/>
      <c r="P15" s="296"/>
      <c r="Q15" s="296"/>
      <c r="R15" s="296"/>
      <c r="S15" s="296"/>
      <c r="T15" s="296"/>
    </row>
    <row r="16" spans="1:20" s="9" customFormat="1" ht="15.75" customHeight="1" x14ac:dyDescent="0.2">
      <c r="A16" s="307"/>
      <c r="B16" s="307"/>
      <c r="C16" s="307"/>
      <c r="D16" s="307"/>
      <c r="E16" s="307"/>
      <c r="F16" s="307"/>
      <c r="G16" s="307"/>
      <c r="H16" s="307"/>
      <c r="I16" s="307"/>
      <c r="J16" s="307"/>
      <c r="K16" s="307"/>
      <c r="L16" s="307"/>
      <c r="M16" s="307"/>
      <c r="N16" s="307"/>
      <c r="O16" s="307"/>
      <c r="P16" s="307"/>
      <c r="Q16" s="307"/>
      <c r="R16" s="307"/>
      <c r="S16" s="307"/>
      <c r="T16" s="307"/>
    </row>
    <row r="17" spans="1:20" s="3" customFormat="1" ht="34.5" customHeight="1" x14ac:dyDescent="0.2">
      <c r="A17" s="303" t="str">
        <f>'2. паспорт  ТП'!A16</f>
        <v>Замена коммутационного оборудования на подстанциях, которые являются смежными объектами реализуемых схем выдачи мощности новых объектов генерации</v>
      </c>
      <c r="B17" s="303"/>
      <c r="C17" s="303"/>
      <c r="D17" s="303"/>
      <c r="E17" s="303"/>
      <c r="F17" s="303"/>
      <c r="G17" s="303"/>
      <c r="H17" s="303"/>
      <c r="I17" s="303"/>
      <c r="J17" s="303"/>
      <c r="K17" s="303"/>
      <c r="L17" s="303"/>
      <c r="M17" s="303"/>
      <c r="N17" s="303"/>
      <c r="O17" s="303"/>
      <c r="P17" s="303"/>
      <c r="Q17" s="303"/>
      <c r="R17" s="303"/>
      <c r="S17" s="303"/>
      <c r="T17" s="303"/>
    </row>
    <row r="18" spans="1:20" s="3" customFormat="1" ht="15" customHeight="1" x14ac:dyDescent="0.2">
      <c r="A18" s="296" t="s">
        <v>4</v>
      </c>
      <c r="B18" s="296"/>
      <c r="C18" s="296"/>
      <c r="D18" s="296"/>
      <c r="E18" s="296"/>
      <c r="F18" s="296"/>
      <c r="G18" s="296"/>
      <c r="H18" s="296"/>
      <c r="I18" s="296"/>
      <c r="J18" s="296"/>
      <c r="K18" s="296"/>
      <c r="L18" s="296"/>
      <c r="M18" s="296"/>
      <c r="N18" s="296"/>
      <c r="O18" s="296"/>
      <c r="P18" s="296"/>
      <c r="Q18" s="296"/>
      <c r="R18" s="296"/>
      <c r="S18" s="296"/>
      <c r="T18" s="296"/>
    </row>
    <row r="19" spans="1:20" s="3" customFormat="1" ht="15" customHeight="1" x14ac:dyDescent="0.2">
      <c r="A19" s="304"/>
      <c r="B19" s="304"/>
      <c r="C19" s="304"/>
      <c r="D19" s="304"/>
      <c r="E19" s="304"/>
      <c r="F19" s="304"/>
      <c r="G19" s="304"/>
      <c r="H19" s="304"/>
      <c r="I19" s="304"/>
      <c r="J19" s="304"/>
      <c r="K19" s="304"/>
      <c r="L19" s="304"/>
      <c r="M19" s="304"/>
      <c r="N19" s="304"/>
      <c r="O19" s="304"/>
      <c r="P19" s="304"/>
      <c r="Q19" s="304"/>
      <c r="R19" s="304"/>
      <c r="S19" s="304"/>
      <c r="T19" s="304"/>
    </row>
    <row r="20" spans="1:20" s="3" customFormat="1" ht="15" customHeight="1" x14ac:dyDescent="0.2">
      <c r="A20" s="298" t="s">
        <v>369</v>
      </c>
      <c r="B20" s="298"/>
      <c r="C20" s="298"/>
      <c r="D20" s="298"/>
      <c r="E20" s="298"/>
      <c r="F20" s="298"/>
      <c r="G20" s="298"/>
      <c r="H20" s="298"/>
      <c r="I20" s="298"/>
      <c r="J20" s="298"/>
      <c r="K20" s="298"/>
      <c r="L20" s="298"/>
      <c r="M20" s="298"/>
      <c r="N20" s="298"/>
      <c r="O20" s="298"/>
      <c r="P20" s="298"/>
      <c r="Q20" s="298"/>
      <c r="R20" s="298"/>
      <c r="S20" s="298"/>
      <c r="T20" s="298"/>
    </row>
    <row r="21" spans="1:20" s="55" customFormat="1" ht="21" customHeight="1" x14ac:dyDescent="0.25">
      <c r="A21" s="316"/>
      <c r="B21" s="316"/>
      <c r="C21" s="316"/>
      <c r="D21" s="316"/>
      <c r="E21" s="316"/>
      <c r="F21" s="316"/>
      <c r="G21" s="316"/>
      <c r="H21" s="316"/>
      <c r="I21" s="316"/>
      <c r="J21" s="316"/>
      <c r="K21" s="316"/>
      <c r="L21" s="316"/>
      <c r="M21" s="316"/>
      <c r="N21" s="316"/>
      <c r="O21" s="316"/>
      <c r="P21" s="316"/>
      <c r="Q21" s="316"/>
      <c r="R21" s="316"/>
      <c r="S21" s="316"/>
      <c r="T21" s="316"/>
    </row>
    <row r="22" spans="1:20" ht="46.5" customHeight="1" x14ac:dyDescent="0.25">
      <c r="A22" s="317" t="s">
        <v>3</v>
      </c>
      <c r="B22" s="320" t="s">
        <v>197</v>
      </c>
      <c r="C22" s="321"/>
      <c r="D22" s="324" t="s">
        <v>116</v>
      </c>
      <c r="E22" s="320" t="s">
        <v>398</v>
      </c>
      <c r="F22" s="321"/>
      <c r="G22" s="320" t="s">
        <v>217</v>
      </c>
      <c r="H22" s="321"/>
      <c r="I22" s="320" t="s">
        <v>115</v>
      </c>
      <c r="J22" s="321"/>
      <c r="K22" s="324" t="s">
        <v>114</v>
      </c>
      <c r="L22" s="320" t="s">
        <v>113</v>
      </c>
      <c r="M22" s="321"/>
      <c r="N22" s="320" t="s">
        <v>394</v>
      </c>
      <c r="O22" s="321"/>
      <c r="P22" s="324" t="s">
        <v>112</v>
      </c>
      <c r="Q22" s="313" t="s">
        <v>111</v>
      </c>
      <c r="R22" s="314"/>
      <c r="S22" s="313" t="s">
        <v>110</v>
      </c>
      <c r="T22" s="315"/>
    </row>
    <row r="23" spans="1:20" ht="204.75" customHeight="1" x14ac:dyDescent="0.25">
      <c r="A23" s="318"/>
      <c r="B23" s="322"/>
      <c r="C23" s="323"/>
      <c r="D23" s="327"/>
      <c r="E23" s="322"/>
      <c r="F23" s="323"/>
      <c r="G23" s="322"/>
      <c r="H23" s="323"/>
      <c r="I23" s="322"/>
      <c r="J23" s="323"/>
      <c r="K23" s="325"/>
      <c r="L23" s="322"/>
      <c r="M23" s="323"/>
      <c r="N23" s="322"/>
      <c r="O23" s="323"/>
      <c r="P23" s="325"/>
      <c r="Q23" s="97" t="s">
        <v>109</v>
      </c>
      <c r="R23" s="97" t="s">
        <v>368</v>
      </c>
      <c r="S23" s="97" t="s">
        <v>108</v>
      </c>
      <c r="T23" s="97" t="s">
        <v>107</v>
      </c>
    </row>
    <row r="24" spans="1:20" ht="51.75" customHeight="1" x14ac:dyDescent="0.25">
      <c r="A24" s="319"/>
      <c r="B24" s="144" t="s">
        <v>105</v>
      </c>
      <c r="C24" s="144" t="s">
        <v>106</v>
      </c>
      <c r="D24" s="325"/>
      <c r="E24" s="144" t="s">
        <v>105</v>
      </c>
      <c r="F24" s="144" t="s">
        <v>106</v>
      </c>
      <c r="G24" s="144" t="s">
        <v>105</v>
      </c>
      <c r="H24" s="144" t="s">
        <v>106</v>
      </c>
      <c r="I24" s="144" t="s">
        <v>105</v>
      </c>
      <c r="J24" s="144" t="s">
        <v>106</v>
      </c>
      <c r="K24" s="144" t="s">
        <v>105</v>
      </c>
      <c r="L24" s="144" t="s">
        <v>105</v>
      </c>
      <c r="M24" s="144" t="s">
        <v>106</v>
      </c>
      <c r="N24" s="144" t="s">
        <v>105</v>
      </c>
      <c r="O24" s="144" t="s">
        <v>106</v>
      </c>
      <c r="P24" s="145" t="s">
        <v>105</v>
      </c>
      <c r="Q24" s="97" t="s">
        <v>105</v>
      </c>
      <c r="R24" s="97" t="s">
        <v>105</v>
      </c>
      <c r="S24" s="97" t="s">
        <v>105</v>
      </c>
      <c r="T24" s="97" t="s">
        <v>105</v>
      </c>
    </row>
    <row r="25" spans="1:20" x14ac:dyDescent="0.25">
      <c r="A25" s="57">
        <v>1</v>
      </c>
      <c r="B25" s="57">
        <v>2</v>
      </c>
      <c r="C25" s="57">
        <v>3</v>
      </c>
      <c r="D25" s="57">
        <v>4</v>
      </c>
      <c r="E25" s="57">
        <v>5</v>
      </c>
      <c r="F25" s="57">
        <v>6</v>
      </c>
      <c r="G25" s="57">
        <v>7</v>
      </c>
      <c r="H25" s="57">
        <v>8</v>
      </c>
      <c r="I25" s="57">
        <v>9</v>
      </c>
      <c r="J25" s="57">
        <v>10</v>
      </c>
      <c r="K25" s="57">
        <v>11</v>
      </c>
      <c r="L25" s="57">
        <v>12</v>
      </c>
      <c r="M25" s="57">
        <v>13</v>
      </c>
      <c r="N25" s="57">
        <v>14</v>
      </c>
      <c r="O25" s="57">
        <v>15</v>
      </c>
      <c r="P25" s="57">
        <v>16</v>
      </c>
      <c r="Q25" s="57">
        <v>17</v>
      </c>
      <c r="R25" s="57">
        <v>18</v>
      </c>
      <c r="S25" s="57">
        <v>19</v>
      </c>
      <c r="T25" s="57">
        <v>20</v>
      </c>
    </row>
    <row r="26" spans="1:20" ht="168.75" x14ac:dyDescent="0.25">
      <c r="A26" s="283">
        <v>1</v>
      </c>
      <c r="B26" s="284" t="s">
        <v>497</v>
      </c>
      <c r="C26" s="284" t="s">
        <v>497</v>
      </c>
      <c r="D26" s="284" t="s">
        <v>498</v>
      </c>
      <c r="E26" s="285" t="s">
        <v>499</v>
      </c>
      <c r="F26" s="284" t="s">
        <v>500</v>
      </c>
      <c r="G26" s="281" t="s">
        <v>514</v>
      </c>
      <c r="H26" s="281" t="s">
        <v>514</v>
      </c>
      <c r="I26" s="285">
        <v>1993</v>
      </c>
      <c r="J26" s="285">
        <v>2017</v>
      </c>
      <c r="K26" s="285">
        <v>1993</v>
      </c>
      <c r="L26" s="285">
        <v>110</v>
      </c>
      <c r="M26" s="285">
        <v>110</v>
      </c>
      <c r="N26" s="285">
        <v>0</v>
      </c>
      <c r="O26" s="285">
        <v>0</v>
      </c>
      <c r="P26" s="285">
        <v>2006</v>
      </c>
      <c r="Q26" s="284" t="s">
        <v>501</v>
      </c>
      <c r="R26" s="285" t="s">
        <v>502</v>
      </c>
      <c r="S26" s="284" t="s">
        <v>516</v>
      </c>
      <c r="T26" s="284" t="s">
        <v>517</v>
      </c>
    </row>
    <row r="27" spans="1:20" ht="63" x14ac:dyDescent="0.25">
      <c r="A27" s="283">
        <v>2</v>
      </c>
      <c r="B27" s="284" t="s">
        <v>503</v>
      </c>
      <c r="C27" s="284" t="s">
        <v>503</v>
      </c>
      <c r="D27" s="284" t="s">
        <v>498</v>
      </c>
      <c r="E27" s="285" t="s">
        <v>504</v>
      </c>
      <c r="F27" s="284" t="s">
        <v>500</v>
      </c>
      <c r="G27" s="284" t="s">
        <v>505</v>
      </c>
      <c r="H27" s="284" t="s">
        <v>505</v>
      </c>
      <c r="I27" s="285">
        <v>1976</v>
      </c>
      <c r="J27" s="284">
        <v>2017</v>
      </c>
      <c r="K27" s="285">
        <v>1976</v>
      </c>
      <c r="L27" s="285">
        <v>110</v>
      </c>
      <c r="M27" s="285">
        <v>110</v>
      </c>
      <c r="N27" s="285">
        <v>0</v>
      </c>
      <c r="O27" s="285">
        <v>0</v>
      </c>
      <c r="P27" s="285">
        <v>2011</v>
      </c>
      <c r="Q27" s="282" t="s">
        <v>506</v>
      </c>
      <c r="R27" s="285" t="s">
        <v>502</v>
      </c>
      <c r="S27" s="284" t="s">
        <v>516</v>
      </c>
      <c r="T27" s="284" t="s">
        <v>517</v>
      </c>
    </row>
    <row r="28" spans="1:20" ht="63" x14ac:dyDescent="0.25">
      <c r="A28" s="283">
        <v>3</v>
      </c>
      <c r="B28" s="284" t="s">
        <v>507</v>
      </c>
      <c r="C28" s="284" t="s">
        <v>507</v>
      </c>
      <c r="D28" s="284" t="s">
        <v>498</v>
      </c>
      <c r="E28" s="285" t="s">
        <v>499</v>
      </c>
      <c r="F28" s="284" t="s">
        <v>500</v>
      </c>
      <c r="G28" s="284" t="s">
        <v>508</v>
      </c>
      <c r="H28" s="284" t="s">
        <v>508</v>
      </c>
      <c r="I28" s="285">
        <v>1995</v>
      </c>
      <c r="J28" s="285">
        <v>2017</v>
      </c>
      <c r="K28" s="285">
        <v>1991</v>
      </c>
      <c r="L28" s="285">
        <v>110</v>
      </c>
      <c r="M28" s="285">
        <v>110</v>
      </c>
      <c r="N28" s="285">
        <v>0</v>
      </c>
      <c r="O28" s="285">
        <v>0</v>
      </c>
      <c r="P28" s="285">
        <v>2004</v>
      </c>
      <c r="Q28" s="282" t="s">
        <v>509</v>
      </c>
      <c r="R28" s="285" t="s">
        <v>502</v>
      </c>
      <c r="S28" s="284" t="s">
        <v>516</v>
      </c>
      <c r="T28" s="284" t="s">
        <v>517</v>
      </c>
    </row>
    <row r="29" spans="1:20" ht="126" x14ac:dyDescent="0.25">
      <c r="A29" s="285">
        <v>4</v>
      </c>
      <c r="B29" s="284" t="s">
        <v>510</v>
      </c>
      <c r="C29" s="284" t="s">
        <v>510</v>
      </c>
      <c r="D29" s="284" t="s">
        <v>498</v>
      </c>
      <c r="E29" s="284" t="s">
        <v>511</v>
      </c>
      <c r="F29" s="284" t="s">
        <v>500</v>
      </c>
      <c r="G29" s="284" t="s">
        <v>512</v>
      </c>
      <c r="H29" s="284" t="s">
        <v>512</v>
      </c>
      <c r="I29" s="285">
        <v>1985</v>
      </c>
      <c r="J29" s="285">
        <v>2017</v>
      </c>
      <c r="K29" s="285">
        <v>1985</v>
      </c>
      <c r="L29" s="285">
        <v>110</v>
      </c>
      <c r="M29" s="285">
        <v>110</v>
      </c>
      <c r="N29" s="285">
        <v>0</v>
      </c>
      <c r="O29" s="285">
        <v>0</v>
      </c>
      <c r="P29" s="285" t="s">
        <v>513</v>
      </c>
      <c r="Q29" s="284" t="s">
        <v>515</v>
      </c>
      <c r="R29" s="285" t="s">
        <v>502</v>
      </c>
      <c r="S29" s="284" t="s">
        <v>516</v>
      </c>
      <c r="T29" s="284" t="s">
        <v>517</v>
      </c>
    </row>
    <row r="30" spans="1:20" s="55" customFormat="1" ht="24" customHeight="1" x14ac:dyDescent="0.25">
      <c r="A30" s="56" t="s">
        <v>281</v>
      </c>
      <c r="B30" s="56" t="s">
        <v>281</v>
      </c>
      <c r="C30" s="56" t="s">
        <v>281</v>
      </c>
      <c r="D30" s="56" t="s">
        <v>281</v>
      </c>
      <c r="E30" s="56" t="s">
        <v>281</v>
      </c>
      <c r="F30" s="56" t="s">
        <v>281</v>
      </c>
      <c r="G30" s="56" t="s">
        <v>281</v>
      </c>
      <c r="H30" s="56" t="s">
        <v>281</v>
      </c>
      <c r="I30" s="56" t="s">
        <v>281</v>
      </c>
      <c r="J30" s="56" t="s">
        <v>281</v>
      </c>
      <c r="K30" s="56" t="s">
        <v>281</v>
      </c>
      <c r="L30" s="56" t="s">
        <v>281</v>
      </c>
      <c r="M30" s="56" t="s">
        <v>281</v>
      </c>
      <c r="N30" s="56" t="s">
        <v>281</v>
      </c>
      <c r="O30" s="56" t="s">
        <v>281</v>
      </c>
      <c r="P30" s="56" t="s">
        <v>281</v>
      </c>
      <c r="Q30" s="56" t="s">
        <v>281</v>
      </c>
      <c r="R30" s="56" t="s">
        <v>281</v>
      </c>
      <c r="S30" s="56" t="s">
        <v>281</v>
      </c>
      <c r="T30" s="56" t="s">
        <v>281</v>
      </c>
    </row>
    <row r="31" spans="1:20" ht="3" customHeight="1" x14ac:dyDescent="0.25"/>
    <row r="32" spans="1:20" s="53" customFormat="1" ht="12.75" x14ac:dyDescent="0.2">
      <c r="B32" s="54"/>
      <c r="C32" s="54"/>
      <c r="K32" s="54"/>
    </row>
    <row r="33" spans="2:113" s="53" customFormat="1" x14ac:dyDescent="0.25">
      <c r="B33" s="51" t="s">
        <v>104</v>
      </c>
      <c r="C33" s="51"/>
      <c r="D33" s="51"/>
      <c r="E33" s="51"/>
      <c r="F33" s="51"/>
      <c r="G33" s="51"/>
      <c r="H33" s="51"/>
      <c r="I33" s="51"/>
      <c r="J33" s="51"/>
      <c r="K33" s="51"/>
      <c r="L33" s="51"/>
      <c r="M33" s="51"/>
      <c r="N33" s="51"/>
      <c r="O33" s="51"/>
      <c r="P33" s="51"/>
      <c r="Q33" s="51"/>
      <c r="R33" s="51"/>
    </row>
    <row r="34" spans="2:113" x14ac:dyDescent="0.25">
      <c r="B34" s="326" t="s">
        <v>404</v>
      </c>
      <c r="C34" s="326"/>
      <c r="D34" s="326"/>
      <c r="E34" s="326"/>
      <c r="F34" s="326"/>
      <c r="G34" s="326"/>
      <c r="H34" s="326"/>
      <c r="I34" s="326"/>
      <c r="J34" s="326"/>
      <c r="K34" s="326"/>
      <c r="L34" s="326"/>
      <c r="M34" s="326"/>
      <c r="N34" s="326"/>
      <c r="O34" s="326"/>
      <c r="P34" s="326"/>
      <c r="Q34" s="326"/>
      <c r="R34" s="326"/>
    </row>
    <row r="35" spans="2:113" x14ac:dyDescent="0.25">
      <c r="B35" s="51"/>
      <c r="C35" s="51"/>
      <c r="D35" s="51"/>
      <c r="E35" s="51"/>
      <c r="F35" s="51"/>
      <c r="G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x14ac:dyDescent="0.25">
      <c r="B36" s="50" t="s">
        <v>367</v>
      </c>
      <c r="C36" s="50"/>
      <c r="D36" s="50"/>
      <c r="E36" s="50"/>
      <c r="F36" s="48"/>
      <c r="G36" s="48"/>
      <c r="H36" s="50"/>
      <c r="I36" s="50"/>
      <c r="J36" s="50"/>
      <c r="K36" s="50"/>
      <c r="L36" s="50"/>
      <c r="M36" s="50"/>
      <c r="N36" s="50"/>
      <c r="O36" s="50"/>
      <c r="P36" s="50"/>
      <c r="Q36" s="50"/>
      <c r="R36" s="50"/>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x14ac:dyDescent="0.25">
      <c r="B37" s="50" t="s">
        <v>103</v>
      </c>
      <c r="C37" s="50"/>
      <c r="D37" s="50"/>
      <c r="E37" s="50"/>
      <c r="F37" s="48"/>
      <c r="G37" s="48"/>
      <c r="H37" s="50"/>
      <c r="I37" s="50"/>
      <c r="J37" s="50"/>
      <c r="K37" s="50"/>
      <c r="L37" s="50"/>
      <c r="M37" s="50"/>
      <c r="N37" s="50"/>
      <c r="O37" s="50"/>
      <c r="P37" s="50"/>
      <c r="Q37" s="50"/>
      <c r="R37" s="50"/>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48" customFormat="1" x14ac:dyDescent="0.25">
      <c r="B38" s="50" t="s">
        <v>102</v>
      </c>
      <c r="C38" s="50"/>
      <c r="D38" s="50"/>
      <c r="E38" s="50"/>
      <c r="H38" s="50"/>
      <c r="I38" s="50"/>
      <c r="J38" s="50"/>
      <c r="K38" s="50"/>
      <c r="L38" s="50"/>
      <c r="M38" s="50"/>
      <c r="N38" s="50"/>
      <c r="O38" s="50"/>
      <c r="P38" s="50"/>
      <c r="Q38" s="50"/>
      <c r="R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101</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100</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B41" s="50" t="s">
        <v>99</v>
      </c>
      <c r="C41" s="50"/>
      <c r="D41" s="50"/>
      <c r="E41" s="50"/>
      <c r="H41" s="50"/>
      <c r="I41" s="50"/>
      <c r="J41" s="50"/>
      <c r="K41" s="50"/>
      <c r="L41" s="50"/>
      <c r="M41" s="50"/>
      <c r="N41" s="50"/>
      <c r="O41" s="50"/>
      <c r="P41" s="50"/>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B42" s="50" t="s">
        <v>98</v>
      </c>
      <c r="C42" s="50"/>
      <c r="D42" s="50"/>
      <c r="E42" s="50"/>
      <c r="H42" s="50"/>
      <c r="I42" s="50"/>
      <c r="J42" s="50"/>
      <c r="K42" s="50"/>
      <c r="L42" s="50"/>
      <c r="M42" s="50"/>
      <c r="N42" s="50"/>
      <c r="O42" s="50"/>
      <c r="P42" s="50"/>
      <c r="Q42" s="50"/>
      <c r="R42" s="50"/>
      <c r="S42" s="50"/>
      <c r="T42" s="50"/>
      <c r="U42" s="50"/>
      <c r="V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row r="43" spans="2:113" s="48" customFormat="1" x14ac:dyDescent="0.25">
      <c r="B43" s="50" t="s">
        <v>97</v>
      </c>
      <c r="C43" s="50"/>
      <c r="D43" s="50"/>
      <c r="E43" s="50"/>
      <c r="H43" s="50"/>
      <c r="I43" s="50"/>
      <c r="J43" s="50"/>
      <c r="K43" s="50"/>
      <c r="L43" s="50"/>
      <c r="M43" s="50"/>
      <c r="N43" s="50"/>
      <c r="O43" s="50"/>
      <c r="P43" s="50"/>
      <c r="Q43" s="50"/>
      <c r="R43" s="50"/>
      <c r="S43" s="50"/>
      <c r="T43" s="50"/>
      <c r="U43" s="50"/>
      <c r="V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row>
    <row r="44" spans="2:113" s="48" customFormat="1" x14ac:dyDescent="0.25">
      <c r="B44" s="50" t="s">
        <v>96</v>
      </c>
      <c r="C44" s="50"/>
      <c r="D44" s="50"/>
      <c r="E44" s="50"/>
      <c r="H44" s="50"/>
      <c r="I44" s="50"/>
      <c r="J44" s="50"/>
      <c r="K44" s="50"/>
      <c r="L44" s="50"/>
      <c r="M44" s="50"/>
      <c r="N44" s="50"/>
      <c r="O44" s="50"/>
      <c r="P44" s="50"/>
      <c r="Q44" s="50"/>
      <c r="R44" s="50"/>
      <c r="S44" s="50"/>
      <c r="T44" s="50"/>
      <c r="U44" s="50"/>
      <c r="V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49"/>
      <c r="BL44" s="49"/>
      <c r="BM44" s="49"/>
      <c r="BN44" s="49"/>
      <c r="BO44" s="49"/>
      <c r="BP44" s="49"/>
      <c r="BQ44" s="49"/>
      <c r="BR44" s="49"/>
      <c r="BS44" s="49"/>
      <c r="BT44" s="49"/>
      <c r="BU44" s="49"/>
      <c r="BV44" s="49"/>
      <c r="BW44" s="49"/>
      <c r="BX44" s="49"/>
      <c r="BY44" s="49"/>
      <c r="BZ44" s="49"/>
      <c r="CA44" s="49"/>
      <c r="CB44" s="49"/>
      <c r="CC44" s="49"/>
      <c r="CD44" s="49"/>
      <c r="CE44" s="49"/>
      <c r="CF44" s="49"/>
      <c r="CG44" s="49"/>
      <c r="CH44" s="49"/>
      <c r="CI44" s="49"/>
      <c r="CJ44" s="49"/>
      <c r="CK44" s="49"/>
      <c r="CL44" s="49"/>
      <c r="CM44" s="49"/>
      <c r="CN44" s="49"/>
      <c r="CO44" s="49"/>
      <c r="CP44" s="49"/>
      <c r="CQ44" s="49"/>
      <c r="CR44" s="49"/>
      <c r="CS44" s="49"/>
      <c r="CT44" s="49"/>
      <c r="CU44" s="49"/>
      <c r="CV44" s="49"/>
      <c r="CW44" s="49"/>
      <c r="CX44" s="49"/>
      <c r="CY44" s="49"/>
      <c r="CZ44" s="49"/>
      <c r="DA44" s="49"/>
      <c r="DB44" s="49"/>
      <c r="DC44" s="49"/>
      <c r="DD44" s="49"/>
      <c r="DE44" s="49"/>
      <c r="DF44" s="49"/>
      <c r="DG44" s="49"/>
      <c r="DH44" s="49"/>
      <c r="DI44" s="49"/>
    </row>
    <row r="45" spans="2:113" s="48" customFormat="1" x14ac:dyDescent="0.25">
      <c r="B45" s="50" t="s">
        <v>95</v>
      </c>
      <c r="C45" s="50"/>
      <c r="D45" s="50"/>
      <c r="E45" s="50"/>
      <c r="H45" s="50"/>
      <c r="I45" s="50"/>
      <c r="J45" s="50"/>
      <c r="K45" s="50"/>
      <c r="L45" s="50"/>
      <c r="M45" s="50"/>
      <c r="N45" s="50"/>
      <c r="O45" s="50"/>
      <c r="P45" s="50"/>
      <c r="Q45" s="50"/>
      <c r="R45" s="50"/>
      <c r="S45" s="50"/>
      <c r="T45" s="50"/>
      <c r="U45" s="50"/>
      <c r="V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49"/>
      <c r="BL45" s="49"/>
      <c r="BM45" s="49"/>
      <c r="BN45" s="49"/>
      <c r="BO45" s="49"/>
      <c r="BP45" s="49"/>
      <c r="BQ45" s="49"/>
      <c r="BR45" s="49"/>
      <c r="BS45" s="49"/>
      <c r="BT45" s="49"/>
      <c r="BU45" s="49"/>
      <c r="BV45" s="49"/>
      <c r="BW45" s="49"/>
      <c r="BX45" s="49"/>
      <c r="BY45" s="49"/>
      <c r="BZ45" s="49"/>
      <c r="CA45" s="49"/>
      <c r="CB45" s="49"/>
      <c r="CC45" s="49"/>
      <c r="CD45" s="49"/>
      <c r="CE45" s="49"/>
      <c r="CF45" s="49"/>
      <c r="CG45" s="49"/>
      <c r="CH45" s="49"/>
      <c r="CI45" s="49"/>
      <c r="CJ45" s="49"/>
      <c r="CK45" s="49"/>
      <c r="CL45" s="49"/>
      <c r="CM45" s="49"/>
      <c r="CN45" s="49"/>
      <c r="CO45" s="49"/>
      <c r="CP45" s="49"/>
      <c r="CQ45" s="49"/>
      <c r="CR45" s="49"/>
      <c r="CS45" s="49"/>
      <c r="CT45" s="49"/>
      <c r="CU45" s="49"/>
      <c r="CV45" s="49"/>
      <c r="CW45" s="49"/>
      <c r="CX45" s="49"/>
      <c r="CY45" s="49"/>
      <c r="CZ45" s="49"/>
      <c r="DA45" s="49"/>
      <c r="DB45" s="49"/>
      <c r="DC45" s="49"/>
      <c r="DD45" s="49"/>
      <c r="DE45" s="49"/>
      <c r="DF45" s="49"/>
      <c r="DG45" s="49"/>
      <c r="DH45" s="49"/>
      <c r="DI45" s="49"/>
    </row>
    <row r="46" spans="2:113" s="48" customFormat="1" x14ac:dyDescent="0.25">
      <c r="Q46" s="50"/>
      <c r="R46" s="50"/>
      <c r="S46" s="50"/>
      <c r="T46" s="50"/>
      <c r="U46" s="50"/>
      <c r="V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49"/>
      <c r="BL46" s="49"/>
      <c r="BM46" s="49"/>
      <c r="BN46" s="49"/>
      <c r="BO46" s="49"/>
      <c r="BP46" s="49"/>
      <c r="BQ46" s="49"/>
      <c r="BR46" s="49"/>
      <c r="BS46" s="49"/>
      <c r="BT46" s="49"/>
      <c r="BU46" s="49"/>
      <c r="BV46" s="49"/>
      <c r="BW46" s="49"/>
      <c r="BX46" s="49"/>
      <c r="BY46" s="49"/>
      <c r="BZ46" s="49"/>
      <c r="CA46" s="49"/>
      <c r="CB46" s="49"/>
      <c r="CC46" s="49"/>
      <c r="CD46" s="49"/>
      <c r="CE46" s="49"/>
      <c r="CF46" s="49"/>
      <c r="CG46" s="49"/>
      <c r="CH46" s="49"/>
      <c r="CI46" s="49"/>
      <c r="CJ46" s="49"/>
      <c r="CK46" s="49"/>
      <c r="CL46" s="49"/>
      <c r="CM46" s="49"/>
      <c r="CN46" s="49"/>
      <c r="CO46" s="49"/>
      <c r="CP46" s="49"/>
      <c r="CQ46" s="49"/>
      <c r="CR46" s="49"/>
      <c r="CS46" s="49"/>
      <c r="CT46" s="49"/>
      <c r="CU46" s="49"/>
      <c r="CV46" s="49"/>
      <c r="CW46" s="49"/>
      <c r="CX46" s="49"/>
      <c r="CY46" s="49"/>
      <c r="CZ46" s="49"/>
      <c r="DA46" s="49"/>
      <c r="DB46" s="49"/>
      <c r="DC46" s="49"/>
      <c r="DD46" s="49"/>
      <c r="DE46" s="49"/>
      <c r="DF46" s="49"/>
      <c r="DG46" s="49"/>
      <c r="DH46" s="49"/>
      <c r="DI46" s="49"/>
    </row>
    <row r="47" spans="2:113" s="48" customFormat="1" x14ac:dyDescent="0.25">
      <c r="Q47" s="50"/>
      <c r="R47" s="50"/>
      <c r="S47" s="50"/>
      <c r="T47" s="50"/>
      <c r="U47" s="50"/>
      <c r="V47" s="50"/>
      <c r="W47" s="50"/>
      <c r="X47" s="50"/>
      <c r="Y47" s="50"/>
      <c r="Z47" s="50"/>
      <c r="AA47" s="50"/>
      <c r="AB47" s="50"/>
      <c r="AC47" s="50"/>
      <c r="AD47" s="50"/>
      <c r="AE47" s="50"/>
      <c r="AF47" s="50"/>
      <c r="AG47" s="50"/>
      <c r="AH47" s="50"/>
      <c r="AI47" s="50"/>
      <c r="AJ47" s="50"/>
      <c r="AK47" s="50"/>
      <c r="AL47" s="50"/>
      <c r="AM47" s="50"/>
      <c r="AN47" s="50"/>
      <c r="AO47" s="50"/>
      <c r="AP47" s="50"/>
      <c r="AQ47" s="50"/>
      <c r="AR47" s="50"/>
      <c r="AS47" s="50"/>
      <c r="AT47" s="50"/>
      <c r="AU47" s="50"/>
      <c r="AV47" s="50"/>
      <c r="AW47" s="50"/>
      <c r="AX47" s="50"/>
      <c r="AY47" s="50"/>
      <c r="AZ47" s="50"/>
      <c r="BA47" s="50"/>
      <c r="BB47" s="50"/>
      <c r="BC47" s="50"/>
      <c r="BD47" s="50"/>
      <c r="BE47" s="50"/>
      <c r="BF47" s="50"/>
      <c r="BG47" s="50"/>
      <c r="BH47" s="50"/>
      <c r="BI47" s="50"/>
      <c r="BJ47" s="50"/>
      <c r="BK47" s="49"/>
      <c r="BL47" s="49"/>
      <c r="BM47" s="49"/>
      <c r="BN47" s="49"/>
      <c r="BO47" s="49"/>
      <c r="BP47" s="49"/>
      <c r="BQ47" s="49"/>
      <c r="BR47" s="49"/>
      <c r="BS47" s="49"/>
      <c r="BT47" s="49"/>
      <c r="BU47" s="49"/>
      <c r="BV47" s="49"/>
      <c r="BW47" s="49"/>
      <c r="BX47" s="49"/>
      <c r="BY47" s="49"/>
      <c r="BZ47" s="49"/>
      <c r="CA47" s="49"/>
      <c r="CB47" s="49"/>
      <c r="CC47" s="49"/>
      <c r="CD47" s="49"/>
      <c r="CE47" s="49"/>
      <c r="CF47" s="49"/>
      <c r="CG47" s="49"/>
      <c r="CH47" s="49"/>
      <c r="CI47" s="49"/>
      <c r="CJ47" s="49"/>
      <c r="CK47" s="49"/>
      <c r="CL47" s="49"/>
      <c r="CM47" s="49"/>
      <c r="CN47" s="49"/>
      <c r="CO47" s="49"/>
      <c r="CP47" s="49"/>
      <c r="CQ47" s="49"/>
      <c r="CR47" s="49"/>
      <c r="CS47" s="49"/>
      <c r="CT47" s="49"/>
      <c r="CU47" s="49"/>
      <c r="CV47" s="49"/>
      <c r="CW47" s="49"/>
      <c r="CX47" s="49"/>
      <c r="CY47" s="49"/>
      <c r="CZ47" s="49"/>
      <c r="DA47" s="49"/>
      <c r="DB47" s="49"/>
      <c r="DC47" s="49"/>
      <c r="DD47" s="49"/>
      <c r="DE47" s="49"/>
      <c r="DF47" s="49"/>
      <c r="DG47" s="49"/>
      <c r="DH47" s="49"/>
      <c r="DI47" s="49"/>
    </row>
  </sheetData>
  <mergeCells count="27">
    <mergeCell ref="B34:R34"/>
    <mergeCell ref="L22:M23"/>
    <mergeCell ref="N22:O23"/>
    <mergeCell ref="P22:P23"/>
    <mergeCell ref="D22:D24"/>
    <mergeCell ref="B22:C23"/>
    <mergeCell ref="A22:A24"/>
    <mergeCell ref="E22:F23"/>
    <mergeCell ref="G22:H23"/>
    <mergeCell ref="I22:J23"/>
    <mergeCell ref="K22:K23"/>
    <mergeCell ref="A7:T7"/>
    <mergeCell ref="Q22:R22"/>
    <mergeCell ref="S22:T22"/>
    <mergeCell ref="A9:T9"/>
    <mergeCell ref="A10:T10"/>
    <mergeCell ref="A11:T11"/>
    <mergeCell ref="A12:T12"/>
    <mergeCell ref="A13:T13"/>
    <mergeCell ref="A14:T14"/>
    <mergeCell ref="A15:T15"/>
    <mergeCell ref="A16:T16"/>
    <mergeCell ref="A17:T17"/>
    <mergeCell ref="A18:T18"/>
    <mergeCell ref="A19:T19"/>
    <mergeCell ref="A20:T20"/>
    <mergeCell ref="A21:T21"/>
  </mergeCells>
  <pageMargins left="0.78740157480314965" right="0.78740157480314965"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30"/>
  <sheetViews>
    <sheetView view="pageBreakPreview" topLeftCell="A19" zoomScale="80" zoomScaleSheetLayoutView="80" workbookViewId="0">
      <selection activeCell="A27" sqref="A27"/>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x14ac:dyDescent="0.25">
      <c r="A1" s="250" t="s">
        <v>454</v>
      </c>
      <c r="B1" s="1" t="e">
        <f>'3.1. паспорт Техсостояние ПС'!B1</f>
        <v>#REF!</v>
      </c>
    </row>
    <row r="3" spans="1:27" ht="25.5" customHeight="1" x14ac:dyDescent="0.25">
      <c r="AA3" s="38" t="s">
        <v>66</v>
      </c>
    </row>
    <row r="4" spans="1:27" s="12" customFormat="1" ht="18.75" customHeight="1" x14ac:dyDescent="0.3">
      <c r="E4" s="18"/>
      <c r="Q4" s="16"/>
      <c r="R4" s="16"/>
      <c r="AA4" s="15" t="s">
        <v>8</v>
      </c>
    </row>
    <row r="5" spans="1:27" s="12" customFormat="1" ht="18.75" customHeight="1" x14ac:dyDescent="0.3">
      <c r="E5" s="18"/>
      <c r="Q5" s="16"/>
      <c r="R5" s="16"/>
      <c r="AA5" s="15" t="s">
        <v>65</v>
      </c>
    </row>
    <row r="6" spans="1:27" s="12" customFormat="1" x14ac:dyDescent="0.2">
      <c r="E6" s="17"/>
      <c r="Q6" s="16"/>
      <c r="R6" s="16"/>
    </row>
    <row r="7" spans="1:27" s="12" customFormat="1" x14ac:dyDescent="0.2">
      <c r="A7" s="308" t="str">
        <f>'3.1. паспорт Техсостояние ПС'!A7</f>
        <v>Год раскрытия информации: 2016</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row>
    <row r="8" spans="1:27" s="12" customFormat="1" x14ac:dyDescent="0.2">
      <c r="A8" s="147"/>
      <c r="B8" s="147"/>
      <c r="C8" s="147"/>
      <c r="D8" s="147"/>
      <c r="E8" s="147"/>
      <c r="F8" s="147"/>
      <c r="G8" s="147"/>
      <c r="H8" s="147"/>
      <c r="I8" s="147"/>
      <c r="J8" s="147"/>
      <c r="K8" s="147"/>
      <c r="L8" s="147"/>
      <c r="M8" s="147"/>
      <c r="N8" s="147"/>
      <c r="O8" s="147"/>
      <c r="P8" s="147"/>
      <c r="Q8" s="147"/>
      <c r="R8" s="147"/>
      <c r="S8" s="147"/>
      <c r="T8" s="147"/>
    </row>
    <row r="9" spans="1:27" s="12" customFormat="1" ht="18.75" x14ac:dyDescent="0.2">
      <c r="E9" s="301" t="s">
        <v>7</v>
      </c>
      <c r="F9" s="301"/>
      <c r="G9" s="301"/>
      <c r="H9" s="301"/>
      <c r="I9" s="301"/>
      <c r="J9" s="301"/>
      <c r="K9" s="301"/>
      <c r="L9" s="301"/>
      <c r="M9" s="301"/>
      <c r="N9" s="301"/>
      <c r="O9" s="301"/>
      <c r="P9" s="301"/>
      <c r="Q9" s="301"/>
      <c r="R9" s="301"/>
      <c r="S9" s="301"/>
      <c r="T9" s="301"/>
      <c r="U9" s="301"/>
      <c r="V9" s="301"/>
      <c r="W9" s="301"/>
      <c r="X9" s="301"/>
      <c r="Y9" s="301"/>
    </row>
    <row r="10" spans="1:27" s="12" customFormat="1" ht="18.75" x14ac:dyDescent="0.2">
      <c r="E10" s="14"/>
      <c r="F10" s="14"/>
      <c r="G10" s="14"/>
      <c r="H10" s="14"/>
      <c r="I10" s="14"/>
      <c r="J10" s="14"/>
      <c r="K10" s="14"/>
      <c r="L10" s="14"/>
      <c r="M10" s="14"/>
      <c r="N10" s="14"/>
      <c r="O10" s="14"/>
      <c r="P10" s="14"/>
      <c r="Q10" s="14"/>
      <c r="R10" s="14"/>
      <c r="S10" s="13"/>
      <c r="T10" s="13"/>
      <c r="U10" s="13"/>
      <c r="V10" s="13"/>
      <c r="W10" s="13"/>
    </row>
    <row r="11" spans="1:27" s="12" customFormat="1" ht="18.75" customHeight="1" x14ac:dyDescent="0.2">
      <c r="E11" s="306" t="str">
        <f>'3.1. паспорт Техсостояние ПС'!A11</f>
        <v>АО "Янтарьэнерго"</v>
      </c>
      <c r="F11" s="306"/>
      <c r="G11" s="306"/>
      <c r="H11" s="306"/>
      <c r="I11" s="306"/>
      <c r="J11" s="306"/>
      <c r="K11" s="306"/>
      <c r="L11" s="306"/>
      <c r="M11" s="306"/>
      <c r="N11" s="306"/>
      <c r="O11" s="306"/>
      <c r="P11" s="306"/>
      <c r="Q11" s="306"/>
      <c r="R11" s="306"/>
      <c r="S11" s="306"/>
      <c r="T11" s="306"/>
      <c r="U11" s="306"/>
      <c r="V11" s="306"/>
      <c r="W11" s="306"/>
      <c r="X11" s="306"/>
      <c r="Y11" s="306"/>
    </row>
    <row r="12" spans="1:27" s="12" customFormat="1" ht="18.75" customHeight="1" x14ac:dyDescent="0.2">
      <c r="E12" s="296" t="s">
        <v>6</v>
      </c>
      <c r="F12" s="296"/>
      <c r="G12" s="296"/>
      <c r="H12" s="296"/>
      <c r="I12" s="296"/>
      <c r="J12" s="296"/>
      <c r="K12" s="296"/>
      <c r="L12" s="296"/>
      <c r="M12" s="296"/>
      <c r="N12" s="296"/>
      <c r="O12" s="296"/>
      <c r="P12" s="296"/>
      <c r="Q12" s="296"/>
      <c r="R12" s="296"/>
      <c r="S12" s="296"/>
      <c r="T12" s="296"/>
      <c r="U12" s="296"/>
      <c r="V12" s="296"/>
      <c r="W12" s="296"/>
      <c r="X12" s="296"/>
      <c r="Y12" s="296"/>
    </row>
    <row r="13" spans="1:27" s="12" customFormat="1" ht="18.75" x14ac:dyDescent="0.2">
      <c r="E13" s="14"/>
      <c r="F13" s="14"/>
      <c r="G13" s="14"/>
      <c r="H13" s="14"/>
      <c r="I13" s="14"/>
      <c r="J13" s="14"/>
      <c r="K13" s="14"/>
      <c r="L13" s="14"/>
      <c r="M13" s="14"/>
      <c r="N13" s="14"/>
      <c r="O13" s="14"/>
      <c r="P13" s="14"/>
      <c r="Q13" s="14"/>
      <c r="R13" s="14"/>
      <c r="S13" s="13"/>
      <c r="T13" s="13"/>
      <c r="U13" s="13"/>
      <c r="V13" s="13"/>
      <c r="W13" s="13"/>
    </row>
    <row r="14" spans="1:27" s="12" customFormat="1" ht="18.75" customHeight="1" x14ac:dyDescent="0.2">
      <c r="E14" s="306" t="str">
        <f>'1. паспорт местоположение'!A14</f>
        <v>F_4494</v>
      </c>
      <c r="F14" s="306"/>
      <c r="G14" s="306"/>
      <c r="H14" s="306"/>
      <c r="I14" s="306"/>
      <c r="J14" s="306"/>
      <c r="K14" s="306"/>
      <c r="L14" s="306"/>
      <c r="M14" s="306"/>
      <c r="N14" s="306"/>
      <c r="O14" s="306"/>
      <c r="P14" s="306"/>
      <c r="Q14" s="306"/>
      <c r="R14" s="306"/>
      <c r="S14" s="306"/>
      <c r="T14" s="306"/>
      <c r="U14" s="306"/>
      <c r="V14" s="306"/>
      <c r="W14" s="306"/>
      <c r="X14" s="306"/>
      <c r="Y14" s="306"/>
    </row>
    <row r="15" spans="1:27" s="12" customFormat="1" ht="18.75" customHeight="1" x14ac:dyDescent="0.2">
      <c r="E15" s="296" t="s">
        <v>5</v>
      </c>
      <c r="F15" s="296"/>
      <c r="G15" s="296"/>
      <c r="H15" s="296"/>
      <c r="I15" s="296"/>
      <c r="J15" s="296"/>
      <c r="K15" s="296"/>
      <c r="L15" s="296"/>
      <c r="M15" s="296"/>
      <c r="N15" s="296"/>
      <c r="O15" s="296"/>
      <c r="P15" s="296"/>
      <c r="Q15" s="296"/>
      <c r="R15" s="296"/>
      <c r="S15" s="296"/>
      <c r="T15" s="296"/>
      <c r="U15" s="296"/>
      <c r="V15" s="296"/>
      <c r="W15" s="296"/>
      <c r="X15" s="296"/>
      <c r="Y15" s="296"/>
    </row>
    <row r="16" spans="1:27" s="9" customFormat="1" ht="15.75" customHeight="1" x14ac:dyDescent="0.2">
      <c r="E16" s="10"/>
      <c r="F16" s="10"/>
      <c r="G16" s="10"/>
      <c r="H16" s="10"/>
      <c r="I16" s="10"/>
      <c r="J16" s="10"/>
      <c r="K16" s="10"/>
      <c r="L16" s="10"/>
      <c r="M16" s="10"/>
      <c r="N16" s="10"/>
      <c r="O16" s="10"/>
      <c r="P16" s="10"/>
      <c r="Q16" s="10"/>
      <c r="R16" s="10"/>
      <c r="S16" s="10"/>
      <c r="T16" s="10"/>
      <c r="U16" s="10"/>
      <c r="V16" s="10"/>
      <c r="W16" s="10"/>
    </row>
    <row r="17" spans="1:27" s="3" customFormat="1" ht="39" customHeight="1" x14ac:dyDescent="0.2">
      <c r="E17" s="303" t="str">
        <f>'3.1. паспорт Техсостояние ПС'!A17</f>
        <v>Замена коммутационного оборудования на подстанциях, которые являются смежными объектами реализуемых схем выдачи мощности новых объектов генерации</v>
      </c>
      <c r="F17" s="303"/>
      <c r="G17" s="303"/>
      <c r="H17" s="303"/>
      <c r="I17" s="303"/>
      <c r="J17" s="303"/>
      <c r="K17" s="303"/>
      <c r="L17" s="303"/>
      <c r="M17" s="303"/>
      <c r="N17" s="303"/>
      <c r="O17" s="303"/>
      <c r="P17" s="303"/>
      <c r="Q17" s="303"/>
      <c r="R17" s="303"/>
      <c r="S17" s="303"/>
      <c r="T17" s="303"/>
      <c r="U17" s="303"/>
      <c r="V17" s="303"/>
      <c r="W17" s="303"/>
      <c r="X17" s="303"/>
      <c r="Y17" s="303"/>
    </row>
    <row r="18" spans="1:27" s="3" customFormat="1" ht="15" customHeight="1" x14ac:dyDescent="0.2">
      <c r="E18" s="296" t="s">
        <v>4</v>
      </c>
      <c r="F18" s="296"/>
      <c r="G18" s="296"/>
      <c r="H18" s="296"/>
      <c r="I18" s="296"/>
      <c r="J18" s="296"/>
      <c r="K18" s="296"/>
      <c r="L18" s="296"/>
      <c r="M18" s="296"/>
      <c r="N18" s="296"/>
      <c r="O18" s="296"/>
      <c r="P18" s="296"/>
      <c r="Q18" s="296"/>
      <c r="R18" s="296"/>
      <c r="S18" s="296"/>
      <c r="T18" s="296"/>
      <c r="U18" s="296"/>
      <c r="V18" s="296"/>
      <c r="W18" s="296"/>
      <c r="X18" s="296"/>
      <c r="Y18" s="296"/>
    </row>
    <row r="19" spans="1:27" s="3" customFormat="1" ht="15" customHeight="1" x14ac:dyDescent="0.2">
      <c r="E19" s="4"/>
      <c r="F19" s="4"/>
      <c r="G19" s="4"/>
      <c r="H19" s="4"/>
      <c r="I19" s="4"/>
      <c r="J19" s="4"/>
      <c r="K19" s="4"/>
      <c r="L19" s="4"/>
      <c r="M19" s="4"/>
      <c r="N19" s="4"/>
      <c r="O19" s="4"/>
      <c r="P19" s="4"/>
      <c r="Q19" s="4"/>
      <c r="R19" s="4"/>
      <c r="S19" s="4"/>
      <c r="T19" s="4"/>
      <c r="U19" s="4"/>
      <c r="V19" s="4"/>
      <c r="W19" s="4"/>
    </row>
    <row r="20" spans="1:27" s="3" customFormat="1" ht="15" customHeight="1" x14ac:dyDescent="0.2">
      <c r="E20" s="298"/>
      <c r="F20" s="298"/>
      <c r="G20" s="298"/>
      <c r="H20" s="298"/>
      <c r="I20" s="298"/>
      <c r="J20" s="298"/>
      <c r="K20" s="298"/>
      <c r="L20" s="298"/>
      <c r="M20" s="298"/>
      <c r="N20" s="298"/>
      <c r="O20" s="298"/>
      <c r="P20" s="298"/>
      <c r="Q20" s="298"/>
      <c r="R20" s="298"/>
      <c r="S20" s="298"/>
      <c r="T20" s="298"/>
      <c r="U20" s="298"/>
      <c r="V20" s="298"/>
      <c r="W20" s="298"/>
      <c r="X20" s="298"/>
      <c r="Y20" s="298"/>
    </row>
    <row r="21" spans="1:27" ht="25.5" customHeight="1" x14ac:dyDescent="0.25">
      <c r="A21" s="298" t="s">
        <v>371</v>
      </c>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298"/>
    </row>
    <row r="22" spans="1:27" s="55" customFormat="1" ht="21" customHeight="1" x14ac:dyDescent="0.25"/>
    <row r="23" spans="1:27" ht="15.75" customHeight="1" x14ac:dyDescent="0.25">
      <c r="A23" s="328" t="s">
        <v>3</v>
      </c>
      <c r="B23" s="330" t="s">
        <v>378</v>
      </c>
      <c r="C23" s="331"/>
      <c r="D23" s="330" t="s">
        <v>380</v>
      </c>
      <c r="E23" s="331"/>
      <c r="F23" s="313" t="s">
        <v>88</v>
      </c>
      <c r="G23" s="315"/>
      <c r="H23" s="315"/>
      <c r="I23" s="314"/>
      <c r="J23" s="328" t="s">
        <v>381</v>
      </c>
      <c r="K23" s="330" t="s">
        <v>382</v>
      </c>
      <c r="L23" s="331"/>
      <c r="M23" s="330" t="s">
        <v>383</v>
      </c>
      <c r="N23" s="331"/>
      <c r="O23" s="330" t="s">
        <v>370</v>
      </c>
      <c r="P23" s="331"/>
      <c r="Q23" s="330" t="s">
        <v>121</v>
      </c>
      <c r="R23" s="331"/>
      <c r="S23" s="328" t="s">
        <v>120</v>
      </c>
      <c r="T23" s="328" t="s">
        <v>384</v>
      </c>
      <c r="U23" s="328" t="s">
        <v>379</v>
      </c>
      <c r="V23" s="330" t="s">
        <v>119</v>
      </c>
      <c r="W23" s="331"/>
      <c r="X23" s="313" t="s">
        <v>111</v>
      </c>
      <c r="Y23" s="315"/>
      <c r="Z23" s="313" t="s">
        <v>110</v>
      </c>
      <c r="AA23" s="315"/>
    </row>
    <row r="24" spans="1:27" ht="216" customHeight="1" x14ac:dyDescent="0.25">
      <c r="A24" s="334"/>
      <c r="B24" s="332"/>
      <c r="C24" s="333"/>
      <c r="D24" s="332"/>
      <c r="E24" s="333"/>
      <c r="F24" s="313" t="s">
        <v>118</v>
      </c>
      <c r="G24" s="314"/>
      <c r="H24" s="313" t="s">
        <v>117</v>
      </c>
      <c r="I24" s="314"/>
      <c r="J24" s="329"/>
      <c r="K24" s="332"/>
      <c r="L24" s="333"/>
      <c r="M24" s="332"/>
      <c r="N24" s="333"/>
      <c r="O24" s="332"/>
      <c r="P24" s="333"/>
      <c r="Q24" s="332"/>
      <c r="R24" s="333"/>
      <c r="S24" s="329"/>
      <c r="T24" s="329"/>
      <c r="U24" s="329"/>
      <c r="V24" s="332"/>
      <c r="W24" s="333"/>
      <c r="X24" s="97" t="s">
        <v>109</v>
      </c>
      <c r="Y24" s="97" t="s">
        <v>368</v>
      </c>
      <c r="Z24" s="97" t="s">
        <v>108</v>
      </c>
      <c r="AA24" s="97" t="s">
        <v>107</v>
      </c>
    </row>
    <row r="25" spans="1:27" ht="60" customHeight="1" x14ac:dyDescent="0.25">
      <c r="A25" s="329"/>
      <c r="B25" s="142" t="s">
        <v>105</v>
      </c>
      <c r="C25" s="142" t="s">
        <v>106</v>
      </c>
      <c r="D25" s="98" t="s">
        <v>105</v>
      </c>
      <c r="E25" s="98" t="s">
        <v>106</v>
      </c>
      <c r="F25" s="98" t="s">
        <v>105</v>
      </c>
      <c r="G25" s="98" t="s">
        <v>106</v>
      </c>
      <c r="H25" s="98" t="s">
        <v>105</v>
      </c>
      <c r="I25" s="98" t="s">
        <v>106</v>
      </c>
      <c r="J25" s="98" t="s">
        <v>105</v>
      </c>
      <c r="K25" s="98" t="s">
        <v>105</v>
      </c>
      <c r="L25" s="98" t="s">
        <v>106</v>
      </c>
      <c r="M25" s="98" t="s">
        <v>105</v>
      </c>
      <c r="N25" s="98" t="s">
        <v>106</v>
      </c>
      <c r="O25" s="98" t="s">
        <v>105</v>
      </c>
      <c r="P25" s="98" t="s">
        <v>106</v>
      </c>
      <c r="Q25" s="98" t="s">
        <v>105</v>
      </c>
      <c r="R25" s="98" t="s">
        <v>106</v>
      </c>
      <c r="S25" s="98" t="s">
        <v>105</v>
      </c>
      <c r="T25" s="98" t="s">
        <v>105</v>
      </c>
      <c r="U25" s="98" t="s">
        <v>105</v>
      </c>
      <c r="V25" s="98" t="s">
        <v>105</v>
      </c>
      <c r="W25" s="98" t="s">
        <v>106</v>
      </c>
      <c r="X25" s="98" t="s">
        <v>105</v>
      </c>
      <c r="Y25" s="98" t="s">
        <v>105</v>
      </c>
      <c r="Z25" s="97" t="s">
        <v>105</v>
      </c>
      <c r="AA25" s="97" t="s">
        <v>105</v>
      </c>
    </row>
    <row r="26" spans="1:27" x14ac:dyDescent="0.25">
      <c r="A26" s="102">
        <v>1</v>
      </c>
      <c r="B26" s="102">
        <v>2</v>
      </c>
      <c r="C26" s="102">
        <v>3</v>
      </c>
      <c r="D26" s="102">
        <v>4</v>
      </c>
      <c r="E26" s="102">
        <v>5</v>
      </c>
      <c r="F26" s="102">
        <v>6</v>
      </c>
      <c r="G26" s="102">
        <v>7</v>
      </c>
      <c r="H26" s="102">
        <v>8</v>
      </c>
      <c r="I26" s="102">
        <v>9</v>
      </c>
      <c r="J26" s="102">
        <v>10</v>
      </c>
      <c r="K26" s="102">
        <v>11</v>
      </c>
      <c r="L26" s="102">
        <v>12</v>
      </c>
      <c r="M26" s="102">
        <v>13</v>
      </c>
      <c r="N26" s="102">
        <v>14</v>
      </c>
      <c r="O26" s="102">
        <v>15</v>
      </c>
      <c r="P26" s="102">
        <v>16</v>
      </c>
      <c r="Q26" s="102">
        <v>19</v>
      </c>
      <c r="R26" s="102">
        <v>20</v>
      </c>
      <c r="S26" s="102">
        <v>21</v>
      </c>
      <c r="T26" s="102">
        <v>22</v>
      </c>
      <c r="U26" s="102">
        <v>23</v>
      </c>
      <c r="V26" s="102">
        <v>24</v>
      </c>
      <c r="W26" s="102">
        <v>25</v>
      </c>
      <c r="X26" s="102">
        <v>26</v>
      </c>
      <c r="Y26" s="102">
        <v>27</v>
      </c>
      <c r="Z26" s="102">
        <v>28</v>
      </c>
      <c r="AA26" s="102">
        <v>29</v>
      </c>
    </row>
    <row r="27" spans="1:27" s="55" customFormat="1" ht="24" customHeight="1" x14ac:dyDescent="0.25">
      <c r="A27" s="103" t="s">
        <v>281</v>
      </c>
      <c r="B27" s="103" t="s">
        <v>281</v>
      </c>
      <c r="C27" s="103" t="s">
        <v>281</v>
      </c>
      <c r="D27" s="103" t="s">
        <v>281</v>
      </c>
      <c r="E27" s="103" t="s">
        <v>281</v>
      </c>
      <c r="F27" s="103" t="s">
        <v>281</v>
      </c>
      <c r="G27" s="103" t="s">
        <v>281</v>
      </c>
      <c r="H27" s="103" t="s">
        <v>281</v>
      </c>
      <c r="I27" s="103" t="s">
        <v>281</v>
      </c>
      <c r="J27" s="103" t="s">
        <v>281</v>
      </c>
      <c r="K27" s="103" t="s">
        <v>281</v>
      </c>
      <c r="L27" s="103" t="s">
        <v>281</v>
      </c>
      <c r="M27" s="103" t="s">
        <v>281</v>
      </c>
      <c r="N27" s="103" t="s">
        <v>281</v>
      </c>
      <c r="O27" s="103" t="s">
        <v>281</v>
      </c>
      <c r="P27" s="103" t="s">
        <v>281</v>
      </c>
      <c r="Q27" s="103" t="s">
        <v>281</v>
      </c>
      <c r="R27" s="103" t="s">
        <v>281</v>
      </c>
      <c r="S27" s="103" t="s">
        <v>281</v>
      </c>
      <c r="T27" s="103" t="s">
        <v>281</v>
      </c>
      <c r="U27" s="103" t="s">
        <v>281</v>
      </c>
      <c r="V27" s="103" t="s">
        <v>281</v>
      </c>
      <c r="W27" s="103" t="s">
        <v>281</v>
      </c>
      <c r="X27" s="103" t="s">
        <v>281</v>
      </c>
      <c r="Y27" s="103" t="s">
        <v>281</v>
      </c>
      <c r="Z27" s="103" t="s">
        <v>281</v>
      </c>
      <c r="AA27" s="103" t="s">
        <v>281</v>
      </c>
    </row>
    <row r="28" spans="1:27" ht="3" customHeight="1" x14ac:dyDescent="0.25">
      <c r="X28" s="99"/>
      <c r="Y28" s="100"/>
      <c r="Z28" s="48"/>
      <c r="AA28" s="48"/>
    </row>
    <row r="29" spans="1:27" s="53" customFormat="1" ht="12.75" x14ac:dyDescent="0.2">
      <c r="A29" s="54"/>
      <c r="B29" s="54"/>
      <c r="C29" s="54"/>
      <c r="E29" s="54"/>
      <c r="X29" s="101"/>
      <c r="Y29" s="101"/>
      <c r="Z29" s="101"/>
      <c r="AA29" s="101"/>
    </row>
    <row r="30" spans="1:27" s="53" customFormat="1" ht="12.75" x14ac:dyDescent="0.2">
      <c r="A30" s="54"/>
      <c r="B30" s="54"/>
      <c r="C30" s="54"/>
    </row>
  </sheetData>
  <mergeCells count="27">
    <mergeCell ref="E20:Y20"/>
    <mergeCell ref="A23:A25"/>
    <mergeCell ref="D23:E24"/>
    <mergeCell ref="F23:I23"/>
    <mergeCell ref="J23:J24"/>
    <mergeCell ref="K23:L24"/>
    <mergeCell ref="M23:N24"/>
    <mergeCell ref="Q23:R24"/>
    <mergeCell ref="S23:S24"/>
    <mergeCell ref="T23:T24"/>
    <mergeCell ref="X23:Y23"/>
    <mergeCell ref="V23:W24"/>
    <mergeCell ref="Z23:AA23"/>
    <mergeCell ref="U23:U24"/>
    <mergeCell ref="A21:AA21"/>
    <mergeCell ref="O23:P24"/>
    <mergeCell ref="F24:G24"/>
    <mergeCell ref="H24:I24"/>
    <mergeCell ref="B23:C24"/>
    <mergeCell ref="A7:AA7"/>
    <mergeCell ref="E18:Y18"/>
    <mergeCell ref="E17:Y17"/>
    <mergeCell ref="E9:Y9"/>
    <mergeCell ref="E11:Y11"/>
    <mergeCell ref="E12:Y12"/>
    <mergeCell ref="E14:Y14"/>
    <mergeCell ref="E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4"/>
  <sheetViews>
    <sheetView view="pageBreakPreview" topLeftCell="A28" zoomScale="70" zoomScaleSheetLayoutView="70" workbookViewId="0">
      <selection activeCell="C32" sqref="A22:C3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x14ac:dyDescent="0.25">
      <c r="A1" s="250" t="s">
        <v>454</v>
      </c>
      <c r="B1" s="1" t="e">
        <f>'3.2 паспорт Техсостояние ЛЭП'!B1</f>
        <v>#REF!</v>
      </c>
    </row>
    <row r="3" spans="1:29" s="12" customFormat="1" ht="18.75" customHeight="1" x14ac:dyDescent="0.2">
      <c r="A3" s="18"/>
      <c r="C3" s="38" t="s">
        <v>66</v>
      </c>
      <c r="E3" s="16"/>
      <c r="F3" s="16"/>
    </row>
    <row r="4" spans="1:29" s="12" customFormat="1" ht="18.75" customHeight="1" x14ac:dyDescent="0.3">
      <c r="A4" s="18"/>
      <c r="C4" s="15" t="s">
        <v>8</v>
      </c>
      <c r="E4" s="16"/>
      <c r="F4" s="16"/>
    </row>
    <row r="5" spans="1:29" s="12" customFormat="1" ht="18.75" x14ac:dyDescent="0.3">
      <c r="A5" s="17"/>
      <c r="C5" s="15" t="s">
        <v>65</v>
      </c>
      <c r="E5" s="16"/>
      <c r="F5" s="16"/>
    </row>
    <row r="6" spans="1:29" s="12" customFormat="1" ht="18.75" x14ac:dyDescent="0.3">
      <c r="A6" s="17"/>
      <c r="C6" s="15"/>
      <c r="E6" s="16"/>
      <c r="F6" s="16"/>
    </row>
    <row r="7" spans="1:29" s="12" customFormat="1" ht="15.75" x14ac:dyDescent="0.2">
      <c r="A7" s="308" t="str">
        <f>'3.2 паспорт Техсостояние ЛЭП'!A7</f>
        <v>Год раскрытия информации: 2016</v>
      </c>
      <c r="B7" s="308"/>
      <c r="C7" s="30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row>
    <row r="8" spans="1:29" s="12" customFormat="1" ht="18.75" x14ac:dyDescent="0.3">
      <c r="A8" s="17"/>
      <c r="E8" s="16"/>
      <c r="F8" s="16"/>
      <c r="G8" s="15"/>
    </row>
    <row r="9" spans="1:29" s="12" customFormat="1" ht="18.75" x14ac:dyDescent="0.2">
      <c r="A9" s="301" t="s">
        <v>7</v>
      </c>
      <c r="B9" s="301"/>
      <c r="C9" s="301"/>
      <c r="D9" s="13"/>
      <c r="E9" s="13"/>
      <c r="F9" s="13"/>
      <c r="G9" s="13"/>
      <c r="H9" s="13"/>
      <c r="I9" s="13"/>
      <c r="J9" s="13"/>
      <c r="K9" s="13"/>
      <c r="L9" s="13"/>
      <c r="M9" s="13"/>
      <c r="N9" s="13"/>
      <c r="O9" s="13"/>
      <c r="P9" s="13"/>
      <c r="Q9" s="13"/>
      <c r="R9" s="13"/>
      <c r="S9" s="13"/>
      <c r="T9" s="13"/>
      <c r="U9" s="13"/>
    </row>
    <row r="10" spans="1:29" s="12" customFormat="1" ht="18.75" x14ac:dyDescent="0.2">
      <c r="A10" s="301"/>
      <c r="B10" s="301"/>
      <c r="C10" s="301"/>
      <c r="D10" s="14"/>
      <c r="E10" s="14"/>
      <c r="F10" s="14"/>
      <c r="G10" s="14"/>
      <c r="H10" s="13"/>
      <c r="I10" s="13"/>
      <c r="J10" s="13"/>
      <c r="K10" s="13"/>
      <c r="L10" s="13"/>
      <c r="M10" s="13"/>
      <c r="N10" s="13"/>
      <c r="O10" s="13"/>
      <c r="P10" s="13"/>
      <c r="Q10" s="13"/>
      <c r="R10" s="13"/>
      <c r="S10" s="13"/>
      <c r="T10" s="13"/>
      <c r="U10" s="13"/>
    </row>
    <row r="11" spans="1:29" s="12" customFormat="1" ht="18.75" x14ac:dyDescent="0.2">
      <c r="A11" s="306" t="str">
        <f>'3.2 паспорт Техсостояние ЛЭП'!E11</f>
        <v>АО "Янтарьэнерго"</v>
      </c>
      <c r="B11" s="306"/>
      <c r="C11" s="306"/>
      <c r="D11" s="8"/>
      <c r="E11" s="8"/>
      <c r="F11" s="8"/>
      <c r="G11" s="8"/>
      <c r="H11" s="13"/>
      <c r="I11" s="13"/>
      <c r="J11" s="13"/>
      <c r="K11" s="13"/>
      <c r="L11" s="13"/>
      <c r="M11" s="13"/>
      <c r="N11" s="13"/>
      <c r="O11" s="13"/>
      <c r="P11" s="13"/>
      <c r="Q11" s="13"/>
      <c r="R11" s="13"/>
      <c r="S11" s="13"/>
      <c r="T11" s="13"/>
      <c r="U11" s="13"/>
    </row>
    <row r="12" spans="1:29" s="12" customFormat="1" ht="18.75" x14ac:dyDescent="0.2">
      <c r="A12" s="296" t="s">
        <v>6</v>
      </c>
      <c r="B12" s="296"/>
      <c r="C12" s="296"/>
      <c r="D12" s="6"/>
      <c r="E12" s="6"/>
      <c r="F12" s="6"/>
      <c r="G12" s="6"/>
      <c r="H12" s="13"/>
      <c r="I12" s="13"/>
      <c r="J12" s="13"/>
      <c r="K12" s="13"/>
      <c r="L12" s="13"/>
      <c r="M12" s="13"/>
      <c r="N12" s="13"/>
      <c r="O12" s="13"/>
      <c r="P12" s="13"/>
      <c r="Q12" s="13"/>
      <c r="R12" s="13"/>
      <c r="S12" s="13"/>
      <c r="T12" s="13"/>
      <c r="U12" s="13"/>
    </row>
    <row r="13" spans="1:29" s="12" customFormat="1" ht="18.75" x14ac:dyDescent="0.2">
      <c r="A13" s="301"/>
      <c r="B13" s="301"/>
      <c r="C13" s="301"/>
      <c r="D13" s="14"/>
      <c r="E13" s="14"/>
      <c r="F13" s="14"/>
      <c r="G13" s="14"/>
      <c r="H13" s="13"/>
      <c r="I13" s="13"/>
      <c r="J13" s="13"/>
      <c r="K13" s="13"/>
      <c r="L13" s="13"/>
      <c r="M13" s="13"/>
      <c r="N13" s="13"/>
      <c r="O13" s="13"/>
      <c r="P13" s="13"/>
      <c r="Q13" s="13"/>
      <c r="R13" s="13"/>
      <c r="S13" s="13"/>
      <c r="T13" s="13"/>
      <c r="U13" s="13"/>
    </row>
    <row r="14" spans="1:29" s="12" customFormat="1" ht="18.75" x14ac:dyDescent="0.2">
      <c r="A14" s="306" t="str">
        <f>'3.2 паспорт Техсостояние ЛЭП'!E14</f>
        <v>F_4494</v>
      </c>
      <c r="B14" s="306"/>
      <c r="C14" s="306"/>
      <c r="D14" s="8"/>
      <c r="E14" s="8"/>
      <c r="F14" s="8"/>
      <c r="G14" s="8"/>
      <c r="H14" s="13"/>
      <c r="I14" s="13"/>
      <c r="J14" s="13"/>
      <c r="K14" s="13"/>
      <c r="L14" s="13"/>
      <c r="M14" s="13"/>
      <c r="N14" s="13"/>
      <c r="O14" s="13"/>
      <c r="P14" s="13"/>
      <c r="Q14" s="13"/>
      <c r="R14" s="13"/>
      <c r="S14" s="13"/>
      <c r="T14" s="13"/>
      <c r="U14" s="13"/>
    </row>
    <row r="15" spans="1:29" s="12" customFormat="1" ht="18.75" x14ac:dyDescent="0.2">
      <c r="A15" s="296" t="s">
        <v>5</v>
      </c>
      <c r="B15" s="296"/>
      <c r="C15" s="296"/>
      <c r="D15" s="6"/>
      <c r="E15" s="6"/>
      <c r="F15" s="6"/>
      <c r="G15" s="6"/>
      <c r="H15" s="13"/>
      <c r="I15" s="13"/>
      <c r="J15" s="13"/>
      <c r="K15" s="13"/>
      <c r="L15" s="13"/>
      <c r="M15" s="13"/>
      <c r="N15" s="13"/>
      <c r="O15" s="13"/>
      <c r="P15" s="13"/>
      <c r="Q15" s="13"/>
      <c r="R15" s="13"/>
      <c r="S15" s="13"/>
      <c r="T15" s="13"/>
      <c r="U15" s="13"/>
    </row>
    <row r="16" spans="1:29" s="9" customFormat="1" ht="15.75" customHeight="1" x14ac:dyDescent="0.2">
      <c r="A16" s="307"/>
      <c r="B16" s="307"/>
      <c r="C16" s="307"/>
      <c r="D16" s="10"/>
      <c r="E16" s="10"/>
      <c r="F16" s="10"/>
      <c r="G16" s="10"/>
      <c r="H16" s="10"/>
      <c r="I16" s="10"/>
      <c r="J16" s="10"/>
      <c r="K16" s="10"/>
      <c r="L16" s="10"/>
      <c r="M16" s="10"/>
      <c r="N16" s="10"/>
      <c r="O16" s="10"/>
      <c r="P16" s="10"/>
      <c r="Q16" s="10"/>
      <c r="R16" s="10"/>
      <c r="S16" s="10"/>
      <c r="T16" s="10"/>
      <c r="U16" s="10"/>
    </row>
    <row r="17" spans="1:21" s="3" customFormat="1" ht="55.5" customHeight="1" x14ac:dyDescent="0.2">
      <c r="A17" s="303" t="str">
        <f>'3.2 паспорт Техсостояние ЛЭП'!E17</f>
        <v>Замена коммутационного оборудования на подстанциях, которые являются смежными объектами реализуемых схем выдачи мощности новых объектов генерации</v>
      </c>
      <c r="B17" s="303"/>
      <c r="C17" s="303"/>
      <c r="D17" s="8"/>
      <c r="E17" s="8"/>
      <c r="F17" s="8"/>
      <c r="G17" s="8"/>
      <c r="H17" s="8"/>
      <c r="I17" s="8"/>
      <c r="J17" s="8"/>
      <c r="K17" s="8"/>
      <c r="L17" s="8"/>
      <c r="M17" s="8"/>
      <c r="N17" s="8"/>
      <c r="O17" s="8"/>
      <c r="P17" s="8"/>
      <c r="Q17" s="8"/>
      <c r="R17" s="8"/>
      <c r="S17" s="8"/>
      <c r="T17" s="8"/>
      <c r="U17" s="8"/>
    </row>
    <row r="18" spans="1:21" s="3" customFormat="1" ht="15" customHeight="1" x14ac:dyDescent="0.2">
      <c r="A18" s="296" t="s">
        <v>4</v>
      </c>
      <c r="B18" s="296"/>
      <c r="C18" s="296"/>
      <c r="D18" s="6"/>
      <c r="E18" s="6"/>
      <c r="F18" s="6"/>
      <c r="G18" s="6"/>
      <c r="H18" s="6"/>
      <c r="I18" s="6"/>
      <c r="J18" s="6"/>
      <c r="K18" s="6"/>
      <c r="L18" s="6"/>
      <c r="M18" s="6"/>
      <c r="N18" s="6"/>
      <c r="O18" s="6"/>
      <c r="P18" s="6"/>
      <c r="Q18" s="6"/>
      <c r="R18" s="6"/>
      <c r="S18" s="6"/>
      <c r="T18" s="6"/>
      <c r="U18" s="6"/>
    </row>
    <row r="19" spans="1:21" s="3" customFormat="1" ht="15" customHeight="1" x14ac:dyDescent="0.2">
      <c r="A19" s="304"/>
      <c r="B19" s="304"/>
      <c r="C19" s="304"/>
      <c r="D19" s="4"/>
      <c r="E19" s="4"/>
      <c r="F19" s="4"/>
      <c r="G19" s="4"/>
      <c r="H19" s="4"/>
      <c r="I19" s="4"/>
      <c r="J19" s="4"/>
      <c r="K19" s="4"/>
      <c r="L19" s="4"/>
      <c r="M19" s="4"/>
      <c r="N19" s="4"/>
      <c r="O19" s="4"/>
      <c r="P19" s="4"/>
      <c r="Q19" s="4"/>
      <c r="R19" s="4"/>
    </row>
    <row r="20" spans="1:21" s="3" customFormat="1" ht="27.75" customHeight="1" x14ac:dyDescent="0.2">
      <c r="A20" s="297" t="s">
        <v>363</v>
      </c>
      <c r="B20" s="297"/>
      <c r="C20" s="297"/>
      <c r="D20" s="7"/>
      <c r="E20" s="7"/>
      <c r="F20" s="7"/>
      <c r="G20" s="7"/>
      <c r="H20" s="7"/>
      <c r="I20" s="7"/>
      <c r="J20" s="7"/>
      <c r="K20" s="7"/>
      <c r="L20" s="7"/>
      <c r="M20" s="7"/>
      <c r="N20" s="7"/>
      <c r="O20" s="7"/>
      <c r="P20" s="7"/>
      <c r="Q20" s="7"/>
      <c r="R20" s="7"/>
      <c r="S20" s="7"/>
      <c r="T20" s="7"/>
      <c r="U20" s="7"/>
    </row>
    <row r="21" spans="1:21" s="3" customFormat="1" ht="15" customHeight="1" x14ac:dyDescent="0.2">
      <c r="A21" s="6"/>
      <c r="B21" s="6"/>
      <c r="C21" s="6"/>
      <c r="D21" s="6"/>
      <c r="E21" s="6"/>
      <c r="F21" s="6"/>
      <c r="G21" s="6"/>
      <c r="H21" s="4"/>
      <c r="I21" s="4"/>
      <c r="J21" s="4"/>
      <c r="K21" s="4"/>
      <c r="L21" s="4"/>
      <c r="M21" s="4"/>
      <c r="N21" s="4"/>
      <c r="O21" s="4"/>
      <c r="P21" s="4"/>
      <c r="Q21" s="4"/>
      <c r="R21" s="4"/>
    </row>
    <row r="22" spans="1:21" s="3" customFormat="1" ht="39.75" customHeight="1" x14ac:dyDescent="0.2">
      <c r="A22" s="25" t="s">
        <v>3</v>
      </c>
      <c r="B22" s="37" t="s">
        <v>64</v>
      </c>
      <c r="C22" s="36" t="s">
        <v>63</v>
      </c>
      <c r="D22" s="29"/>
      <c r="E22" s="29"/>
      <c r="F22" s="29"/>
      <c r="G22" s="29"/>
      <c r="H22" s="28"/>
      <c r="I22" s="28"/>
      <c r="J22" s="28"/>
      <c r="K22" s="28"/>
      <c r="L22" s="28"/>
      <c r="M22" s="28"/>
      <c r="N22" s="28"/>
      <c r="O22" s="28"/>
      <c r="P22" s="28"/>
      <c r="Q22" s="28"/>
      <c r="R22" s="28"/>
      <c r="S22" s="27"/>
      <c r="T22" s="27"/>
      <c r="U22" s="27"/>
    </row>
    <row r="23" spans="1:21" s="3" customFormat="1" ht="16.5" customHeight="1" x14ac:dyDescent="0.2">
      <c r="A23" s="36">
        <v>1</v>
      </c>
      <c r="B23" s="37">
        <v>2</v>
      </c>
      <c r="C23" s="36">
        <v>3</v>
      </c>
      <c r="D23" s="29"/>
      <c r="E23" s="29"/>
      <c r="F23" s="29"/>
      <c r="G23" s="29"/>
      <c r="H23" s="28"/>
      <c r="I23" s="28"/>
      <c r="J23" s="28"/>
      <c r="K23" s="28"/>
      <c r="L23" s="28"/>
      <c r="M23" s="28"/>
      <c r="N23" s="28"/>
      <c r="O23" s="28"/>
      <c r="P23" s="28"/>
      <c r="Q23" s="28"/>
      <c r="R23" s="28"/>
      <c r="S23" s="27"/>
      <c r="T23" s="27"/>
      <c r="U23" s="27"/>
    </row>
    <row r="24" spans="1:21" s="3" customFormat="1" ht="142.5" customHeight="1" x14ac:dyDescent="0.2">
      <c r="A24" s="24" t="s">
        <v>62</v>
      </c>
      <c r="B24" s="30" t="s">
        <v>376</v>
      </c>
      <c r="C24" s="39" t="s">
        <v>470</v>
      </c>
      <c r="D24" s="29"/>
      <c r="E24" s="29"/>
      <c r="F24" s="28"/>
      <c r="G24" s="28"/>
      <c r="H24" s="28"/>
      <c r="I24" s="28"/>
      <c r="J24" s="28"/>
      <c r="K24" s="28"/>
      <c r="L24" s="28"/>
      <c r="M24" s="28"/>
      <c r="N24" s="28"/>
      <c r="O24" s="28"/>
      <c r="P24" s="28"/>
      <c r="Q24" s="27"/>
      <c r="R24" s="27"/>
      <c r="S24" s="27"/>
      <c r="T24" s="27"/>
      <c r="U24" s="27"/>
    </row>
    <row r="25" spans="1:21" ht="146.25" customHeight="1" x14ac:dyDescent="0.25">
      <c r="A25" s="24" t="s">
        <v>61</v>
      </c>
      <c r="B25" s="26" t="s">
        <v>58</v>
      </c>
      <c r="C25" s="36" t="s">
        <v>471</v>
      </c>
      <c r="D25" s="23"/>
      <c r="E25" s="23"/>
      <c r="F25" s="23"/>
      <c r="G25" s="23"/>
      <c r="H25" s="23"/>
      <c r="I25" s="23"/>
      <c r="J25" s="23"/>
      <c r="K25" s="23"/>
      <c r="L25" s="23"/>
      <c r="M25" s="23"/>
      <c r="N25" s="23"/>
      <c r="O25" s="23"/>
      <c r="P25" s="23"/>
      <c r="Q25" s="23"/>
      <c r="R25" s="23"/>
      <c r="S25" s="23"/>
      <c r="T25" s="23"/>
      <c r="U25" s="23"/>
    </row>
    <row r="26" spans="1:21" ht="63" customHeight="1" x14ac:dyDescent="0.25">
      <c r="A26" s="24" t="s">
        <v>60</v>
      </c>
      <c r="B26" s="26" t="s">
        <v>396</v>
      </c>
      <c r="C26" s="36" t="s">
        <v>472</v>
      </c>
      <c r="D26" s="23"/>
      <c r="E26" s="23"/>
      <c r="F26" s="23"/>
      <c r="G26" s="23"/>
      <c r="H26" s="23"/>
      <c r="I26" s="23"/>
      <c r="J26" s="23"/>
      <c r="K26" s="23"/>
      <c r="L26" s="23"/>
      <c r="M26" s="23"/>
      <c r="N26" s="23"/>
      <c r="O26" s="23"/>
      <c r="P26" s="23"/>
      <c r="Q26" s="23"/>
      <c r="R26" s="23"/>
      <c r="S26" s="23"/>
      <c r="T26" s="23"/>
      <c r="U26" s="23"/>
    </row>
    <row r="27" spans="1:21" ht="63" customHeight="1" x14ac:dyDescent="0.25">
      <c r="A27" s="24" t="s">
        <v>59</v>
      </c>
      <c r="B27" s="26" t="s">
        <v>397</v>
      </c>
      <c r="C27" s="36" t="s">
        <v>475</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205</v>
      </c>
      <c r="C28" s="36" t="s">
        <v>474</v>
      </c>
      <c r="D28" s="23"/>
      <c r="E28" s="23"/>
      <c r="F28" s="23"/>
      <c r="G28" s="23"/>
      <c r="H28" s="23"/>
      <c r="I28" s="23"/>
      <c r="J28" s="23"/>
      <c r="K28" s="23"/>
      <c r="L28" s="23"/>
      <c r="M28" s="23"/>
      <c r="N28" s="23"/>
      <c r="O28" s="23"/>
      <c r="P28" s="23"/>
      <c r="Q28" s="23"/>
      <c r="R28" s="23"/>
      <c r="S28" s="23"/>
      <c r="T28" s="23"/>
      <c r="U28" s="23"/>
    </row>
    <row r="29" spans="1:21" ht="250.5" customHeight="1" x14ac:dyDescent="0.25">
      <c r="A29" s="24" t="s">
        <v>56</v>
      </c>
      <c r="B29" s="26" t="s">
        <v>377</v>
      </c>
      <c r="C29" s="39" t="s">
        <v>473</v>
      </c>
      <c r="D29" s="23"/>
      <c r="E29" s="23"/>
      <c r="F29" s="23"/>
      <c r="G29" s="23"/>
      <c r="H29" s="23"/>
      <c r="I29" s="23"/>
      <c r="J29" s="23"/>
      <c r="K29" s="23"/>
      <c r="L29" s="23"/>
      <c r="M29" s="23"/>
      <c r="N29" s="23"/>
      <c r="O29" s="23"/>
      <c r="P29" s="23"/>
      <c r="Q29" s="23"/>
      <c r="R29" s="23"/>
      <c r="S29" s="23"/>
      <c r="T29" s="23"/>
      <c r="U29" s="23"/>
    </row>
    <row r="30" spans="1:21" ht="42.75" customHeight="1" x14ac:dyDescent="0.25">
      <c r="A30" s="24" t="s">
        <v>54</v>
      </c>
      <c r="B30" s="26" t="s">
        <v>55</v>
      </c>
      <c r="C30" s="36">
        <v>2016</v>
      </c>
      <c r="D30" s="23"/>
      <c r="E30" s="23"/>
      <c r="F30" s="23"/>
      <c r="G30" s="23"/>
      <c r="H30" s="23"/>
      <c r="I30" s="23"/>
      <c r="J30" s="23"/>
      <c r="K30" s="23"/>
      <c r="L30" s="23"/>
      <c r="M30" s="23"/>
      <c r="N30" s="23"/>
      <c r="O30" s="23"/>
      <c r="P30" s="23"/>
      <c r="Q30" s="23"/>
      <c r="R30" s="23"/>
      <c r="S30" s="23"/>
      <c r="T30" s="23"/>
      <c r="U30" s="23"/>
    </row>
    <row r="31" spans="1:21" ht="42.75" customHeight="1" x14ac:dyDescent="0.25">
      <c r="A31" s="24" t="s">
        <v>52</v>
      </c>
      <c r="B31" s="25" t="s">
        <v>53</v>
      </c>
      <c r="C31" s="36">
        <v>2017</v>
      </c>
      <c r="D31" s="23"/>
      <c r="E31" s="23"/>
      <c r="F31" s="23"/>
      <c r="G31" s="23"/>
      <c r="H31" s="23"/>
      <c r="I31" s="23"/>
      <c r="J31" s="23"/>
      <c r="K31" s="23"/>
      <c r="L31" s="23"/>
      <c r="M31" s="23"/>
      <c r="N31" s="23"/>
      <c r="O31" s="23"/>
      <c r="P31" s="23"/>
      <c r="Q31" s="23"/>
      <c r="R31" s="23"/>
      <c r="S31" s="23"/>
      <c r="T31" s="23"/>
      <c r="U31" s="23"/>
    </row>
    <row r="32" spans="1:21" ht="42.75" customHeight="1" x14ac:dyDescent="0.25">
      <c r="A32" s="24" t="s">
        <v>70</v>
      </c>
      <c r="B32" s="25" t="s">
        <v>51</v>
      </c>
      <c r="C32" s="36" t="s">
        <v>451</v>
      </c>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row r="383" spans="1:21" x14ac:dyDescent="0.25">
      <c r="A383" s="23"/>
      <c r="B383" s="23"/>
      <c r="C383" s="23"/>
      <c r="D383" s="23"/>
      <c r="E383" s="23"/>
      <c r="F383" s="23"/>
      <c r="G383" s="23"/>
      <c r="H383" s="23"/>
      <c r="I383" s="23"/>
      <c r="J383" s="23"/>
      <c r="K383" s="23"/>
      <c r="L383" s="23"/>
      <c r="M383" s="23"/>
      <c r="N383" s="23"/>
      <c r="O383" s="23"/>
      <c r="P383" s="23"/>
      <c r="Q383" s="23"/>
      <c r="R383" s="23"/>
      <c r="S383" s="23"/>
      <c r="T383" s="23"/>
      <c r="U383" s="23"/>
    </row>
    <row r="384" spans="1:21" x14ac:dyDescent="0.25">
      <c r="A384" s="23"/>
      <c r="B384" s="23"/>
      <c r="C384" s="23"/>
      <c r="D384" s="23"/>
      <c r="E384" s="23"/>
      <c r="F384" s="23"/>
      <c r="G384" s="23"/>
      <c r="H384" s="23"/>
      <c r="I384" s="23"/>
      <c r="J384" s="23"/>
      <c r="K384" s="23"/>
      <c r="L384" s="23"/>
      <c r="M384" s="23"/>
      <c r="N384" s="23"/>
      <c r="O384" s="23"/>
      <c r="P384" s="23"/>
      <c r="Q384" s="23"/>
      <c r="R384" s="23"/>
      <c r="S384" s="23"/>
      <c r="T384" s="23"/>
      <c r="U384" s="23"/>
    </row>
  </sheetData>
  <mergeCells count="13">
    <mergeCell ref="A7:C7"/>
    <mergeCell ref="A17:C17"/>
    <mergeCell ref="A18:C18"/>
    <mergeCell ref="A19:C19"/>
    <mergeCell ref="A20:C20"/>
    <mergeCell ref="A9:C9"/>
    <mergeCell ref="A10:C10"/>
    <mergeCell ref="A11:C11"/>
    <mergeCell ref="A12:C12"/>
    <mergeCell ref="A13:C13"/>
    <mergeCell ref="A14:C14"/>
    <mergeCell ref="A15:C15"/>
    <mergeCell ref="A16:C16"/>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43"/>
  <sheetViews>
    <sheetView view="pageBreakPreview" topLeftCell="A13" zoomScale="70" zoomScaleNormal="80" zoomScaleSheetLayoutView="70" workbookViewId="0">
      <selection activeCell="L37" sqref="L3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A1" s="250" t="s">
        <v>454</v>
      </c>
      <c r="B1" s="1" t="e">
        <f>'3.3 паспорт описание'!B1</f>
        <v>#REF!</v>
      </c>
    </row>
    <row r="3" spans="1:28" ht="18.75" x14ac:dyDescent="0.25">
      <c r="Z3" s="38" t="s">
        <v>66</v>
      </c>
    </row>
    <row r="4" spans="1:28" ht="18.75" x14ac:dyDescent="0.3">
      <c r="Z4" s="15" t="s">
        <v>8</v>
      </c>
    </row>
    <row r="5" spans="1:28" ht="18.75" x14ac:dyDescent="0.3">
      <c r="Z5" s="15" t="s">
        <v>65</v>
      </c>
    </row>
    <row r="6" spans="1:28" ht="18.75" customHeight="1" x14ac:dyDescent="0.25">
      <c r="A6" s="308" t="str">
        <f>'3.3 паспорт описание'!A7</f>
        <v>Год раскрытия информации: 2016</v>
      </c>
      <c r="B6" s="308"/>
      <c r="C6" s="308"/>
      <c r="D6" s="308"/>
      <c r="E6" s="308"/>
      <c r="F6" s="308"/>
      <c r="G6" s="308"/>
      <c r="H6" s="308"/>
      <c r="I6" s="308"/>
      <c r="J6" s="308"/>
      <c r="K6" s="308"/>
      <c r="L6" s="308"/>
      <c r="M6" s="308"/>
      <c r="N6" s="308"/>
      <c r="O6" s="308"/>
      <c r="P6" s="308"/>
      <c r="Q6" s="308"/>
      <c r="R6" s="308"/>
      <c r="S6" s="308"/>
      <c r="T6" s="308"/>
      <c r="U6" s="308"/>
      <c r="V6" s="308"/>
      <c r="W6" s="308"/>
      <c r="X6" s="308"/>
      <c r="Y6" s="308"/>
      <c r="Z6" s="308"/>
    </row>
    <row r="8" spans="1:28" ht="18.75" x14ac:dyDescent="0.25">
      <c r="A8" s="301" t="s">
        <v>7</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139"/>
      <c r="AB8" s="139"/>
    </row>
    <row r="9" spans="1:28" ht="18.75" x14ac:dyDescent="0.25">
      <c r="A9" s="301"/>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139"/>
      <c r="AB9" s="139"/>
    </row>
    <row r="10" spans="1:28" ht="15.75" x14ac:dyDescent="0.25">
      <c r="A10" s="306" t="str">
        <f>'3.3 паспорт описание'!A11:C11</f>
        <v>АО "Янтарьэнерго"</v>
      </c>
      <c r="B10" s="306"/>
      <c r="C10" s="306"/>
      <c r="D10" s="306"/>
      <c r="E10" s="306"/>
      <c r="F10" s="306"/>
      <c r="G10" s="306"/>
      <c r="H10" s="306"/>
      <c r="I10" s="306"/>
      <c r="J10" s="306"/>
      <c r="K10" s="306"/>
      <c r="L10" s="306"/>
      <c r="M10" s="306"/>
      <c r="N10" s="306"/>
      <c r="O10" s="306"/>
      <c r="P10" s="306"/>
      <c r="Q10" s="306"/>
      <c r="R10" s="306"/>
      <c r="S10" s="306"/>
      <c r="T10" s="306"/>
      <c r="U10" s="306"/>
      <c r="V10" s="306"/>
      <c r="W10" s="306"/>
      <c r="X10" s="306"/>
      <c r="Y10" s="306"/>
      <c r="Z10" s="306"/>
      <c r="AA10" s="140"/>
      <c r="AB10" s="140"/>
    </row>
    <row r="11" spans="1:28" ht="15.75" x14ac:dyDescent="0.25">
      <c r="A11" s="296" t="s">
        <v>6</v>
      </c>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141"/>
      <c r="AB11" s="141"/>
    </row>
    <row r="12" spans="1:28" ht="18.75" x14ac:dyDescent="0.25">
      <c r="A12" s="301"/>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139"/>
      <c r="AB12" s="139"/>
    </row>
    <row r="13" spans="1:28" ht="15.75" x14ac:dyDescent="0.25">
      <c r="A13" s="306" t="str">
        <f>'3.3 паспорт описание'!A14:C14</f>
        <v>F_4494</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140"/>
      <c r="AB13" s="140"/>
    </row>
    <row r="14" spans="1:28" ht="15.75" x14ac:dyDescent="0.25">
      <c r="A14" s="296" t="s">
        <v>5</v>
      </c>
      <c r="B14" s="296"/>
      <c r="C14" s="296"/>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141"/>
      <c r="AB14" s="141"/>
    </row>
    <row r="15" spans="1:28" ht="18.75" x14ac:dyDescent="0.25">
      <c r="A15" s="307"/>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11"/>
      <c r="AB15" s="11"/>
    </row>
    <row r="16" spans="1:28" ht="24.75" customHeight="1" x14ac:dyDescent="0.25">
      <c r="A16" s="303" t="str">
        <f>'3.3 паспорт описание'!A17:C17</f>
        <v>Замена коммутационного оборудования на подстанциях, которые являются смежными объектами реализуемых схем выдачи мощности новых объектов генерации</v>
      </c>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140"/>
      <c r="AB16" s="140"/>
    </row>
    <row r="17" spans="1:28" ht="15.75" x14ac:dyDescent="0.25">
      <c r="A17" s="296" t="s">
        <v>4</v>
      </c>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141"/>
      <c r="AB17" s="141"/>
    </row>
    <row r="18" spans="1:28" x14ac:dyDescent="0.25">
      <c r="A18" s="335"/>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35"/>
      <c r="AA18" s="149"/>
      <c r="AB18" s="149"/>
    </row>
    <row r="19" spans="1:28" x14ac:dyDescent="0.25">
      <c r="A19" s="335"/>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c r="Z19" s="335"/>
      <c r="AA19" s="149"/>
      <c r="AB19" s="149"/>
    </row>
    <row r="20" spans="1:28" x14ac:dyDescent="0.25">
      <c r="A20" s="335"/>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c r="Z20" s="335"/>
      <c r="AA20" s="149"/>
      <c r="AB20" s="149"/>
    </row>
    <row r="21" spans="1:28" x14ac:dyDescent="0.25">
      <c r="A21" s="335"/>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149"/>
      <c r="AB21" s="149"/>
    </row>
    <row r="22" spans="1:28" x14ac:dyDescent="0.25">
      <c r="A22" s="336"/>
      <c r="B22" s="336"/>
      <c r="C22" s="336"/>
      <c r="D22" s="336"/>
      <c r="E22" s="336"/>
      <c r="F22" s="336"/>
      <c r="G22" s="336"/>
      <c r="H22" s="336"/>
      <c r="I22" s="336"/>
      <c r="J22" s="336"/>
      <c r="K22" s="336"/>
      <c r="L22" s="336"/>
      <c r="M22" s="336"/>
      <c r="N22" s="336"/>
      <c r="O22" s="336"/>
      <c r="P22" s="336"/>
      <c r="Q22" s="336"/>
      <c r="R22" s="336"/>
      <c r="S22" s="336"/>
      <c r="T22" s="336"/>
      <c r="U22" s="336"/>
      <c r="V22" s="336"/>
      <c r="W22" s="336"/>
      <c r="X22" s="336"/>
      <c r="Y22" s="336"/>
      <c r="Z22" s="336"/>
      <c r="AA22" s="150"/>
      <c r="AB22" s="150"/>
    </row>
    <row r="23" spans="1:28" x14ac:dyDescent="0.25">
      <c r="A23" s="336"/>
      <c r="B23" s="336"/>
      <c r="C23" s="336"/>
      <c r="D23" s="336"/>
      <c r="E23" s="336"/>
      <c r="F23" s="336"/>
      <c r="G23" s="336"/>
      <c r="H23" s="336"/>
      <c r="I23" s="336"/>
      <c r="J23" s="336"/>
      <c r="K23" s="336"/>
      <c r="L23" s="336"/>
      <c r="M23" s="336"/>
      <c r="N23" s="336"/>
      <c r="O23" s="336"/>
      <c r="P23" s="336"/>
      <c r="Q23" s="336"/>
      <c r="R23" s="336"/>
      <c r="S23" s="336"/>
      <c r="T23" s="336"/>
      <c r="U23" s="336"/>
      <c r="V23" s="336"/>
      <c r="W23" s="336"/>
      <c r="X23" s="336"/>
      <c r="Y23" s="336"/>
      <c r="Z23" s="336"/>
      <c r="AA23" s="150"/>
      <c r="AB23" s="150"/>
    </row>
    <row r="24" spans="1:28" x14ac:dyDescent="0.25">
      <c r="A24" s="337" t="s">
        <v>395</v>
      </c>
      <c r="B24" s="337"/>
      <c r="C24" s="337"/>
      <c r="D24" s="337"/>
      <c r="E24" s="337"/>
      <c r="F24" s="337"/>
      <c r="G24" s="337"/>
      <c r="H24" s="337"/>
      <c r="I24" s="337"/>
      <c r="J24" s="337"/>
      <c r="K24" s="337"/>
      <c r="L24" s="337"/>
      <c r="M24" s="337"/>
      <c r="N24" s="337"/>
      <c r="O24" s="337"/>
      <c r="P24" s="337"/>
      <c r="Q24" s="337"/>
      <c r="R24" s="337"/>
      <c r="S24" s="337"/>
      <c r="T24" s="337"/>
      <c r="U24" s="337"/>
      <c r="V24" s="337"/>
      <c r="W24" s="337"/>
      <c r="X24" s="337"/>
      <c r="Y24" s="337"/>
      <c r="Z24" s="337"/>
      <c r="AA24" s="151"/>
      <c r="AB24" s="151"/>
    </row>
    <row r="25" spans="1:28" ht="32.25" customHeight="1" x14ac:dyDescent="0.25">
      <c r="A25" s="339" t="s">
        <v>279</v>
      </c>
      <c r="B25" s="340"/>
      <c r="C25" s="340"/>
      <c r="D25" s="340"/>
      <c r="E25" s="340"/>
      <c r="F25" s="340"/>
      <c r="G25" s="340"/>
      <c r="H25" s="340"/>
      <c r="I25" s="340"/>
      <c r="J25" s="340"/>
      <c r="K25" s="340"/>
      <c r="L25" s="341"/>
      <c r="M25" s="338" t="s">
        <v>280</v>
      </c>
      <c r="N25" s="338"/>
      <c r="O25" s="338"/>
      <c r="P25" s="338"/>
      <c r="Q25" s="338"/>
      <c r="R25" s="338"/>
      <c r="S25" s="338"/>
      <c r="T25" s="338"/>
      <c r="U25" s="338"/>
      <c r="V25" s="338"/>
      <c r="W25" s="338"/>
      <c r="X25" s="338"/>
      <c r="Y25" s="338"/>
      <c r="Z25" s="338"/>
    </row>
    <row r="26" spans="1:28" ht="151.5" customHeight="1" x14ac:dyDescent="0.25">
      <c r="A26" s="94" t="s">
        <v>207</v>
      </c>
      <c r="B26" s="95" t="s">
        <v>215</v>
      </c>
      <c r="C26" s="94" t="s">
        <v>274</v>
      </c>
      <c r="D26" s="94" t="s">
        <v>208</v>
      </c>
      <c r="E26" s="94" t="s">
        <v>275</v>
      </c>
      <c r="F26" s="94" t="s">
        <v>277</v>
      </c>
      <c r="G26" s="94" t="s">
        <v>276</v>
      </c>
      <c r="H26" s="94" t="s">
        <v>209</v>
      </c>
      <c r="I26" s="94" t="s">
        <v>278</v>
      </c>
      <c r="J26" s="94" t="s">
        <v>216</v>
      </c>
      <c r="K26" s="95" t="s">
        <v>214</v>
      </c>
      <c r="L26" s="95" t="s">
        <v>210</v>
      </c>
      <c r="M26" s="96" t="s">
        <v>223</v>
      </c>
      <c r="N26" s="95" t="s">
        <v>405</v>
      </c>
      <c r="O26" s="94" t="s">
        <v>221</v>
      </c>
      <c r="P26" s="94" t="s">
        <v>222</v>
      </c>
      <c r="Q26" s="94" t="s">
        <v>220</v>
      </c>
      <c r="R26" s="94" t="s">
        <v>209</v>
      </c>
      <c r="S26" s="94" t="s">
        <v>219</v>
      </c>
      <c r="T26" s="94" t="s">
        <v>218</v>
      </c>
      <c r="U26" s="94" t="s">
        <v>273</v>
      </c>
      <c r="V26" s="94" t="s">
        <v>220</v>
      </c>
      <c r="W26" s="104" t="s">
        <v>213</v>
      </c>
      <c r="X26" s="104" t="s">
        <v>226</v>
      </c>
      <c r="Y26" s="104" t="s">
        <v>227</v>
      </c>
      <c r="Z26" s="105" t="s">
        <v>224</v>
      </c>
    </row>
    <row r="27" spans="1:28" ht="16.5" customHeight="1" x14ac:dyDescent="0.25">
      <c r="A27" s="94">
        <v>1</v>
      </c>
      <c r="B27" s="95">
        <v>2</v>
      </c>
      <c r="C27" s="94">
        <v>3</v>
      </c>
      <c r="D27" s="95">
        <v>4</v>
      </c>
      <c r="E27" s="94">
        <v>5</v>
      </c>
      <c r="F27" s="95">
        <v>6</v>
      </c>
      <c r="G27" s="94">
        <v>7</v>
      </c>
      <c r="H27" s="95">
        <v>8</v>
      </c>
      <c r="I27" s="94">
        <v>9</v>
      </c>
      <c r="J27" s="95">
        <v>10</v>
      </c>
      <c r="K27" s="152">
        <v>11</v>
      </c>
      <c r="L27" s="95">
        <v>12</v>
      </c>
      <c r="M27" s="152">
        <v>13</v>
      </c>
      <c r="N27" s="95">
        <v>14</v>
      </c>
      <c r="O27" s="152">
        <v>15</v>
      </c>
      <c r="P27" s="95">
        <v>16</v>
      </c>
      <c r="Q27" s="152">
        <v>17</v>
      </c>
      <c r="R27" s="95">
        <v>18</v>
      </c>
      <c r="S27" s="152">
        <v>19</v>
      </c>
      <c r="T27" s="95">
        <v>20</v>
      </c>
      <c r="U27" s="152">
        <v>21</v>
      </c>
      <c r="V27" s="95">
        <v>22</v>
      </c>
      <c r="W27" s="152">
        <v>23</v>
      </c>
      <c r="X27" s="95">
        <v>24</v>
      </c>
      <c r="Y27" s="152">
        <v>25</v>
      </c>
      <c r="Z27" s="95">
        <v>26</v>
      </c>
    </row>
    <row r="28" spans="1:28" ht="45.75" customHeight="1" x14ac:dyDescent="0.25">
      <c r="A28" s="87" t="s">
        <v>271</v>
      </c>
      <c r="B28" s="93"/>
      <c r="C28" s="89">
        <v>0</v>
      </c>
      <c r="D28" s="89">
        <v>0</v>
      </c>
      <c r="E28" s="89" t="s">
        <v>0</v>
      </c>
      <c r="F28" s="89">
        <v>0</v>
      </c>
      <c r="G28" s="89" t="s">
        <v>0</v>
      </c>
      <c r="H28" s="89">
        <v>85140</v>
      </c>
      <c r="I28" s="89">
        <v>0</v>
      </c>
      <c r="J28" s="89">
        <v>0</v>
      </c>
      <c r="K28" s="86" t="s">
        <v>0</v>
      </c>
      <c r="L28" s="90" t="s">
        <v>211</v>
      </c>
      <c r="M28" s="92">
        <v>2018</v>
      </c>
      <c r="N28" s="86">
        <v>0</v>
      </c>
      <c r="O28" s="86">
        <v>0</v>
      </c>
      <c r="P28" s="86">
        <v>0</v>
      </c>
      <c r="Q28" s="86">
        <v>0</v>
      </c>
      <c r="R28" s="86">
        <v>85140</v>
      </c>
      <c r="S28" s="86">
        <v>0</v>
      </c>
      <c r="T28" s="86">
        <v>0</v>
      </c>
      <c r="U28" s="86">
        <v>0</v>
      </c>
      <c r="V28" s="86">
        <v>0</v>
      </c>
      <c r="W28" s="86">
        <v>-2.734788647342995E-2</v>
      </c>
      <c r="X28" s="86">
        <v>-8.6352657004830913E-2</v>
      </c>
      <c r="Y28" s="86" t="s">
        <v>0</v>
      </c>
      <c r="Z28" s="88" t="s">
        <v>225</v>
      </c>
    </row>
    <row r="29" spans="1:28" x14ac:dyDescent="0.25">
      <c r="A29" s="86">
        <v>2015</v>
      </c>
      <c r="B29" s="86" t="s">
        <v>488</v>
      </c>
      <c r="C29" s="86">
        <v>0</v>
      </c>
      <c r="D29" s="86">
        <v>0</v>
      </c>
      <c r="E29" s="86" t="s">
        <v>0</v>
      </c>
      <c r="F29" s="89">
        <v>0</v>
      </c>
      <c r="G29" s="89" t="s">
        <v>0</v>
      </c>
      <c r="H29" s="86">
        <v>85140</v>
      </c>
      <c r="I29" s="89">
        <v>0</v>
      </c>
      <c r="J29" s="89">
        <v>0</v>
      </c>
      <c r="K29" s="90" t="s">
        <v>0</v>
      </c>
      <c r="L29" s="86"/>
      <c r="M29" s="90"/>
      <c r="N29" s="86"/>
      <c r="O29" s="86"/>
      <c r="P29" s="86"/>
      <c r="Q29" s="86"/>
      <c r="R29" s="86"/>
      <c r="S29" s="86"/>
      <c r="T29" s="86"/>
      <c r="U29" s="86"/>
      <c r="V29" s="86"/>
      <c r="W29" s="86"/>
      <c r="X29" s="86"/>
      <c r="Y29" s="86"/>
      <c r="Z29" s="86"/>
    </row>
    <row r="30" spans="1:28" x14ac:dyDescent="0.25">
      <c r="A30" s="86">
        <v>2015</v>
      </c>
      <c r="B30" s="86" t="s">
        <v>489</v>
      </c>
      <c r="C30" s="86">
        <v>0</v>
      </c>
      <c r="D30" s="86">
        <v>0</v>
      </c>
      <c r="E30" s="86" t="s">
        <v>0</v>
      </c>
      <c r="F30" s="89">
        <v>0</v>
      </c>
      <c r="G30" s="89" t="s">
        <v>0</v>
      </c>
      <c r="H30" s="86">
        <v>85140</v>
      </c>
      <c r="I30" s="89">
        <v>0</v>
      </c>
      <c r="J30" s="89">
        <v>0</v>
      </c>
      <c r="K30" s="90" t="s">
        <v>0</v>
      </c>
      <c r="L30" s="91"/>
      <c r="M30" s="90"/>
      <c r="N30" s="90"/>
      <c r="O30" s="90"/>
      <c r="P30" s="90"/>
      <c r="Q30" s="90"/>
      <c r="R30" s="90"/>
      <c r="S30" s="90"/>
      <c r="T30" s="90"/>
      <c r="U30" s="90"/>
      <c r="V30" s="90"/>
      <c r="W30" s="90"/>
      <c r="X30" s="90"/>
      <c r="Y30" s="90"/>
      <c r="Z30" s="90"/>
    </row>
    <row r="31" spans="1:28" x14ac:dyDescent="0.25">
      <c r="A31" s="86">
        <v>2015</v>
      </c>
      <c r="B31" s="86" t="s">
        <v>490</v>
      </c>
      <c r="C31" s="86">
        <v>0</v>
      </c>
      <c r="D31" s="86">
        <v>0</v>
      </c>
      <c r="E31" s="86" t="s">
        <v>0</v>
      </c>
      <c r="F31" s="89">
        <v>0</v>
      </c>
      <c r="G31" s="89" t="s">
        <v>0</v>
      </c>
      <c r="H31" s="86">
        <v>85140</v>
      </c>
      <c r="I31" s="89">
        <v>0</v>
      </c>
      <c r="J31" s="89">
        <v>0</v>
      </c>
      <c r="K31" s="90" t="s">
        <v>0</v>
      </c>
      <c r="L31" s="91"/>
      <c r="M31" s="86"/>
      <c r="N31" s="86"/>
      <c r="O31" s="86"/>
      <c r="P31" s="86"/>
      <c r="Q31" s="86"/>
      <c r="R31" s="86"/>
      <c r="S31" s="86"/>
      <c r="T31" s="86"/>
      <c r="U31" s="86"/>
      <c r="V31" s="86"/>
      <c r="W31" s="86"/>
      <c r="X31" s="86"/>
      <c r="Y31" s="86"/>
      <c r="Z31" s="86"/>
    </row>
    <row r="32" spans="1:28" x14ac:dyDescent="0.25">
      <c r="A32" s="86">
        <v>2015</v>
      </c>
      <c r="B32" s="86" t="s">
        <v>491</v>
      </c>
      <c r="C32" s="86">
        <v>0</v>
      </c>
      <c r="D32" s="86">
        <v>0</v>
      </c>
      <c r="E32" s="86" t="s">
        <v>0</v>
      </c>
      <c r="F32" s="89">
        <v>0</v>
      </c>
      <c r="G32" s="89" t="s">
        <v>0</v>
      </c>
      <c r="H32" s="86">
        <v>85140</v>
      </c>
      <c r="I32" s="89">
        <v>0</v>
      </c>
      <c r="J32" s="89">
        <v>0</v>
      </c>
      <c r="K32" s="90" t="s">
        <v>0</v>
      </c>
      <c r="L32" s="91"/>
      <c r="M32" s="86"/>
      <c r="N32" s="86"/>
      <c r="O32" s="86"/>
      <c r="P32" s="86"/>
      <c r="Q32" s="86"/>
      <c r="R32" s="86"/>
      <c r="S32" s="86"/>
      <c r="T32" s="86"/>
      <c r="U32" s="86"/>
      <c r="V32" s="86"/>
      <c r="W32" s="86"/>
      <c r="X32" s="86"/>
      <c r="Y32" s="86"/>
      <c r="Z32" s="86"/>
    </row>
    <row r="33" spans="1:26" x14ac:dyDescent="0.25">
      <c r="A33" s="86">
        <v>2015</v>
      </c>
      <c r="B33" s="86" t="s">
        <v>492</v>
      </c>
      <c r="C33" s="86">
        <v>0</v>
      </c>
      <c r="D33" s="86">
        <v>0</v>
      </c>
      <c r="E33" s="86" t="s">
        <v>0</v>
      </c>
      <c r="F33" s="86">
        <v>0</v>
      </c>
      <c r="G33" s="86" t="s">
        <v>0</v>
      </c>
      <c r="H33" s="86">
        <v>85140</v>
      </c>
      <c r="I33" s="86">
        <v>0</v>
      </c>
      <c r="J33" s="86">
        <v>0</v>
      </c>
      <c r="K33" s="86" t="s">
        <v>0</v>
      </c>
      <c r="L33" s="91"/>
      <c r="M33" s="86"/>
      <c r="N33" s="86"/>
      <c r="O33" s="86"/>
      <c r="P33" s="86"/>
      <c r="Q33" s="86"/>
      <c r="R33" s="86"/>
      <c r="S33" s="86"/>
      <c r="T33" s="86"/>
      <c r="U33" s="86"/>
      <c r="V33" s="86"/>
      <c r="W33" s="86"/>
      <c r="X33" s="86"/>
      <c r="Y33" s="86"/>
      <c r="Z33" s="86"/>
    </row>
    <row r="34" spans="1:26" ht="30" x14ac:dyDescent="0.25">
      <c r="A34" s="93">
        <v>2015</v>
      </c>
      <c r="B34" s="93" t="s">
        <v>493</v>
      </c>
      <c r="C34" s="89">
        <v>0</v>
      </c>
      <c r="D34" s="89">
        <v>0</v>
      </c>
      <c r="E34" s="89" t="s">
        <v>0</v>
      </c>
      <c r="F34" s="89">
        <v>0</v>
      </c>
      <c r="G34" s="89" t="s">
        <v>0</v>
      </c>
      <c r="H34" s="89">
        <v>85140</v>
      </c>
      <c r="I34" s="89">
        <v>0</v>
      </c>
      <c r="J34" s="89">
        <v>0</v>
      </c>
      <c r="K34" s="86" t="s">
        <v>0</v>
      </c>
      <c r="L34" s="86"/>
      <c r="M34" s="86"/>
      <c r="N34" s="86"/>
      <c r="O34" s="86"/>
      <c r="P34" s="86"/>
      <c r="Q34" s="86"/>
      <c r="R34" s="86"/>
      <c r="S34" s="86"/>
      <c r="T34" s="86"/>
      <c r="U34" s="86"/>
      <c r="V34" s="86"/>
      <c r="W34" s="86"/>
      <c r="X34" s="86"/>
      <c r="Y34" s="86"/>
      <c r="Z34" s="86"/>
    </row>
    <row r="35" spans="1:26" x14ac:dyDescent="0.25">
      <c r="A35" s="86">
        <v>2015</v>
      </c>
      <c r="B35" s="86" t="s">
        <v>494</v>
      </c>
      <c r="C35" s="86">
        <v>0</v>
      </c>
      <c r="D35" s="86">
        <v>0</v>
      </c>
      <c r="E35" s="86" t="s">
        <v>0</v>
      </c>
      <c r="F35" s="86">
        <v>0</v>
      </c>
      <c r="G35" s="86" t="s">
        <v>0</v>
      </c>
      <c r="H35" s="86">
        <v>85140</v>
      </c>
      <c r="I35" s="86">
        <v>0</v>
      </c>
      <c r="J35" s="86">
        <v>0</v>
      </c>
      <c r="K35" s="86" t="s">
        <v>0</v>
      </c>
      <c r="L35" s="86"/>
      <c r="M35" s="86"/>
      <c r="N35" s="86"/>
      <c r="O35" s="86"/>
      <c r="P35" s="86"/>
      <c r="Q35" s="86"/>
      <c r="R35" s="86"/>
      <c r="S35" s="86"/>
      <c r="T35" s="86"/>
      <c r="U35" s="86"/>
      <c r="V35" s="86"/>
      <c r="W35" s="86"/>
      <c r="X35" s="86"/>
      <c r="Y35" s="86"/>
      <c r="Z35" s="86"/>
    </row>
    <row r="36" spans="1:26" x14ac:dyDescent="0.25">
      <c r="A36" s="289" t="s">
        <v>272</v>
      </c>
      <c r="B36" s="289"/>
      <c r="C36" s="289">
        <v>0.31669999999999998</v>
      </c>
      <c r="D36" s="289">
        <v>14300</v>
      </c>
      <c r="E36" s="289" t="s">
        <v>0</v>
      </c>
      <c r="F36" s="289">
        <v>4528.8100000000004</v>
      </c>
      <c r="G36" s="289" t="s">
        <v>0</v>
      </c>
      <c r="H36" s="289">
        <v>82800</v>
      </c>
      <c r="I36" s="289">
        <v>5.46957729468599E-2</v>
      </c>
      <c r="J36" s="289">
        <v>0.17270531400966183</v>
      </c>
      <c r="K36" s="289"/>
      <c r="L36" s="289"/>
      <c r="M36" s="289"/>
      <c r="N36" s="289"/>
      <c r="O36" s="289"/>
      <c r="P36" s="289"/>
      <c r="Q36" s="289"/>
      <c r="R36" s="289"/>
      <c r="S36" s="289"/>
      <c r="T36" s="289"/>
      <c r="U36" s="289"/>
      <c r="V36" s="289"/>
      <c r="W36" s="289"/>
      <c r="X36" s="289"/>
      <c r="Y36" s="289"/>
      <c r="Z36" s="289"/>
    </row>
    <row r="37" spans="1:26" x14ac:dyDescent="0.25">
      <c r="A37" s="289">
        <v>2014</v>
      </c>
      <c r="B37" s="289" t="s">
        <v>488</v>
      </c>
      <c r="C37" s="289">
        <v>0.31669999999999998</v>
      </c>
      <c r="D37" s="289">
        <v>14300</v>
      </c>
      <c r="E37" s="289" t="s">
        <v>0</v>
      </c>
      <c r="F37" s="289">
        <v>4528.8099999999995</v>
      </c>
      <c r="G37" s="289" t="s">
        <v>0</v>
      </c>
      <c r="H37" s="289">
        <v>82800</v>
      </c>
      <c r="I37" s="289">
        <v>5.46957729468599E-2</v>
      </c>
      <c r="J37" s="289">
        <v>0.17270531400966183</v>
      </c>
      <c r="K37" s="289" t="s">
        <v>495</v>
      </c>
      <c r="L37" s="289" t="s">
        <v>496</v>
      </c>
      <c r="M37" s="289"/>
      <c r="N37" s="289"/>
      <c r="O37" s="289"/>
      <c r="P37" s="289"/>
      <c r="Q37" s="289"/>
      <c r="R37" s="289"/>
      <c r="S37" s="289"/>
      <c r="T37" s="289"/>
      <c r="U37" s="289"/>
      <c r="V37" s="289"/>
      <c r="W37" s="289"/>
      <c r="X37" s="289"/>
      <c r="Y37" s="289"/>
      <c r="Z37" s="289"/>
    </row>
    <row r="38" spans="1:26" x14ac:dyDescent="0.25">
      <c r="A38" s="289">
        <v>2014</v>
      </c>
      <c r="B38" s="289" t="s">
        <v>489</v>
      </c>
      <c r="C38" s="289">
        <v>0</v>
      </c>
      <c r="D38" s="289">
        <v>0</v>
      </c>
      <c r="E38" s="289" t="s">
        <v>0</v>
      </c>
      <c r="F38" s="289">
        <v>0</v>
      </c>
      <c r="G38" s="289" t="s">
        <v>0</v>
      </c>
      <c r="H38" s="289">
        <v>82800</v>
      </c>
      <c r="I38" s="289">
        <v>0</v>
      </c>
      <c r="J38" s="289">
        <v>0</v>
      </c>
      <c r="K38" s="289" t="s">
        <v>0</v>
      </c>
      <c r="L38" s="289"/>
      <c r="M38" s="289"/>
      <c r="N38" s="289"/>
      <c r="O38" s="289"/>
      <c r="P38" s="289"/>
      <c r="Q38" s="289"/>
      <c r="R38" s="289"/>
      <c r="S38" s="289"/>
      <c r="T38" s="289"/>
      <c r="U38" s="289"/>
      <c r="V38" s="289"/>
      <c r="W38" s="289"/>
      <c r="X38" s="289"/>
      <c r="Y38" s="289"/>
      <c r="Z38" s="289"/>
    </row>
    <row r="39" spans="1:26" x14ac:dyDescent="0.25">
      <c r="A39" s="290">
        <v>2014</v>
      </c>
      <c r="B39" s="289" t="s">
        <v>490</v>
      </c>
      <c r="C39" s="289">
        <v>0</v>
      </c>
      <c r="D39" s="289">
        <v>0</v>
      </c>
      <c r="E39" s="289" t="s">
        <v>0</v>
      </c>
      <c r="F39" s="289">
        <v>0</v>
      </c>
      <c r="G39" s="289" t="s">
        <v>0</v>
      </c>
      <c r="H39" s="289">
        <v>82800</v>
      </c>
      <c r="I39" s="289">
        <v>0</v>
      </c>
      <c r="J39" s="289">
        <v>0</v>
      </c>
      <c r="K39" s="289" t="s">
        <v>0</v>
      </c>
      <c r="L39" s="289"/>
      <c r="M39" s="289"/>
      <c r="N39" s="289"/>
      <c r="O39" s="289"/>
      <c r="P39" s="289"/>
      <c r="Q39" s="289"/>
      <c r="R39" s="289"/>
      <c r="S39" s="289"/>
      <c r="T39" s="289"/>
      <c r="U39" s="289"/>
      <c r="V39" s="289"/>
      <c r="W39" s="289"/>
      <c r="X39" s="289"/>
      <c r="Y39" s="289"/>
      <c r="Z39" s="289"/>
    </row>
    <row r="40" spans="1:26" x14ac:dyDescent="0.25">
      <c r="A40" s="289">
        <v>2014</v>
      </c>
      <c r="B40" s="289" t="s">
        <v>491</v>
      </c>
      <c r="C40" s="289">
        <v>0</v>
      </c>
      <c r="D40" s="289">
        <v>0</v>
      </c>
      <c r="E40" s="289" t="s">
        <v>0</v>
      </c>
      <c r="F40" s="289">
        <v>0</v>
      </c>
      <c r="G40" s="289" t="s">
        <v>0</v>
      </c>
      <c r="H40" s="289">
        <v>82800</v>
      </c>
      <c r="I40" s="289">
        <v>0</v>
      </c>
      <c r="J40" s="289">
        <v>0</v>
      </c>
      <c r="K40" s="289" t="s">
        <v>0</v>
      </c>
      <c r="L40" s="289"/>
      <c r="M40" s="289"/>
      <c r="N40" s="289"/>
      <c r="O40" s="289"/>
      <c r="P40" s="289"/>
      <c r="Q40" s="289"/>
      <c r="R40" s="289"/>
      <c r="S40" s="289"/>
      <c r="T40" s="289"/>
      <c r="U40" s="289"/>
      <c r="V40" s="289"/>
      <c r="W40" s="289"/>
      <c r="X40" s="289"/>
      <c r="Y40" s="289"/>
      <c r="Z40" s="289"/>
    </row>
    <row r="41" spans="1:26" x14ac:dyDescent="0.25">
      <c r="A41" s="289">
        <v>2014</v>
      </c>
      <c r="B41" s="289" t="s">
        <v>492</v>
      </c>
      <c r="C41" s="289">
        <v>0</v>
      </c>
      <c r="D41" s="289">
        <v>0</v>
      </c>
      <c r="E41" s="289" t="s">
        <v>0</v>
      </c>
      <c r="F41" s="289">
        <v>0</v>
      </c>
      <c r="G41" s="289" t="s">
        <v>0</v>
      </c>
      <c r="H41" s="289">
        <v>82800</v>
      </c>
      <c r="I41" s="289">
        <v>0</v>
      </c>
      <c r="J41" s="289">
        <v>0</v>
      </c>
      <c r="K41" s="289" t="s">
        <v>0</v>
      </c>
      <c r="L41" s="289"/>
      <c r="M41" s="289"/>
      <c r="N41" s="289"/>
      <c r="O41" s="289"/>
      <c r="P41" s="289"/>
      <c r="Q41" s="289"/>
      <c r="R41" s="289"/>
      <c r="S41" s="289"/>
      <c r="T41" s="289"/>
      <c r="U41" s="289"/>
      <c r="V41" s="289"/>
      <c r="W41" s="289"/>
      <c r="X41" s="289"/>
      <c r="Y41" s="289"/>
      <c r="Z41" s="289"/>
    </row>
    <row r="42" spans="1:26" x14ac:dyDescent="0.25">
      <c r="A42" s="289">
        <v>2014</v>
      </c>
      <c r="B42" s="289" t="s">
        <v>493</v>
      </c>
      <c r="C42" s="289">
        <v>0</v>
      </c>
      <c r="D42" s="289">
        <v>0</v>
      </c>
      <c r="E42" s="289" t="s">
        <v>0</v>
      </c>
      <c r="F42" s="289">
        <v>0</v>
      </c>
      <c r="G42" s="289" t="s">
        <v>0</v>
      </c>
      <c r="H42" s="289">
        <v>82800</v>
      </c>
      <c r="I42" s="289">
        <v>0</v>
      </c>
      <c r="J42" s="289">
        <v>0</v>
      </c>
      <c r="K42" s="289" t="s">
        <v>0</v>
      </c>
      <c r="L42" s="289"/>
      <c r="M42" s="289"/>
      <c r="N42" s="289"/>
      <c r="O42" s="289"/>
      <c r="P42" s="289"/>
      <c r="Q42" s="289"/>
      <c r="R42" s="289"/>
      <c r="S42" s="289"/>
      <c r="T42" s="289"/>
      <c r="U42" s="289"/>
      <c r="V42" s="289"/>
      <c r="W42" s="289"/>
      <c r="X42" s="289"/>
      <c r="Y42" s="289"/>
      <c r="Z42" s="289"/>
    </row>
    <row r="43" spans="1:26" x14ac:dyDescent="0.25">
      <c r="A43" s="289">
        <v>2014</v>
      </c>
      <c r="B43" s="289" t="s">
        <v>494</v>
      </c>
      <c r="C43" s="289">
        <v>0</v>
      </c>
      <c r="D43" s="289">
        <v>0</v>
      </c>
      <c r="E43" s="289" t="s">
        <v>0</v>
      </c>
      <c r="F43" s="289">
        <v>0</v>
      </c>
      <c r="G43" s="289" t="s">
        <v>0</v>
      </c>
      <c r="H43" s="289">
        <v>82800</v>
      </c>
      <c r="I43" s="289">
        <v>0</v>
      </c>
      <c r="J43" s="289">
        <v>0</v>
      </c>
      <c r="K43" s="289" t="s">
        <v>0</v>
      </c>
      <c r="L43" s="289"/>
      <c r="M43" s="289"/>
      <c r="N43" s="289"/>
      <c r="O43" s="289"/>
      <c r="P43" s="289"/>
      <c r="Q43" s="289"/>
      <c r="R43" s="289"/>
      <c r="S43" s="289"/>
      <c r="T43" s="289"/>
      <c r="U43" s="289"/>
      <c r="V43" s="289"/>
      <c r="W43" s="289"/>
      <c r="X43" s="289"/>
      <c r="Y43" s="289"/>
      <c r="Z43" s="289"/>
    </row>
  </sheetData>
  <mergeCells count="20">
    <mergeCell ref="A22:Z22"/>
    <mergeCell ref="A23:Z23"/>
    <mergeCell ref="A24:Z24"/>
    <mergeCell ref="M25:Z25"/>
    <mergeCell ref="A25:L25"/>
    <mergeCell ref="A17:Z17"/>
    <mergeCell ref="A18:Z18"/>
    <mergeCell ref="A19:Z19"/>
    <mergeCell ref="A20:Z20"/>
    <mergeCell ref="A21:Z21"/>
    <mergeCell ref="A12:Z12"/>
    <mergeCell ref="A13:Z13"/>
    <mergeCell ref="A14:Z14"/>
    <mergeCell ref="A15:Z15"/>
    <mergeCell ref="A16:Z16"/>
    <mergeCell ref="A6:Z6"/>
    <mergeCell ref="A8:Z8"/>
    <mergeCell ref="A9:Z9"/>
    <mergeCell ref="A10:Z10"/>
    <mergeCell ref="A11:Z11"/>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2"/>
  <sheetViews>
    <sheetView view="pageBreakPreview" topLeftCell="A13" zoomScale="80" zoomScaleSheetLayoutView="80" workbookViewId="0">
      <selection activeCell="O24" sqref="A24:O2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x14ac:dyDescent="0.25">
      <c r="A1" s="250" t="s">
        <v>454</v>
      </c>
      <c r="B1" s="1" t="e">
        <f>'3.4. Паспорт надежность'!B1</f>
        <v>#REF!</v>
      </c>
    </row>
    <row r="3" spans="1:28" s="12" customFormat="1" ht="18.75" customHeight="1" x14ac:dyDescent="0.2">
      <c r="A3" s="18"/>
      <c r="B3" s="18"/>
      <c r="O3" s="38" t="s">
        <v>66</v>
      </c>
    </row>
    <row r="4" spans="1:28" s="12" customFormat="1" ht="18.75" customHeight="1" x14ac:dyDescent="0.3">
      <c r="A4" s="18"/>
      <c r="B4" s="18"/>
      <c r="O4" s="15" t="s">
        <v>8</v>
      </c>
    </row>
    <row r="5" spans="1:28" s="12" customFormat="1" ht="18.75" x14ac:dyDescent="0.3">
      <c r="A5" s="17"/>
      <c r="B5" s="17"/>
      <c r="O5" s="15" t="s">
        <v>65</v>
      </c>
    </row>
    <row r="6" spans="1:28" s="12" customFormat="1" ht="18.75" x14ac:dyDescent="0.3">
      <c r="A6" s="17"/>
      <c r="B6" s="17"/>
      <c r="L6" s="15"/>
    </row>
    <row r="7" spans="1:28" s="12" customFormat="1" ht="15.75" x14ac:dyDescent="0.2">
      <c r="A7" s="343" t="str">
        <f>'3.4. Паспорт надежность'!A6</f>
        <v>Год раскрытия информации: 2016</v>
      </c>
      <c r="B7" s="343"/>
      <c r="C7" s="343"/>
      <c r="D7" s="343"/>
      <c r="E7" s="343"/>
      <c r="F7" s="343"/>
      <c r="G7" s="343"/>
      <c r="H7" s="343"/>
      <c r="I7" s="343"/>
      <c r="J7" s="343"/>
      <c r="K7" s="343"/>
      <c r="L7" s="343"/>
      <c r="M7" s="343"/>
      <c r="N7" s="343"/>
      <c r="O7" s="343"/>
      <c r="P7" s="148"/>
      <c r="Q7" s="148"/>
      <c r="R7" s="148"/>
      <c r="S7" s="148"/>
      <c r="T7" s="148"/>
      <c r="U7" s="148"/>
      <c r="V7" s="148"/>
      <c r="W7" s="148"/>
      <c r="X7" s="148"/>
      <c r="Y7" s="148"/>
      <c r="Z7" s="148"/>
      <c r="AA7" s="148"/>
      <c r="AB7" s="148"/>
    </row>
    <row r="8" spans="1:28" s="12" customFormat="1" ht="18.75" x14ac:dyDescent="0.3">
      <c r="A8" s="17"/>
      <c r="B8" s="17"/>
      <c r="L8" s="15"/>
    </row>
    <row r="9" spans="1:28" s="12" customFormat="1" ht="18.75" x14ac:dyDescent="0.2">
      <c r="A9" s="301" t="s">
        <v>7</v>
      </c>
      <c r="B9" s="301"/>
      <c r="C9" s="301"/>
      <c r="D9" s="301"/>
      <c r="E9" s="301"/>
      <c r="F9" s="301"/>
      <c r="G9" s="301"/>
      <c r="H9" s="301"/>
      <c r="I9" s="301"/>
      <c r="J9" s="301"/>
      <c r="K9" s="301"/>
      <c r="L9" s="301"/>
      <c r="M9" s="301"/>
      <c r="N9" s="301"/>
      <c r="O9" s="301"/>
      <c r="P9" s="13"/>
      <c r="Q9" s="13"/>
      <c r="R9" s="13"/>
      <c r="S9" s="13"/>
      <c r="T9" s="13"/>
      <c r="U9" s="13"/>
      <c r="V9" s="13"/>
      <c r="W9" s="13"/>
      <c r="X9" s="13"/>
      <c r="Y9" s="13"/>
      <c r="Z9" s="13"/>
    </row>
    <row r="10" spans="1:28" s="12" customFormat="1" ht="18.75" x14ac:dyDescent="0.2">
      <c r="A10" s="301"/>
      <c r="B10" s="301"/>
      <c r="C10" s="301"/>
      <c r="D10" s="301"/>
      <c r="E10" s="301"/>
      <c r="F10" s="301"/>
      <c r="G10" s="301"/>
      <c r="H10" s="301"/>
      <c r="I10" s="301"/>
      <c r="J10" s="301"/>
      <c r="K10" s="301"/>
      <c r="L10" s="301"/>
      <c r="M10" s="301"/>
      <c r="N10" s="301"/>
      <c r="O10" s="301"/>
      <c r="P10" s="13"/>
      <c r="Q10" s="13"/>
      <c r="R10" s="13"/>
      <c r="S10" s="13"/>
      <c r="T10" s="13"/>
      <c r="U10" s="13"/>
      <c r="V10" s="13"/>
      <c r="W10" s="13"/>
      <c r="X10" s="13"/>
      <c r="Y10" s="13"/>
      <c r="Z10" s="13"/>
    </row>
    <row r="11" spans="1:28" s="12" customFormat="1" ht="18.75" x14ac:dyDescent="0.2">
      <c r="A11" s="303" t="str">
        <f>'3.4. Паспорт надежность'!A10</f>
        <v>АО "Янтарьэнерго"</v>
      </c>
      <c r="B11" s="303"/>
      <c r="C11" s="303"/>
      <c r="D11" s="303"/>
      <c r="E11" s="303"/>
      <c r="F11" s="303"/>
      <c r="G11" s="303"/>
      <c r="H11" s="303"/>
      <c r="I11" s="303"/>
      <c r="J11" s="303"/>
      <c r="K11" s="303"/>
      <c r="L11" s="303"/>
      <c r="M11" s="303"/>
      <c r="N11" s="303"/>
      <c r="O11" s="303"/>
      <c r="P11" s="13"/>
      <c r="Q11" s="13"/>
      <c r="R11" s="13"/>
      <c r="S11" s="13"/>
      <c r="T11" s="13"/>
      <c r="U11" s="13"/>
      <c r="V11" s="13"/>
      <c r="W11" s="13"/>
      <c r="X11" s="13"/>
      <c r="Y11" s="13"/>
      <c r="Z11" s="13"/>
    </row>
    <row r="12" spans="1:28" s="12" customFormat="1" ht="18.75" x14ac:dyDescent="0.2">
      <c r="A12" s="296" t="s">
        <v>6</v>
      </c>
      <c r="B12" s="296"/>
      <c r="C12" s="296"/>
      <c r="D12" s="296"/>
      <c r="E12" s="296"/>
      <c r="F12" s="296"/>
      <c r="G12" s="296"/>
      <c r="H12" s="296"/>
      <c r="I12" s="296"/>
      <c r="J12" s="296"/>
      <c r="K12" s="296"/>
      <c r="L12" s="296"/>
      <c r="M12" s="296"/>
      <c r="N12" s="296"/>
      <c r="O12" s="296"/>
      <c r="P12" s="13"/>
      <c r="Q12" s="13"/>
      <c r="R12" s="13"/>
      <c r="S12" s="13"/>
      <c r="T12" s="13"/>
      <c r="U12" s="13"/>
      <c r="V12" s="13"/>
      <c r="W12" s="13"/>
      <c r="X12" s="13"/>
      <c r="Y12" s="13"/>
      <c r="Z12" s="13"/>
    </row>
    <row r="13" spans="1:28" s="12" customFormat="1" ht="18.75" x14ac:dyDescent="0.2">
      <c r="A13" s="301"/>
      <c r="B13" s="301"/>
      <c r="C13" s="301"/>
      <c r="D13" s="301"/>
      <c r="E13" s="301"/>
      <c r="F13" s="301"/>
      <c r="G13" s="301"/>
      <c r="H13" s="301"/>
      <c r="I13" s="301"/>
      <c r="J13" s="301"/>
      <c r="K13" s="301"/>
      <c r="L13" s="301"/>
      <c r="M13" s="301"/>
      <c r="N13" s="301"/>
      <c r="O13" s="301"/>
      <c r="P13" s="13"/>
      <c r="Q13" s="13"/>
      <c r="R13" s="13"/>
      <c r="S13" s="13"/>
      <c r="T13" s="13"/>
      <c r="U13" s="13"/>
      <c r="V13" s="13"/>
      <c r="W13" s="13"/>
      <c r="X13" s="13"/>
      <c r="Y13" s="13"/>
      <c r="Z13" s="13"/>
    </row>
    <row r="14" spans="1:28" s="12" customFormat="1" ht="18.75" x14ac:dyDescent="0.2">
      <c r="A14" s="303" t="str">
        <f>'3.4. Паспорт надежность'!A13</f>
        <v>F_4494</v>
      </c>
      <c r="B14" s="303"/>
      <c r="C14" s="303"/>
      <c r="D14" s="303"/>
      <c r="E14" s="303"/>
      <c r="F14" s="303"/>
      <c r="G14" s="303"/>
      <c r="H14" s="303"/>
      <c r="I14" s="303"/>
      <c r="J14" s="303"/>
      <c r="K14" s="303"/>
      <c r="L14" s="303"/>
      <c r="M14" s="303"/>
      <c r="N14" s="303"/>
      <c r="O14" s="303"/>
      <c r="P14" s="13"/>
      <c r="Q14" s="13"/>
      <c r="R14" s="13"/>
      <c r="S14" s="13"/>
      <c r="T14" s="13"/>
      <c r="U14" s="13"/>
      <c r="V14" s="13"/>
      <c r="W14" s="13"/>
      <c r="X14" s="13"/>
      <c r="Y14" s="13"/>
      <c r="Z14" s="13"/>
    </row>
    <row r="15" spans="1:28" s="12" customFormat="1" ht="18.75" x14ac:dyDescent="0.2">
      <c r="A15" s="296" t="s">
        <v>5</v>
      </c>
      <c r="B15" s="296"/>
      <c r="C15" s="296"/>
      <c r="D15" s="296"/>
      <c r="E15" s="296"/>
      <c r="F15" s="296"/>
      <c r="G15" s="296"/>
      <c r="H15" s="296"/>
      <c r="I15" s="296"/>
      <c r="J15" s="296"/>
      <c r="K15" s="296"/>
      <c r="L15" s="296"/>
      <c r="M15" s="296"/>
      <c r="N15" s="296"/>
      <c r="O15" s="296"/>
      <c r="P15" s="13"/>
      <c r="Q15" s="13"/>
      <c r="R15" s="13"/>
      <c r="S15" s="13"/>
      <c r="T15" s="13"/>
      <c r="U15" s="13"/>
      <c r="V15" s="13"/>
      <c r="W15" s="13"/>
      <c r="X15" s="13"/>
      <c r="Y15" s="13"/>
      <c r="Z15" s="13"/>
    </row>
    <row r="16" spans="1:28" s="9" customFormat="1" ht="15.75" customHeight="1" x14ac:dyDescent="0.2">
      <c r="A16" s="307"/>
      <c r="B16" s="307"/>
      <c r="C16" s="307"/>
      <c r="D16" s="307"/>
      <c r="E16" s="307"/>
      <c r="F16" s="307"/>
      <c r="G16" s="307"/>
      <c r="H16" s="307"/>
      <c r="I16" s="307"/>
      <c r="J16" s="307"/>
      <c r="K16" s="307"/>
      <c r="L16" s="307"/>
      <c r="M16" s="307"/>
      <c r="N16" s="307"/>
      <c r="O16" s="307"/>
      <c r="P16" s="10"/>
      <c r="Q16" s="10"/>
      <c r="R16" s="10"/>
      <c r="S16" s="10"/>
      <c r="T16" s="10"/>
      <c r="U16" s="10"/>
      <c r="V16" s="10"/>
      <c r="W16" s="10"/>
      <c r="X16" s="10"/>
      <c r="Y16" s="10"/>
      <c r="Z16" s="10"/>
    </row>
    <row r="17" spans="1:26" s="3" customFormat="1" ht="46.5" customHeight="1" x14ac:dyDescent="0.2">
      <c r="A17" s="303" t="str">
        <f>'3.4. Паспорт надежность'!A16</f>
        <v>Замена коммутационного оборудования на подстанциях, которые являются смежными объектами реализуемых схем выдачи мощности новых объектов генерации</v>
      </c>
      <c r="B17" s="303"/>
      <c r="C17" s="303"/>
      <c r="D17" s="303"/>
      <c r="E17" s="303"/>
      <c r="F17" s="303"/>
      <c r="G17" s="303"/>
      <c r="H17" s="303"/>
      <c r="I17" s="303"/>
      <c r="J17" s="303"/>
      <c r="K17" s="303"/>
      <c r="L17" s="303"/>
      <c r="M17" s="303"/>
      <c r="N17" s="303"/>
      <c r="O17" s="303"/>
      <c r="P17" s="8"/>
      <c r="Q17" s="8"/>
      <c r="R17" s="8"/>
      <c r="S17" s="8"/>
      <c r="T17" s="8"/>
      <c r="U17" s="8"/>
      <c r="V17" s="8"/>
      <c r="W17" s="8"/>
      <c r="X17" s="8"/>
      <c r="Y17" s="8"/>
      <c r="Z17" s="8"/>
    </row>
    <row r="18" spans="1:26" s="3" customFormat="1" ht="15" customHeight="1" x14ac:dyDescent="0.2">
      <c r="A18" s="296" t="s">
        <v>4</v>
      </c>
      <c r="B18" s="296"/>
      <c r="C18" s="296"/>
      <c r="D18" s="296"/>
      <c r="E18" s="296"/>
      <c r="F18" s="296"/>
      <c r="G18" s="296"/>
      <c r="H18" s="296"/>
      <c r="I18" s="296"/>
      <c r="J18" s="296"/>
      <c r="K18" s="296"/>
      <c r="L18" s="296"/>
      <c r="M18" s="296"/>
      <c r="N18" s="296"/>
      <c r="O18" s="296"/>
      <c r="P18" s="6"/>
      <c r="Q18" s="6"/>
      <c r="R18" s="6"/>
      <c r="S18" s="6"/>
      <c r="T18" s="6"/>
      <c r="U18" s="6"/>
      <c r="V18" s="6"/>
      <c r="W18" s="6"/>
      <c r="X18" s="6"/>
      <c r="Y18" s="6"/>
      <c r="Z18" s="6"/>
    </row>
    <row r="19" spans="1:26" s="3" customFormat="1" ht="15" customHeight="1" x14ac:dyDescent="0.2">
      <c r="A19" s="304"/>
      <c r="B19" s="304"/>
      <c r="C19" s="304"/>
      <c r="D19" s="304"/>
      <c r="E19" s="304"/>
      <c r="F19" s="304"/>
      <c r="G19" s="304"/>
      <c r="H19" s="304"/>
      <c r="I19" s="304"/>
      <c r="J19" s="304"/>
      <c r="K19" s="304"/>
      <c r="L19" s="304"/>
      <c r="M19" s="304"/>
      <c r="N19" s="304"/>
      <c r="O19" s="304"/>
      <c r="P19" s="4"/>
      <c r="Q19" s="4"/>
      <c r="R19" s="4"/>
      <c r="S19" s="4"/>
      <c r="T19" s="4"/>
      <c r="U19" s="4"/>
      <c r="V19" s="4"/>
      <c r="W19" s="4"/>
    </row>
    <row r="20" spans="1:26" s="3" customFormat="1" ht="91.5" customHeight="1" x14ac:dyDescent="0.2">
      <c r="A20" s="342" t="s">
        <v>372</v>
      </c>
      <c r="B20" s="342"/>
      <c r="C20" s="342"/>
      <c r="D20" s="342"/>
      <c r="E20" s="342"/>
      <c r="F20" s="342"/>
      <c r="G20" s="342"/>
      <c r="H20" s="342"/>
      <c r="I20" s="342"/>
      <c r="J20" s="342"/>
      <c r="K20" s="342"/>
      <c r="L20" s="342"/>
      <c r="M20" s="342"/>
      <c r="N20" s="342"/>
      <c r="O20" s="342"/>
      <c r="P20" s="7"/>
      <c r="Q20" s="7"/>
      <c r="R20" s="7"/>
      <c r="S20" s="7"/>
      <c r="T20" s="7"/>
      <c r="U20" s="7"/>
      <c r="V20" s="7"/>
      <c r="W20" s="7"/>
      <c r="X20" s="7"/>
      <c r="Y20" s="7"/>
      <c r="Z20" s="7"/>
    </row>
    <row r="21" spans="1:26" s="3" customFormat="1" ht="78" customHeight="1" x14ac:dyDescent="0.2">
      <c r="A21" s="309" t="s">
        <v>3</v>
      </c>
      <c r="B21" s="309" t="s">
        <v>82</v>
      </c>
      <c r="C21" s="309" t="s">
        <v>81</v>
      </c>
      <c r="D21" s="309" t="s">
        <v>73</v>
      </c>
      <c r="E21" s="344" t="s">
        <v>80</v>
      </c>
      <c r="F21" s="345"/>
      <c r="G21" s="345"/>
      <c r="H21" s="345"/>
      <c r="I21" s="346"/>
      <c r="J21" s="309" t="s">
        <v>79</v>
      </c>
      <c r="K21" s="309"/>
      <c r="L21" s="309"/>
      <c r="M21" s="309"/>
      <c r="N21" s="309"/>
      <c r="O21" s="309"/>
      <c r="P21" s="4"/>
      <c r="Q21" s="4"/>
      <c r="R21" s="4"/>
      <c r="S21" s="4"/>
      <c r="T21" s="4"/>
      <c r="U21" s="4"/>
      <c r="V21" s="4"/>
      <c r="W21" s="4"/>
    </row>
    <row r="22" spans="1:26" s="3" customFormat="1" ht="51" customHeight="1" x14ac:dyDescent="0.2">
      <c r="A22" s="309"/>
      <c r="B22" s="309"/>
      <c r="C22" s="309"/>
      <c r="D22" s="309"/>
      <c r="E22" s="41" t="s">
        <v>78</v>
      </c>
      <c r="F22" s="41" t="s">
        <v>77</v>
      </c>
      <c r="G22" s="41" t="s">
        <v>76</v>
      </c>
      <c r="H22" s="41" t="s">
        <v>75</v>
      </c>
      <c r="I22" s="41" t="s">
        <v>74</v>
      </c>
      <c r="J22" s="41">
        <v>2016</v>
      </c>
      <c r="K22" s="41">
        <v>2017</v>
      </c>
      <c r="L22" s="251">
        <v>2018</v>
      </c>
      <c r="M22" s="251">
        <v>2019</v>
      </c>
      <c r="N22" s="251">
        <v>2020</v>
      </c>
      <c r="O22" s="251">
        <v>2021</v>
      </c>
      <c r="P22" s="28"/>
      <c r="Q22" s="28"/>
      <c r="R22" s="28"/>
      <c r="S22" s="28"/>
      <c r="T22" s="28"/>
      <c r="U22" s="28"/>
      <c r="V22" s="28"/>
      <c r="W22" s="28"/>
      <c r="X22" s="27"/>
      <c r="Y22" s="27"/>
      <c r="Z22" s="27"/>
    </row>
    <row r="23" spans="1:26" s="3" customFormat="1" ht="16.5" customHeight="1" x14ac:dyDescent="0.2">
      <c r="A23" s="36">
        <v>1</v>
      </c>
      <c r="B23" s="37">
        <v>2</v>
      </c>
      <c r="C23" s="36">
        <v>3</v>
      </c>
      <c r="D23" s="37">
        <v>4</v>
      </c>
      <c r="E23" s="36">
        <v>5</v>
      </c>
      <c r="F23" s="37">
        <v>6</v>
      </c>
      <c r="G23" s="36">
        <v>7</v>
      </c>
      <c r="H23" s="37">
        <v>8</v>
      </c>
      <c r="I23" s="36">
        <v>9</v>
      </c>
      <c r="J23" s="37">
        <v>10</v>
      </c>
      <c r="K23" s="36">
        <v>11</v>
      </c>
      <c r="L23" s="37">
        <v>12</v>
      </c>
      <c r="M23" s="36">
        <v>13</v>
      </c>
      <c r="N23" s="37">
        <v>14</v>
      </c>
      <c r="O23" s="36">
        <v>15</v>
      </c>
      <c r="P23" s="28"/>
      <c r="Q23" s="28"/>
      <c r="R23" s="28"/>
      <c r="S23" s="28"/>
      <c r="T23" s="28"/>
      <c r="U23" s="28"/>
      <c r="V23" s="28"/>
      <c r="W23" s="28"/>
      <c r="X23" s="27"/>
      <c r="Y23" s="27"/>
      <c r="Z23" s="27"/>
    </row>
    <row r="24" spans="1:26" s="268" customFormat="1" ht="33" customHeight="1" x14ac:dyDescent="0.2">
      <c r="A24" s="266" t="s">
        <v>62</v>
      </c>
      <c r="B24" s="253">
        <v>2016</v>
      </c>
      <c r="C24" s="254" t="s">
        <v>281</v>
      </c>
      <c r="D24" s="254" t="s">
        <v>281</v>
      </c>
      <c r="E24" s="254" t="s">
        <v>281</v>
      </c>
      <c r="F24" s="254" t="s">
        <v>281</v>
      </c>
      <c r="G24" s="254" t="s">
        <v>281</v>
      </c>
      <c r="H24" s="254" t="s">
        <v>281</v>
      </c>
      <c r="I24" s="254" t="s">
        <v>281</v>
      </c>
      <c r="J24" s="254" t="s">
        <v>281</v>
      </c>
      <c r="K24" s="254" t="s">
        <v>281</v>
      </c>
      <c r="L24" s="254" t="s">
        <v>281</v>
      </c>
      <c r="M24" s="254" t="s">
        <v>281</v>
      </c>
      <c r="N24" s="254" t="s">
        <v>281</v>
      </c>
      <c r="O24" s="254" t="s">
        <v>281</v>
      </c>
      <c r="P24" s="28"/>
      <c r="Q24" s="28"/>
      <c r="R24" s="28"/>
      <c r="S24" s="28"/>
      <c r="T24" s="28"/>
      <c r="U24" s="28"/>
      <c r="V24" s="267"/>
      <c r="W24" s="267"/>
      <c r="X24" s="267"/>
      <c r="Y24" s="267"/>
      <c r="Z24" s="267"/>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row r="361" spans="1:26"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row>
    <row r="362" spans="1:26"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row>
  </sheetData>
  <mergeCells count="19">
    <mergeCell ref="A17:O17"/>
    <mergeCell ref="A18:O18"/>
    <mergeCell ref="A19:O19"/>
    <mergeCell ref="A20:O20"/>
    <mergeCell ref="A14:O14"/>
    <mergeCell ref="A15:O15"/>
    <mergeCell ref="A7:O7"/>
    <mergeCell ref="B21:B22"/>
    <mergeCell ref="E21:I21"/>
    <mergeCell ref="A21:A22"/>
    <mergeCell ref="C21:C22"/>
    <mergeCell ref="D21:D22"/>
    <mergeCell ref="J21:O21"/>
    <mergeCell ref="A9:O9"/>
    <mergeCell ref="A10:O10"/>
    <mergeCell ref="A11:O11"/>
    <mergeCell ref="A12:O12"/>
    <mergeCell ref="A13:O13"/>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V94"/>
  <sheetViews>
    <sheetView view="pageBreakPreview" topLeftCell="A10" zoomScale="55" zoomScaleNormal="100" zoomScaleSheetLayoutView="55" workbookViewId="0">
      <selection activeCell="K26" sqref="K26"/>
    </sheetView>
  </sheetViews>
  <sheetFormatPr defaultRowHeight="15.75" x14ac:dyDescent="0.2"/>
  <cols>
    <col min="1" max="1" width="61.7109375" style="157" customWidth="1"/>
    <col min="2" max="2" width="18.5703125" style="157" customWidth="1"/>
    <col min="3" max="3" width="17.85546875" style="157" customWidth="1"/>
    <col min="4" max="9" width="16.85546875" style="157" customWidth="1"/>
    <col min="10" max="10" width="18.7109375" style="157" customWidth="1"/>
    <col min="11" max="28" width="16.85546875" style="157" customWidth="1"/>
    <col min="29" max="29" width="16.7109375" style="157" customWidth="1"/>
    <col min="30" max="44" width="16.7109375" style="158" customWidth="1"/>
    <col min="45" max="45" width="13.28515625" style="176" bestFit="1" customWidth="1"/>
    <col min="46" max="46" width="14.7109375" style="176" customWidth="1"/>
    <col min="47" max="48" width="9.140625" style="192"/>
    <col min="49" max="256" width="9.140625" style="158"/>
    <col min="257" max="257" width="61.7109375" style="158" customWidth="1"/>
    <col min="258" max="258" width="18.5703125" style="158" customWidth="1"/>
    <col min="259" max="265" width="16.85546875" style="158" customWidth="1"/>
    <col min="266" max="266" width="18.7109375" style="158" customWidth="1"/>
    <col min="267" max="284" width="16.85546875" style="158" customWidth="1"/>
    <col min="285" max="300" width="16.7109375" style="158" customWidth="1"/>
    <col min="301" max="301" width="13.28515625" style="158" bestFit="1" customWidth="1"/>
    <col min="302" max="302" width="14.7109375" style="158" customWidth="1"/>
    <col min="303" max="512" width="9.140625" style="158"/>
    <col min="513" max="513" width="61.7109375" style="158" customWidth="1"/>
    <col min="514" max="514" width="18.5703125" style="158" customWidth="1"/>
    <col min="515" max="521" width="16.85546875" style="158" customWidth="1"/>
    <col min="522" max="522" width="18.7109375" style="158" customWidth="1"/>
    <col min="523" max="540" width="16.85546875" style="158" customWidth="1"/>
    <col min="541" max="556" width="16.7109375" style="158" customWidth="1"/>
    <col min="557" max="557" width="13.28515625" style="158" bestFit="1" customWidth="1"/>
    <col min="558" max="558" width="14.7109375" style="158" customWidth="1"/>
    <col min="559" max="768" width="9.140625" style="158"/>
    <col min="769" max="769" width="61.7109375" style="158" customWidth="1"/>
    <col min="770" max="770" width="18.5703125" style="158" customWidth="1"/>
    <col min="771" max="777" width="16.85546875" style="158" customWidth="1"/>
    <col min="778" max="778" width="18.7109375" style="158" customWidth="1"/>
    <col min="779" max="796" width="16.85546875" style="158" customWidth="1"/>
    <col min="797" max="812" width="16.7109375" style="158" customWidth="1"/>
    <col min="813" max="813" width="13.28515625" style="158" bestFit="1" customWidth="1"/>
    <col min="814" max="814" width="14.7109375" style="158" customWidth="1"/>
    <col min="815" max="1024" width="9.140625" style="158"/>
    <col min="1025" max="1025" width="61.7109375" style="158" customWidth="1"/>
    <col min="1026" max="1026" width="18.5703125" style="158" customWidth="1"/>
    <col min="1027" max="1033" width="16.85546875" style="158" customWidth="1"/>
    <col min="1034" max="1034" width="18.7109375" style="158" customWidth="1"/>
    <col min="1035" max="1052" width="16.85546875" style="158" customWidth="1"/>
    <col min="1053" max="1068" width="16.7109375" style="158" customWidth="1"/>
    <col min="1069" max="1069" width="13.28515625" style="158" bestFit="1" customWidth="1"/>
    <col min="1070" max="1070" width="14.7109375" style="158" customWidth="1"/>
    <col min="1071" max="1280" width="9.140625" style="158"/>
    <col min="1281" max="1281" width="61.7109375" style="158" customWidth="1"/>
    <col min="1282" max="1282" width="18.5703125" style="158" customWidth="1"/>
    <col min="1283" max="1289" width="16.85546875" style="158" customWidth="1"/>
    <col min="1290" max="1290" width="18.7109375" style="158" customWidth="1"/>
    <col min="1291" max="1308" width="16.85546875" style="158" customWidth="1"/>
    <col min="1309" max="1324" width="16.7109375" style="158" customWidth="1"/>
    <col min="1325" max="1325" width="13.28515625" style="158" bestFit="1" customWidth="1"/>
    <col min="1326" max="1326" width="14.7109375" style="158" customWidth="1"/>
    <col min="1327" max="1536" width="9.140625" style="158"/>
    <col min="1537" max="1537" width="61.7109375" style="158" customWidth="1"/>
    <col min="1538" max="1538" width="18.5703125" style="158" customWidth="1"/>
    <col min="1539" max="1545" width="16.85546875" style="158" customWidth="1"/>
    <col min="1546" max="1546" width="18.7109375" style="158" customWidth="1"/>
    <col min="1547" max="1564" width="16.85546875" style="158" customWidth="1"/>
    <col min="1565" max="1580" width="16.7109375" style="158" customWidth="1"/>
    <col min="1581" max="1581" width="13.28515625" style="158" bestFit="1" customWidth="1"/>
    <col min="1582" max="1582" width="14.7109375" style="158" customWidth="1"/>
    <col min="1583" max="1792" width="9.140625" style="158"/>
    <col min="1793" max="1793" width="61.7109375" style="158" customWidth="1"/>
    <col min="1794" max="1794" width="18.5703125" style="158" customWidth="1"/>
    <col min="1795" max="1801" width="16.85546875" style="158" customWidth="1"/>
    <col min="1802" max="1802" width="18.7109375" style="158" customWidth="1"/>
    <col min="1803" max="1820" width="16.85546875" style="158" customWidth="1"/>
    <col min="1821" max="1836" width="16.7109375" style="158" customWidth="1"/>
    <col min="1837" max="1837" width="13.28515625" style="158" bestFit="1" customWidth="1"/>
    <col min="1838" max="1838" width="14.7109375" style="158" customWidth="1"/>
    <col min="1839" max="2048" width="9.140625" style="158"/>
    <col min="2049" max="2049" width="61.7109375" style="158" customWidth="1"/>
    <col min="2050" max="2050" width="18.5703125" style="158" customWidth="1"/>
    <col min="2051" max="2057" width="16.85546875" style="158" customWidth="1"/>
    <col min="2058" max="2058" width="18.7109375" style="158" customWidth="1"/>
    <col min="2059" max="2076" width="16.85546875" style="158" customWidth="1"/>
    <col min="2077" max="2092" width="16.7109375" style="158" customWidth="1"/>
    <col min="2093" max="2093" width="13.28515625" style="158" bestFit="1" customWidth="1"/>
    <col min="2094" max="2094" width="14.7109375" style="158" customWidth="1"/>
    <col min="2095" max="2304" width="9.140625" style="158"/>
    <col min="2305" max="2305" width="61.7109375" style="158" customWidth="1"/>
    <col min="2306" max="2306" width="18.5703125" style="158" customWidth="1"/>
    <col min="2307" max="2313" width="16.85546875" style="158" customWidth="1"/>
    <col min="2314" max="2314" width="18.7109375" style="158" customWidth="1"/>
    <col min="2315" max="2332" width="16.85546875" style="158" customWidth="1"/>
    <col min="2333" max="2348" width="16.7109375" style="158" customWidth="1"/>
    <col min="2349" max="2349" width="13.28515625" style="158" bestFit="1" customWidth="1"/>
    <col min="2350" max="2350" width="14.7109375" style="158" customWidth="1"/>
    <col min="2351" max="2560" width="9.140625" style="158"/>
    <col min="2561" max="2561" width="61.7109375" style="158" customWidth="1"/>
    <col min="2562" max="2562" width="18.5703125" style="158" customWidth="1"/>
    <col min="2563" max="2569" width="16.85546875" style="158" customWidth="1"/>
    <col min="2570" max="2570" width="18.7109375" style="158" customWidth="1"/>
    <col min="2571" max="2588" width="16.85546875" style="158" customWidth="1"/>
    <col min="2589" max="2604" width="16.7109375" style="158" customWidth="1"/>
    <col min="2605" max="2605" width="13.28515625" style="158" bestFit="1" customWidth="1"/>
    <col min="2606" max="2606" width="14.7109375" style="158" customWidth="1"/>
    <col min="2607" max="2816" width="9.140625" style="158"/>
    <col min="2817" max="2817" width="61.7109375" style="158" customWidth="1"/>
    <col min="2818" max="2818" width="18.5703125" style="158" customWidth="1"/>
    <col min="2819" max="2825" width="16.85546875" style="158" customWidth="1"/>
    <col min="2826" max="2826" width="18.7109375" style="158" customWidth="1"/>
    <col min="2827" max="2844" width="16.85546875" style="158" customWidth="1"/>
    <col min="2845" max="2860" width="16.7109375" style="158" customWidth="1"/>
    <col min="2861" max="2861" width="13.28515625" style="158" bestFit="1" customWidth="1"/>
    <col min="2862" max="2862" width="14.7109375" style="158" customWidth="1"/>
    <col min="2863" max="3072" width="9.140625" style="158"/>
    <col min="3073" max="3073" width="61.7109375" style="158" customWidth="1"/>
    <col min="3074" max="3074" width="18.5703125" style="158" customWidth="1"/>
    <col min="3075" max="3081" width="16.85546875" style="158" customWidth="1"/>
    <col min="3082" max="3082" width="18.7109375" style="158" customWidth="1"/>
    <col min="3083" max="3100" width="16.85546875" style="158" customWidth="1"/>
    <col min="3101" max="3116" width="16.7109375" style="158" customWidth="1"/>
    <col min="3117" max="3117" width="13.28515625" style="158" bestFit="1" customWidth="1"/>
    <col min="3118" max="3118" width="14.7109375" style="158" customWidth="1"/>
    <col min="3119" max="3328" width="9.140625" style="158"/>
    <col min="3329" max="3329" width="61.7109375" style="158" customWidth="1"/>
    <col min="3330" max="3330" width="18.5703125" style="158" customWidth="1"/>
    <col min="3331" max="3337" width="16.85546875" style="158" customWidth="1"/>
    <col min="3338" max="3338" width="18.7109375" style="158" customWidth="1"/>
    <col min="3339" max="3356" width="16.85546875" style="158" customWidth="1"/>
    <col min="3357" max="3372" width="16.7109375" style="158" customWidth="1"/>
    <col min="3373" max="3373" width="13.28515625" style="158" bestFit="1" customWidth="1"/>
    <col min="3374" max="3374" width="14.7109375" style="158" customWidth="1"/>
    <col min="3375" max="3584" width="9.140625" style="158"/>
    <col min="3585" max="3585" width="61.7109375" style="158" customWidth="1"/>
    <col min="3586" max="3586" width="18.5703125" style="158" customWidth="1"/>
    <col min="3587" max="3593" width="16.85546875" style="158" customWidth="1"/>
    <col min="3594" max="3594" width="18.7109375" style="158" customWidth="1"/>
    <col min="3595" max="3612" width="16.85546875" style="158" customWidth="1"/>
    <col min="3613" max="3628" width="16.7109375" style="158" customWidth="1"/>
    <col min="3629" max="3629" width="13.28515625" style="158" bestFit="1" customWidth="1"/>
    <col min="3630" max="3630" width="14.7109375" style="158" customWidth="1"/>
    <col min="3631" max="3840" width="9.140625" style="158"/>
    <col min="3841" max="3841" width="61.7109375" style="158" customWidth="1"/>
    <col min="3842" max="3842" width="18.5703125" style="158" customWidth="1"/>
    <col min="3843" max="3849" width="16.85546875" style="158" customWidth="1"/>
    <col min="3850" max="3850" width="18.7109375" style="158" customWidth="1"/>
    <col min="3851" max="3868" width="16.85546875" style="158" customWidth="1"/>
    <col min="3869" max="3884" width="16.7109375" style="158" customWidth="1"/>
    <col min="3885" max="3885" width="13.28515625" style="158" bestFit="1" customWidth="1"/>
    <col min="3886" max="3886" width="14.7109375" style="158" customWidth="1"/>
    <col min="3887" max="4096" width="9.140625" style="158"/>
    <col min="4097" max="4097" width="61.7109375" style="158" customWidth="1"/>
    <col min="4098" max="4098" width="18.5703125" style="158" customWidth="1"/>
    <col min="4099" max="4105" width="16.85546875" style="158" customWidth="1"/>
    <col min="4106" max="4106" width="18.7109375" style="158" customWidth="1"/>
    <col min="4107" max="4124" width="16.85546875" style="158" customWidth="1"/>
    <col min="4125" max="4140" width="16.7109375" style="158" customWidth="1"/>
    <col min="4141" max="4141" width="13.28515625" style="158" bestFit="1" customWidth="1"/>
    <col min="4142" max="4142" width="14.7109375" style="158" customWidth="1"/>
    <col min="4143" max="4352" width="9.140625" style="158"/>
    <col min="4353" max="4353" width="61.7109375" style="158" customWidth="1"/>
    <col min="4354" max="4354" width="18.5703125" style="158" customWidth="1"/>
    <col min="4355" max="4361" width="16.85546875" style="158" customWidth="1"/>
    <col min="4362" max="4362" width="18.7109375" style="158" customWidth="1"/>
    <col min="4363" max="4380" width="16.85546875" style="158" customWidth="1"/>
    <col min="4381" max="4396" width="16.7109375" style="158" customWidth="1"/>
    <col min="4397" max="4397" width="13.28515625" style="158" bestFit="1" customWidth="1"/>
    <col min="4398" max="4398" width="14.7109375" style="158" customWidth="1"/>
    <col min="4399" max="4608" width="9.140625" style="158"/>
    <col min="4609" max="4609" width="61.7109375" style="158" customWidth="1"/>
    <col min="4610" max="4610" width="18.5703125" style="158" customWidth="1"/>
    <col min="4611" max="4617" width="16.85546875" style="158" customWidth="1"/>
    <col min="4618" max="4618" width="18.7109375" style="158" customWidth="1"/>
    <col min="4619" max="4636" width="16.85546875" style="158" customWidth="1"/>
    <col min="4637" max="4652" width="16.7109375" style="158" customWidth="1"/>
    <col min="4653" max="4653" width="13.28515625" style="158" bestFit="1" customWidth="1"/>
    <col min="4654" max="4654" width="14.7109375" style="158" customWidth="1"/>
    <col min="4655" max="4864" width="9.140625" style="158"/>
    <col min="4865" max="4865" width="61.7109375" style="158" customWidth="1"/>
    <col min="4866" max="4866" width="18.5703125" style="158" customWidth="1"/>
    <col min="4867" max="4873" width="16.85546875" style="158" customWidth="1"/>
    <col min="4874" max="4874" width="18.7109375" style="158" customWidth="1"/>
    <col min="4875" max="4892" width="16.85546875" style="158" customWidth="1"/>
    <col min="4893" max="4908" width="16.7109375" style="158" customWidth="1"/>
    <col min="4909" max="4909" width="13.28515625" style="158" bestFit="1" customWidth="1"/>
    <col min="4910" max="4910" width="14.7109375" style="158" customWidth="1"/>
    <col min="4911" max="5120" width="9.140625" style="158"/>
    <col min="5121" max="5121" width="61.7109375" style="158" customWidth="1"/>
    <col min="5122" max="5122" width="18.5703125" style="158" customWidth="1"/>
    <col min="5123" max="5129" width="16.85546875" style="158" customWidth="1"/>
    <col min="5130" max="5130" width="18.7109375" style="158" customWidth="1"/>
    <col min="5131" max="5148" width="16.85546875" style="158" customWidth="1"/>
    <col min="5149" max="5164" width="16.7109375" style="158" customWidth="1"/>
    <col min="5165" max="5165" width="13.28515625" style="158" bestFit="1" customWidth="1"/>
    <col min="5166" max="5166" width="14.7109375" style="158" customWidth="1"/>
    <col min="5167" max="5376" width="9.140625" style="158"/>
    <col min="5377" max="5377" width="61.7109375" style="158" customWidth="1"/>
    <col min="5378" max="5378" width="18.5703125" style="158" customWidth="1"/>
    <col min="5379" max="5385" width="16.85546875" style="158" customWidth="1"/>
    <col min="5386" max="5386" width="18.7109375" style="158" customWidth="1"/>
    <col min="5387" max="5404" width="16.85546875" style="158" customWidth="1"/>
    <col min="5405" max="5420" width="16.7109375" style="158" customWidth="1"/>
    <col min="5421" max="5421" width="13.28515625" style="158" bestFit="1" customWidth="1"/>
    <col min="5422" max="5422" width="14.7109375" style="158" customWidth="1"/>
    <col min="5423" max="5632" width="9.140625" style="158"/>
    <col min="5633" max="5633" width="61.7109375" style="158" customWidth="1"/>
    <col min="5634" max="5634" width="18.5703125" style="158" customWidth="1"/>
    <col min="5635" max="5641" width="16.85546875" style="158" customWidth="1"/>
    <col min="5642" max="5642" width="18.7109375" style="158" customWidth="1"/>
    <col min="5643" max="5660" width="16.85546875" style="158" customWidth="1"/>
    <col min="5661" max="5676" width="16.7109375" style="158" customWidth="1"/>
    <col min="5677" max="5677" width="13.28515625" style="158" bestFit="1" customWidth="1"/>
    <col min="5678" max="5678" width="14.7109375" style="158" customWidth="1"/>
    <col min="5679" max="5888" width="9.140625" style="158"/>
    <col min="5889" max="5889" width="61.7109375" style="158" customWidth="1"/>
    <col min="5890" max="5890" width="18.5703125" style="158" customWidth="1"/>
    <col min="5891" max="5897" width="16.85546875" style="158" customWidth="1"/>
    <col min="5898" max="5898" width="18.7109375" style="158" customWidth="1"/>
    <col min="5899" max="5916" width="16.85546875" style="158" customWidth="1"/>
    <col min="5917" max="5932" width="16.7109375" style="158" customWidth="1"/>
    <col min="5933" max="5933" width="13.28515625" style="158" bestFit="1" customWidth="1"/>
    <col min="5934" max="5934" width="14.7109375" style="158" customWidth="1"/>
    <col min="5935" max="6144" width="9.140625" style="158"/>
    <col min="6145" max="6145" width="61.7109375" style="158" customWidth="1"/>
    <col min="6146" max="6146" width="18.5703125" style="158" customWidth="1"/>
    <col min="6147" max="6153" width="16.85546875" style="158" customWidth="1"/>
    <col min="6154" max="6154" width="18.7109375" style="158" customWidth="1"/>
    <col min="6155" max="6172" width="16.85546875" style="158" customWidth="1"/>
    <col min="6173" max="6188" width="16.7109375" style="158" customWidth="1"/>
    <col min="6189" max="6189" width="13.28515625" style="158" bestFit="1" customWidth="1"/>
    <col min="6190" max="6190" width="14.7109375" style="158" customWidth="1"/>
    <col min="6191" max="6400" width="9.140625" style="158"/>
    <col min="6401" max="6401" width="61.7109375" style="158" customWidth="1"/>
    <col min="6402" max="6402" width="18.5703125" style="158" customWidth="1"/>
    <col min="6403" max="6409" width="16.85546875" style="158" customWidth="1"/>
    <col min="6410" max="6410" width="18.7109375" style="158" customWidth="1"/>
    <col min="6411" max="6428" width="16.85546875" style="158" customWidth="1"/>
    <col min="6429" max="6444" width="16.7109375" style="158" customWidth="1"/>
    <col min="6445" max="6445" width="13.28515625" style="158" bestFit="1" customWidth="1"/>
    <col min="6446" max="6446" width="14.7109375" style="158" customWidth="1"/>
    <col min="6447" max="6656" width="9.140625" style="158"/>
    <col min="6657" max="6657" width="61.7109375" style="158" customWidth="1"/>
    <col min="6658" max="6658" width="18.5703125" style="158" customWidth="1"/>
    <col min="6659" max="6665" width="16.85546875" style="158" customWidth="1"/>
    <col min="6666" max="6666" width="18.7109375" style="158" customWidth="1"/>
    <col min="6667" max="6684" width="16.85546875" style="158" customWidth="1"/>
    <col min="6685" max="6700" width="16.7109375" style="158" customWidth="1"/>
    <col min="6701" max="6701" width="13.28515625" style="158" bestFit="1" customWidth="1"/>
    <col min="6702" max="6702" width="14.7109375" style="158" customWidth="1"/>
    <col min="6703" max="6912" width="9.140625" style="158"/>
    <col min="6913" max="6913" width="61.7109375" style="158" customWidth="1"/>
    <col min="6914" max="6914" width="18.5703125" style="158" customWidth="1"/>
    <col min="6915" max="6921" width="16.85546875" style="158" customWidth="1"/>
    <col min="6922" max="6922" width="18.7109375" style="158" customWidth="1"/>
    <col min="6923" max="6940" width="16.85546875" style="158" customWidth="1"/>
    <col min="6941" max="6956" width="16.7109375" style="158" customWidth="1"/>
    <col min="6957" max="6957" width="13.28515625" style="158" bestFit="1" customWidth="1"/>
    <col min="6958" max="6958" width="14.7109375" style="158" customWidth="1"/>
    <col min="6959" max="7168" width="9.140625" style="158"/>
    <col min="7169" max="7169" width="61.7109375" style="158" customWidth="1"/>
    <col min="7170" max="7170" width="18.5703125" style="158" customWidth="1"/>
    <col min="7171" max="7177" width="16.85546875" style="158" customWidth="1"/>
    <col min="7178" max="7178" width="18.7109375" style="158" customWidth="1"/>
    <col min="7179" max="7196" width="16.85546875" style="158" customWidth="1"/>
    <col min="7197" max="7212" width="16.7109375" style="158" customWidth="1"/>
    <col min="7213" max="7213" width="13.28515625" style="158" bestFit="1" customWidth="1"/>
    <col min="7214" max="7214" width="14.7109375" style="158" customWidth="1"/>
    <col min="7215" max="7424" width="9.140625" style="158"/>
    <col min="7425" max="7425" width="61.7109375" style="158" customWidth="1"/>
    <col min="7426" max="7426" width="18.5703125" style="158" customWidth="1"/>
    <col min="7427" max="7433" width="16.85546875" style="158" customWidth="1"/>
    <col min="7434" max="7434" width="18.7109375" style="158" customWidth="1"/>
    <col min="7435" max="7452" width="16.85546875" style="158" customWidth="1"/>
    <col min="7453" max="7468" width="16.7109375" style="158" customWidth="1"/>
    <col min="7469" max="7469" width="13.28515625" style="158" bestFit="1" customWidth="1"/>
    <col min="7470" max="7470" width="14.7109375" style="158" customWidth="1"/>
    <col min="7471" max="7680" width="9.140625" style="158"/>
    <col min="7681" max="7681" width="61.7109375" style="158" customWidth="1"/>
    <col min="7682" max="7682" width="18.5703125" style="158" customWidth="1"/>
    <col min="7683" max="7689" width="16.85546875" style="158" customWidth="1"/>
    <col min="7690" max="7690" width="18.7109375" style="158" customWidth="1"/>
    <col min="7691" max="7708" width="16.85546875" style="158" customWidth="1"/>
    <col min="7709" max="7724" width="16.7109375" style="158" customWidth="1"/>
    <col min="7725" max="7725" width="13.28515625" style="158" bestFit="1" customWidth="1"/>
    <col min="7726" max="7726" width="14.7109375" style="158" customWidth="1"/>
    <col min="7727" max="7936" width="9.140625" style="158"/>
    <col min="7937" max="7937" width="61.7109375" style="158" customWidth="1"/>
    <col min="7938" max="7938" width="18.5703125" style="158" customWidth="1"/>
    <col min="7939" max="7945" width="16.85546875" style="158" customWidth="1"/>
    <col min="7946" max="7946" width="18.7109375" style="158" customWidth="1"/>
    <col min="7947" max="7964" width="16.85546875" style="158" customWidth="1"/>
    <col min="7965" max="7980" width="16.7109375" style="158" customWidth="1"/>
    <col min="7981" max="7981" width="13.28515625" style="158" bestFit="1" customWidth="1"/>
    <col min="7982" max="7982" width="14.7109375" style="158" customWidth="1"/>
    <col min="7983" max="8192" width="9.140625" style="158"/>
    <col min="8193" max="8193" width="61.7109375" style="158" customWidth="1"/>
    <col min="8194" max="8194" width="18.5703125" style="158" customWidth="1"/>
    <col min="8195" max="8201" width="16.85546875" style="158" customWidth="1"/>
    <col min="8202" max="8202" width="18.7109375" style="158" customWidth="1"/>
    <col min="8203" max="8220" width="16.85546875" style="158" customWidth="1"/>
    <col min="8221" max="8236" width="16.7109375" style="158" customWidth="1"/>
    <col min="8237" max="8237" width="13.28515625" style="158" bestFit="1" customWidth="1"/>
    <col min="8238" max="8238" width="14.7109375" style="158" customWidth="1"/>
    <col min="8239" max="8448" width="9.140625" style="158"/>
    <col min="8449" max="8449" width="61.7109375" style="158" customWidth="1"/>
    <col min="8450" max="8450" width="18.5703125" style="158" customWidth="1"/>
    <col min="8451" max="8457" width="16.85546875" style="158" customWidth="1"/>
    <col min="8458" max="8458" width="18.7109375" style="158" customWidth="1"/>
    <col min="8459" max="8476" width="16.85546875" style="158" customWidth="1"/>
    <col min="8477" max="8492" width="16.7109375" style="158" customWidth="1"/>
    <col min="8493" max="8493" width="13.28515625" style="158" bestFit="1" customWidth="1"/>
    <col min="8494" max="8494" width="14.7109375" style="158" customWidth="1"/>
    <col min="8495" max="8704" width="9.140625" style="158"/>
    <col min="8705" max="8705" width="61.7109375" style="158" customWidth="1"/>
    <col min="8706" max="8706" width="18.5703125" style="158" customWidth="1"/>
    <col min="8707" max="8713" width="16.85546875" style="158" customWidth="1"/>
    <col min="8714" max="8714" width="18.7109375" style="158" customWidth="1"/>
    <col min="8715" max="8732" width="16.85546875" style="158" customWidth="1"/>
    <col min="8733" max="8748" width="16.7109375" style="158" customWidth="1"/>
    <col min="8749" max="8749" width="13.28515625" style="158" bestFit="1" customWidth="1"/>
    <col min="8750" max="8750" width="14.7109375" style="158" customWidth="1"/>
    <col min="8751" max="8960" width="9.140625" style="158"/>
    <col min="8961" max="8961" width="61.7109375" style="158" customWidth="1"/>
    <col min="8962" max="8962" width="18.5703125" style="158" customWidth="1"/>
    <col min="8963" max="8969" width="16.85546875" style="158" customWidth="1"/>
    <col min="8970" max="8970" width="18.7109375" style="158" customWidth="1"/>
    <col min="8971" max="8988" width="16.85546875" style="158" customWidth="1"/>
    <col min="8989" max="9004" width="16.7109375" style="158" customWidth="1"/>
    <col min="9005" max="9005" width="13.28515625" style="158" bestFit="1" customWidth="1"/>
    <col min="9006" max="9006" width="14.7109375" style="158" customWidth="1"/>
    <col min="9007" max="9216" width="9.140625" style="158"/>
    <col min="9217" max="9217" width="61.7109375" style="158" customWidth="1"/>
    <col min="9218" max="9218" width="18.5703125" style="158" customWidth="1"/>
    <col min="9219" max="9225" width="16.85546875" style="158" customWidth="1"/>
    <col min="9226" max="9226" width="18.7109375" style="158" customWidth="1"/>
    <col min="9227" max="9244" width="16.85546875" style="158" customWidth="1"/>
    <col min="9245" max="9260" width="16.7109375" style="158" customWidth="1"/>
    <col min="9261" max="9261" width="13.28515625" style="158" bestFit="1" customWidth="1"/>
    <col min="9262" max="9262" width="14.7109375" style="158" customWidth="1"/>
    <col min="9263" max="9472" width="9.140625" style="158"/>
    <col min="9473" max="9473" width="61.7109375" style="158" customWidth="1"/>
    <col min="9474" max="9474" width="18.5703125" style="158" customWidth="1"/>
    <col min="9475" max="9481" width="16.85546875" style="158" customWidth="1"/>
    <col min="9482" max="9482" width="18.7109375" style="158" customWidth="1"/>
    <col min="9483" max="9500" width="16.85546875" style="158" customWidth="1"/>
    <col min="9501" max="9516" width="16.7109375" style="158" customWidth="1"/>
    <col min="9517" max="9517" width="13.28515625" style="158" bestFit="1" customWidth="1"/>
    <col min="9518" max="9518" width="14.7109375" style="158" customWidth="1"/>
    <col min="9519" max="9728" width="9.140625" style="158"/>
    <col min="9729" max="9729" width="61.7109375" style="158" customWidth="1"/>
    <col min="9730" max="9730" width="18.5703125" style="158" customWidth="1"/>
    <col min="9731" max="9737" width="16.85546875" style="158" customWidth="1"/>
    <col min="9738" max="9738" width="18.7109375" style="158" customWidth="1"/>
    <col min="9739" max="9756" width="16.85546875" style="158" customWidth="1"/>
    <col min="9757" max="9772" width="16.7109375" style="158" customWidth="1"/>
    <col min="9773" max="9773" width="13.28515625" style="158" bestFit="1" customWidth="1"/>
    <col min="9774" max="9774" width="14.7109375" style="158" customWidth="1"/>
    <col min="9775" max="9984" width="9.140625" style="158"/>
    <col min="9985" max="9985" width="61.7109375" style="158" customWidth="1"/>
    <col min="9986" max="9986" width="18.5703125" style="158" customWidth="1"/>
    <col min="9987" max="9993" width="16.85546875" style="158" customWidth="1"/>
    <col min="9994" max="9994" width="18.7109375" style="158" customWidth="1"/>
    <col min="9995" max="10012" width="16.85546875" style="158" customWidth="1"/>
    <col min="10013" max="10028" width="16.7109375" style="158" customWidth="1"/>
    <col min="10029" max="10029" width="13.28515625" style="158" bestFit="1" customWidth="1"/>
    <col min="10030" max="10030" width="14.7109375" style="158" customWidth="1"/>
    <col min="10031" max="10240" width="9.140625" style="158"/>
    <col min="10241" max="10241" width="61.7109375" style="158" customWidth="1"/>
    <col min="10242" max="10242" width="18.5703125" style="158" customWidth="1"/>
    <col min="10243" max="10249" width="16.85546875" style="158" customWidth="1"/>
    <col min="10250" max="10250" width="18.7109375" style="158" customWidth="1"/>
    <col min="10251" max="10268" width="16.85546875" style="158" customWidth="1"/>
    <col min="10269" max="10284" width="16.7109375" style="158" customWidth="1"/>
    <col min="10285" max="10285" width="13.28515625" style="158" bestFit="1" customWidth="1"/>
    <col min="10286" max="10286" width="14.7109375" style="158" customWidth="1"/>
    <col min="10287" max="10496" width="9.140625" style="158"/>
    <col min="10497" max="10497" width="61.7109375" style="158" customWidth="1"/>
    <col min="10498" max="10498" width="18.5703125" style="158" customWidth="1"/>
    <col min="10499" max="10505" width="16.85546875" style="158" customWidth="1"/>
    <col min="10506" max="10506" width="18.7109375" style="158" customWidth="1"/>
    <col min="10507" max="10524" width="16.85546875" style="158" customWidth="1"/>
    <col min="10525" max="10540" width="16.7109375" style="158" customWidth="1"/>
    <col min="10541" max="10541" width="13.28515625" style="158" bestFit="1" customWidth="1"/>
    <col min="10542" max="10542" width="14.7109375" style="158" customWidth="1"/>
    <col min="10543" max="10752" width="9.140625" style="158"/>
    <col min="10753" max="10753" width="61.7109375" style="158" customWidth="1"/>
    <col min="10754" max="10754" width="18.5703125" style="158" customWidth="1"/>
    <col min="10755" max="10761" width="16.85546875" style="158" customWidth="1"/>
    <col min="10762" max="10762" width="18.7109375" style="158" customWidth="1"/>
    <col min="10763" max="10780" width="16.85546875" style="158" customWidth="1"/>
    <col min="10781" max="10796" width="16.7109375" style="158" customWidth="1"/>
    <col min="10797" max="10797" width="13.28515625" style="158" bestFit="1" customWidth="1"/>
    <col min="10798" max="10798" width="14.7109375" style="158" customWidth="1"/>
    <col min="10799" max="11008" width="9.140625" style="158"/>
    <col min="11009" max="11009" width="61.7109375" style="158" customWidth="1"/>
    <col min="11010" max="11010" width="18.5703125" style="158" customWidth="1"/>
    <col min="11011" max="11017" width="16.85546875" style="158" customWidth="1"/>
    <col min="11018" max="11018" width="18.7109375" style="158" customWidth="1"/>
    <col min="11019" max="11036" width="16.85546875" style="158" customWidth="1"/>
    <col min="11037" max="11052" width="16.7109375" style="158" customWidth="1"/>
    <col min="11053" max="11053" width="13.28515625" style="158" bestFit="1" customWidth="1"/>
    <col min="11054" max="11054" width="14.7109375" style="158" customWidth="1"/>
    <col min="11055" max="11264" width="9.140625" style="158"/>
    <col min="11265" max="11265" width="61.7109375" style="158" customWidth="1"/>
    <col min="11266" max="11266" width="18.5703125" style="158" customWidth="1"/>
    <col min="11267" max="11273" width="16.85546875" style="158" customWidth="1"/>
    <col min="11274" max="11274" width="18.7109375" style="158" customWidth="1"/>
    <col min="11275" max="11292" width="16.85546875" style="158" customWidth="1"/>
    <col min="11293" max="11308" width="16.7109375" style="158" customWidth="1"/>
    <col min="11309" max="11309" width="13.28515625" style="158" bestFit="1" customWidth="1"/>
    <col min="11310" max="11310" width="14.7109375" style="158" customWidth="1"/>
    <col min="11311" max="11520" width="9.140625" style="158"/>
    <col min="11521" max="11521" width="61.7109375" style="158" customWidth="1"/>
    <col min="11522" max="11522" width="18.5703125" style="158" customWidth="1"/>
    <col min="11523" max="11529" width="16.85546875" style="158" customWidth="1"/>
    <col min="11530" max="11530" width="18.7109375" style="158" customWidth="1"/>
    <col min="11531" max="11548" width="16.85546875" style="158" customWidth="1"/>
    <col min="11549" max="11564" width="16.7109375" style="158" customWidth="1"/>
    <col min="11565" max="11565" width="13.28515625" style="158" bestFit="1" customWidth="1"/>
    <col min="11566" max="11566" width="14.7109375" style="158" customWidth="1"/>
    <col min="11567" max="11776" width="9.140625" style="158"/>
    <col min="11777" max="11777" width="61.7109375" style="158" customWidth="1"/>
    <col min="11778" max="11778" width="18.5703125" style="158" customWidth="1"/>
    <col min="11779" max="11785" width="16.85546875" style="158" customWidth="1"/>
    <col min="11786" max="11786" width="18.7109375" style="158" customWidth="1"/>
    <col min="11787" max="11804" width="16.85546875" style="158" customWidth="1"/>
    <col min="11805" max="11820" width="16.7109375" style="158" customWidth="1"/>
    <col min="11821" max="11821" width="13.28515625" style="158" bestFit="1" customWidth="1"/>
    <col min="11822" max="11822" width="14.7109375" style="158" customWidth="1"/>
    <col min="11823" max="12032" width="9.140625" style="158"/>
    <col min="12033" max="12033" width="61.7109375" style="158" customWidth="1"/>
    <col min="12034" max="12034" width="18.5703125" style="158" customWidth="1"/>
    <col min="12035" max="12041" width="16.85546875" style="158" customWidth="1"/>
    <col min="12042" max="12042" width="18.7109375" style="158" customWidth="1"/>
    <col min="12043" max="12060" width="16.85546875" style="158" customWidth="1"/>
    <col min="12061" max="12076" width="16.7109375" style="158" customWidth="1"/>
    <col min="12077" max="12077" width="13.28515625" style="158" bestFit="1" customWidth="1"/>
    <col min="12078" max="12078" width="14.7109375" style="158" customWidth="1"/>
    <col min="12079" max="12288" width="9.140625" style="158"/>
    <col min="12289" max="12289" width="61.7109375" style="158" customWidth="1"/>
    <col min="12290" max="12290" width="18.5703125" style="158" customWidth="1"/>
    <col min="12291" max="12297" width="16.85546875" style="158" customWidth="1"/>
    <col min="12298" max="12298" width="18.7109375" style="158" customWidth="1"/>
    <col min="12299" max="12316" width="16.85546875" style="158" customWidth="1"/>
    <col min="12317" max="12332" width="16.7109375" style="158" customWidth="1"/>
    <col min="12333" max="12333" width="13.28515625" style="158" bestFit="1" customWidth="1"/>
    <col min="12334" max="12334" width="14.7109375" style="158" customWidth="1"/>
    <col min="12335" max="12544" width="9.140625" style="158"/>
    <col min="12545" max="12545" width="61.7109375" style="158" customWidth="1"/>
    <col min="12546" max="12546" width="18.5703125" style="158" customWidth="1"/>
    <col min="12547" max="12553" width="16.85546875" style="158" customWidth="1"/>
    <col min="12554" max="12554" width="18.7109375" style="158" customWidth="1"/>
    <col min="12555" max="12572" width="16.85546875" style="158" customWidth="1"/>
    <col min="12573" max="12588" width="16.7109375" style="158" customWidth="1"/>
    <col min="12589" max="12589" width="13.28515625" style="158" bestFit="1" customWidth="1"/>
    <col min="12590" max="12590" width="14.7109375" style="158" customWidth="1"/>
    <col min="12591" max="12800" width="9.140625" style="158"/>
    <col min="12801" max="12801" width="61.7109375" style="158" customWidth="1"/>
    <col min="12802" max="12802" width="18.5703125" style="158" customWidth="1"/>
    <col min="12803" max="12809" width="16.85546875" style="158" customWidth="1"/>
    <col min="12810" max="12810" width="18.7109375" style="158" customWidth="1"/>
    <col min="12811" max="12828" width="16.85546875" style="158" customWidth="1"/>
    <col min="12829" max="12844" width="16.7109375" style="158" customWidth="1"/>
    <col min="12845" max="12845" width="13.28515625" style="158" bestFit="1" customWidth="1"/>
    <col min="12846" max="12846" width="14.7109375" style="158" customWidth="1"/>
    <col min="12847" max="13056" width="9.140625" style="158"/>
    <col min="13057" max="13057" width="61.7109375" style="158" customWidth="1"/>
    <col min="13058" max="13058" width="18.5703125" style="158" customWidth="1"/>
    <col min="13059" max="13065" width="16.85546875" style="158" customWidth="1"/>
    <col min="13066" max="13066" width="18.7109375" style="158" customWidth="1"/>
    <col min="13067" max="13084" width="16.85546875" style="158" customWidth="1"/>
    <col min="13085" max="13100" width="16.7109375" style="158" customWidth="1"/>
    <col min="13101" max="13101" width="13.28515625" style="158" bestFit="1" customWidth="1"/>
    <col min="13102" max="13102" width="14.7109375" style="158" customWidth="1"/>
    <col min="13103" max="13312" width="9.140625" style="158"/>
    <col min="13313" max="13313" width="61.7109375" style="158" customWidth="1"/>
    <col min="13314" max="13314" width="18.5703125" style="158" customWidth="1"/>
    <col min="13315" max="13321" width="16.85546875" style="158" customWidth="1"/>
    <col min="13322" max="13322" width="18.7109375" style="158" customWidth="1"/>
    <col min="13323" max="13340" width="16.85546875" style="158" customWidth="1"/>
    <col min="13341" max="13356" width="16.7109375" style="158" customWidth="1"/>
    <col min="13357" max="13357" width="13.28515625" style="158" bestFit="1" customWidth="1"/>
    <col min="13358" max="13358" width="14.7109375" style="158" customWidth="1"/>
    <col min="13359" max="13568" width="9.140625" style="158"/>
    <col min="13569" max="13569" width="61.7109375" style="158" customWidth="1"/>
    <col min="13570" max="13570" width="18.5703125" style="158" customWidth="1"/>
    <col min="13571" max="13577" width="16.85546875" style="158" customWidth="1"/>
    <col min="13578" max="13578" width="18.7109375" style="158" customWidth="1"/>
    <col min="13579" max="13596" width="16.85546875" style="158" customWidth="1"/>
    <col min="13597" max="13612" width="16.7109375" style="158" customWidth="1"/>
    <col min="13613" max="13613" width="13.28515625" style="158" bestFit="1" customWidth="1"/>
    <col min="13614" max="13614" width="14.7109375" style="158" customWidth="1"/>
    <col min="13615" max="13824" width="9.140625" style="158"/>
    <col min="13825" max="13825" width="61.7109375" style="158" customWidth="1"/>
    <col min="13826" max="13826" width="18.5703125" style="158" customWidth="1"/>
    <col min="13827" max="13833" width="16.85546875" style="158" customWidth="1"/>
    <col min="13834" max="13834" width="18.7109375" style="158" customWidth="1"/>
    <col min="13835" max="13852" width="16.85546875" style="158" customWidth="1"/>
    <col min="13853" max="13868" width="16.7109375" style="158" customWidth="1"/>
    <col min="13869" max="13869" width="13.28515625" style="158" bestFit="1" customWidth="1"/>
    <col min="13870" max="13870" width="14.7109375" style="158" customWidth="1"/>
    <col min="13871" max="14080" width="9.140625" style="158"/>
    <col min="14081" max="14081" width="61.7109375" style="158" customWidth="1"/>
    <col min="14082" max="14082" width="18.5703125" style="158" customWidth="1"/>
    <col min="14083" max="14089" width="16.85546875" style="158" customWidth="1"/>
    <col min="14090" max="14090" width="18.7109375" style="158" customWidth="1"/>
    <col min="14091" max="14108" width="16.85546875" style="158" customWidth="1"/>
    <col min="14109" max="14124" width="16.7109375" style="158" customWidth="1"/>
    <col min="14125" max="14125" width="13.28515625" style="158" bestFit="1" customWidth="1"/>
    <col min="14126" max="14126" width="14.7109375" style="158" customWidth="1"/>
    <col min="14127" max="14336" width="9.140625" style="158"/>
    <col min="14337" max="14337" width="61.7109375" style="158" customWidth="1"/>
    <col min="14338" max="14338" width="18.5703125" style="158" customWidth="1"/>
    <col min="14339" max="14345" width="16.85546875" style="158" customWidth="1"/>
    <col min="14346" max="14346" width="18.7109375" style="158" customWidth="1"/>
    <col min="14347" max="14364" width="16.85546875" style="158" customWidth="1"/>
    <col min="14365" max="14380" width="16.7109375" style="158" customWidth="1"/>
    <col min="14381" max="14381" width="13.28515625" style="158" bestFit="1" customWidth="1"/>
    <col min="14382" max="14382" width="14.7109375" style="158" customWidth="1"/>
    <col min="14383" max="14592" width="9.140625" style="158"/>
    <col min="14593" max="14593" width="61.7109375" style="158" customWidth="1"/>
    <col min="14594" max="14594" width="18.5703125" style="158" customWidth="1"/>
    <col min="14595" max="14601" width="16.85546875" style="158" customWidth="1"/>
    <col min="14602" max="14602" width="18.7109375" style="158" customWidth="1"/>
    <col min="14603" max="14620" width="16.85546875" style="158" customWidth="1"/>
    <col min="14621" max="14636" width="16.7109375" style="158" customWidth="1"/>
    <col min="14637" max="14637" width="13.28515625" style="158" bestFit="1" customWidth="1"/>
    <col min="14638" max="14638" width="14.7109375" style="158" customWidth="1"/>
    <col min="14639" max="14848" width="9.140625" style="158"/>
    <col min="14849" max="14849" width="61.7109375" style="158" customWidth="1"/>
    <col min="14850" max="14850" width="18.5703125" style="158" customWidth="1"/>
    <col min="14851" max="14857" width="16.85546875" style="158" customWidth="1"/>
    <col min="14858" max="14858" width="18.7109375" style="158" customWidth="1"/>
    <col min="14859" max="14876" width="16.85546875" style="158" customWidth="1"/>
    <col min="14877" max="14892" width="16.7109375" style="158" customWidth="1"/>
    <col min="14893" max="14893" width="13.28515625" style="158" bestFit="1" customWidth="1"/>
    <col min="14894" max="14894" width="14.7109375" style="158" customWidth="1"/>
    <col min="14895" max="15104" width="9.140625" style="158"/>
    <col min="15105" max="15105" width="61.7109375" style="158" customWidth="1"/>
    <col min="15106" max="15106" width="18.5703125" style="158" customWidth="1"/>
    <col min="15107" max="15113" width="16.85546875" style="158" customWidth="1"/>
    <col min="15114" max="15114" width="18.7109375" style="158" customWidth="1"/>
    <col min="15115" max="15132" width="16.85546875" style="158" customWidth="1"/>
    <col min="15133" max="15148" width="16.7109375" style="158" customWidth="1"/>
    <col min="15149" max="15149" width="13.28515625" style="158" bestFit="1" customWidth="1"/>
    <col min="15150" max="15150" width="14.7109375" style="158" customWidth="1"/>
    <col min="15151" max="15360" width="9.140625" style="158"/>
    <col min="15361" max="15361" width="61.7109375" style="158" customWidth="1"/>
    <col min="15362" max="15362" width="18.5703125" style="158" customWidth="1"/>
    <col min="15363" max="15369" width="16.85546875" style="158" customWidth="1"/>
    <col min="15370" max="15370" width="18.7109375" style="158" customWidth="1"/>
    <col min="15371" max="15388" width="16.85546875" style="158" customWidth="1"/>
    <col min="15389" max="15404" width="16.7109375" style="158" customWidth="1"/>
    <col min="15405" max="15405" width="13.28515625" style="158" bestFit="1" customWidth="1"/>
    <col min="15406" max="15406" width="14.7109375" style="158" customWidth="1"/>
    <col min="15407" max="15616" width="9.140625" style="158"/>
    <col min="15617" max="15617" width="61.7109375" style="158" customWidth="1"/>
    <col min="15618" max="15618" width="18.5703125" style="158" customWidth="1"/>
    <col min="15619" max="15625" width="16.85546875" style="158" customWidth="1"/>
    <col min="15626" max="15626" width="18.7109375" style="158" customWidth="1"/>
    <col min="15627" max="15644" width="16.85546875" style="158" customWidth="1"/>
    <col min="15645" max="15660" width="16.7109375" style="158" customWidth="1"/>
    <col min="15661" max="15661" width="13.28515625" style="158" bestFit="1" customWidth="1"/>
    <col min="15662" max="15662" width="14.7109375" style="158" customWidth="1"/>
    <col min="15663" max="15872" width="9.140625" style="158"/>
    <col min="15873" max="15873" width="61.7109375" style="158" customWidth="1"/>
    <col min="15874" max="15874" width="18.5703125" style="158" customWidth="1"/>
    <col min="15875" max="15881" width="16.85546875" style="158" customWidth="1"/>
    <col min="15882" max="15882" width="18.7109375" style="158" customWidth="1"/>
    <col min="15883" max="15900" width="16.85546875" style="158" customWidth="1"/>
    <col min="15901" max="15916" width="16.7109375" style="158" customWidth="1"/>
    <col min="15917" max="15917" width="13.28515625" style="158" bestFit="1" customWidth="1"/>
    <col min="15918" max="15918" width="14.7109375" style="158" customWidth="1"/>
    <col min="15919" max="16128" width="9.140625" style="158"/>
    <col min="16129" max="16129" width="61.7109375" style="158" customWidth="1"/>
    <col min="16130" max="16130" width="18.5703125" style="158" customWidth="1"/>
    <col min="16131" max="16137" width="16.85546875" style="158" customWidth="1"/>
    <col min="16138" max="16138" width="18.7109375" style="158" customWidth="1"/>
    <col min="16139" max="16156" width="16.85546875" style="158" customWidth="1"/>
    <col min="16157" max="16172" width="16.7109375" style="158" customWidth="1"/>
    <col min="16173" max="16173" width="13.28515625" style="158" bestFit="1" customWidth="1"/>
    <col min="16174" max="16174" width="14.7109375" style="158" customWidth="1"/>
    <col min="16175" max="16384" width="9.140625" style="158"/>
  </cols>
  <sheetData>
    <row r="1" spans="1:44" x14ac:dyDescent="0.25">
      <c r="A1" s="250" t="s">
        <v>454</v>
      </c>
      <c r="B1" s="1" t="e">
        <f>'4. паспортбюджет'!B1</f>
        <v>#REF!</v>
      </c>
    </row>
    <row r="3" spans="1:44" ht="18.75" x14ac:dyDescent="0.2">
      <c r="A3" s="18"/>
      <c r="B3" s="12"/>
      <c r="C3" s="12"/>
      <c r="D3" s="12"/>
      <c r="E3" s="12"/>
      <c r="F3" s="12"/>
      <c r="G3" s="12"/>
      <c r="H3" s="12"/>
      <c r="I3" s="16"/>
      <c r="J3" s="16"/>
      <c r="K3" s="38"/>
      <c r="L3" s="12"/>
      <c r="M3" s="12"/>
      <c r="N3" s="12"/>
      <c r="O3" s="12"/>
      <c r="P3" s="38" t="s">
        <v>66</v>
      </c>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row>
    <row r="4" spans="1:44" ht="18.75" x14ac:dyDescent="0.3">
      <c r="A4" s="18"/>
      <c r="B4" s="12"/>
      <c r="C4" s="12"/>
      <c r="D4" s="12"/>
      <c r="E4" s="12"/>
      <c r="F4" s="12"/>
      <c r="G4" s="12"/>
      <c r="H4" s="12"/>
      <c r="I4" s="16"/>
      <c r="J4" s="16"/>
      <c r="K4" s="15"/>
      <c r="L4" s="12"/>
      <c r="M4" s="12"/>
      <c r="N4" s="12"/>
      <c r="O4" s="12"/>
      <c r="P4" s="15" t="s">
        <v>8</v>
      </c>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row>
    <row r="5" spans="1:44" ht="18.75" x14ac:dyDescent="0.3">
      <c r="A5" s="17"/>
      <c r="B5" s="12"/>
      <c r="C5" s="12"/>
      <c r="D5" s="12"/>
      <c r="E5" s="12"/>
      <c r="F5" s="12"/>
      <c r="G5" s="12"/>
      <c r="H5" s="12"/>
      <c r="I5" s="16"/>
      <c r="J5" s="16"/>
      <c r="K5" s="15"/>
      <c r="L5" s="12"/>
      <c r="M5" s="12"/>
      <c r="N5" s="12"/>
      <c r="O5" s="12"/>
      <c r="P5" s="15" t="s">
        <v>268</v>
      </c>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row>
    <row r="7" spans="1:44" x14ac:dyDescent="0.2">
      <c r="A7" s="308" t="str">
        <f>'4. паспортбюджет'!A7</f>
        <v>Год раскрытия информации: 2016</v>
      </c>
      <c r="B7" s="308"/>
      <c r="C7" s="308"/>
      <c r="D7" s="308"/>
      <c r="E7" s="308"/>
      <c r="F7" s="308"/>
      <c r="G7" s="308"/>
      <c r="H7" s="308"/>
      <c r="I7" s="308"/>
      <c r="J7" s="308"/>
      <c r="K7" s="308"/>
      <c r="L7" s="308"/>
      <c r="M7" s="308"/>
      <c r="N7" s="308"/>
      <c r="O7" s="308"/>
      <c r="P7" s="30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row>
    <row r="8" spans="1:44" ht="18.75" x14ac:dyDescent="0.3">
      <c r="A8" s="17"/>
      <c r="B8" s="12"/>
      <c r="C8" s="12"/>
      <c r="D8" s="12"/>
      <c r="E8" s="12"/>
      <c r="F8" s="12"/>
      <c r="G8" s="12"/>
      <c r="H8" s="12"/>
      <c r="I8" s="16"/>
      <c r="J8" s="16"/>
      <c r="K8" s="15"/>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row>
    <row r="9" spans="1:44" ht="18.75" x14ac:dyDescent="0.2">
      <c r="A9" s="301" t="s">
        <v>7</v>
      </c>
      <c r="B9" s="301"/>
      <c r="C9" s="301"/>
      <c r="D9" s="301"/>
      <c r="E9" s="301"/>
      <c r="F9" s="301"/>
      <c r="G9" s="301"/>
      <c r="H9" s="301"/>
      <c r="I9" s="301"/>
      <c r="J9" s="301"/>
      <c r="K9" s="301"/>
      <c r="L9" s="301"/>
      <c r="M9" s="301"/>
      <c r="N9" s="301"/>
      <c r="O9" s="301"/>
      <c r="P9" s="301"/>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row>
    <row r="10" spans="1:44" ht="18.75" x14ac:dyDescent="0.2">
      <c r="A10" s="153"/>
      <c r="B10" s="153"/>
      <c r="C10" s="153"/>
      <c r="D10" s="153"/>
      <c r="E10" s="153"/>
      <c r="F10" s="153"/>
      <c r="G10" s="153"/>
      <c r="H10" s="153"/>
      <c r="I10" s="153"/>
      <c r="J10" s="153"/>
      <c r="K10" s="153"/>
      <c r="L10" s="139"/>
      <c r="M10" s="139"/>
      <c r="N10" s="139"/>
      <c r="O10" s="139"/>
      <c r="P10" s="139"/>
      <c r="Q10" s="139"/>
      <c r="R10" s="139"/>
      <c r="S10" s="139"/>
      <c r="T10" s="139"/>
      <c r="U10" s="139"/>
      <c r="V10" s="139"/>
      <c r="W10" s="139"/>
      <c r="X10" s="139"/>
      <c r="Y10" s="139"/>
      <c r="Z10" s="12"/>
      <c r="AA10" s="12"/>
      <c r="AB10" s="12"/>
      <c r="AC10" s="12"/>
      <c r="AD10" s="12"/>
      <c r="AE10" s="12"/>
      <c r="AF10" s="12"/>
      <c r="AG10" s="12"/>
      <c r="AH10" s="12"/>
      <c r="AI10" s="12"/>
      <c r="AJ10" s="12"/>
      <c r="AK10" s="12"/>
      <c r="AL10" s="12"/>
      <c r="AM10" s="12"/>
      <c r="AN10" s="12"/>
      <c r="AO10" s="12"/>
      <c r="AP10" s="12"/>
      <c r="AQ10" s="12"/>
      <c r="AR10" s="12"/>
    </row>
    <row r="11" spans="1:44" x14ac:dyDescent="0.2">
      <c r="A11" s="306" t="str">
        <f>'4. паспортбюджет'!A11</f>
        <v>АО "Янтарьэнерго"</v>
      </c>
      <c r="B11" s="306"/>
      <c r="C11" s="306"/>
      <c r="D11" s="306"/>
      <c r="E11" s="306"/>
      <c r="F11" s="306"/>
      <c r="G11" s="306"/>
      <c r="H11" s="306"/>
      <c r="I11" s="306"/>
      <c r="J11" s="306"/>
      <c r="K11" s="306"/>
      <c r="L11" s="306"/>
      <c r="M11" s="306"/>
      <c r="N11" s="306"/>
      <c r="O11" s="306"/>
      <c r="P11" s="306"/>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c r="AN11" s="211"/>
      <c r="AO11" s="211"/>
      <c r="AP11" s="211"/>
      <c r="AQ11" s="211"/>
      <c r="AR11" s="211"/>
    </row>
    <row r="12" spans="1:44" x14ac:dyDescent="0.2">
      <c r="A12" s="296" t="s">
        <v>6</v>
      </c>
      <c r="B12" s="296"/>
      <c r="C12" s="296"/>
      <c r="D12" s="296"/>
      <c r="E12" s="296"/>
      <c r="F12" s="296"/>
      <c r="G12" s="296"/>
      <c r="H12" s="296"/>
      <c r="I12" s="296"/>
      <c r="J12" s="296"/>
      <c r="K12" s="296"/>
      <c r="L12" s="296"/>
      <c r="M12" s="296"/>
      <c r="N12" s="296"/>
      <c r="O12" s="296"/>
      <c r="P12" s="296"/>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41"/>
      <c r="AR12" s="141"/>
    </row>
    <row r="13" spans="1:44" ht="18.75" x14ac:dyDescent="0.2">
      <c r="A13" s="153"/>
      <c r="B13" s="153"/>
      <c r="C13" s="153"/>
      <c r="D13" s="153"/>
      <c r="E13" s="153"/>
      <c r="F13" s="153"/>
      <c r="G13" s="153"/>
      <c r="H13" s="153"/>
      <c r="I13" s="153"/>
      <c r="J13" s="153"/>
      <c r="K13" s="153"/>
      <c r="L13" s="139"/>
      <c r="M13" s="139"/>
      <c r="N13" s="139"/>
      <c r="O13" s="139"/>
      <c r="P13" s="139"/>
      <c r="Q13" s="139"/>
      <c r="R13" s="139"/>
      <c r="S13" s="139"/>
      <c r="T13" s="139"/>
      <c r="U13" s="139"/>
      <c r="V13" s="139"/>
      <c r="W13" s="139"/>
      <c r="X13" s="139"/>
      <c r="Y13" s="139"/>
      <c r="Z13" s="12"/>
      <c r="AA13" s="12"/>
      <c r="AB13" s="12"/>
      <c r="AC13" s="12"/>
      <c r="AD13" s="12"/>
      <c r="AE13" s="12"/>
      <c r="AF13" s="12"/>
      <c r="AG13" s="12"/>
      <c r="AH13" s="12"/>
      <c r="AI13" s="12"/>
      <c r="AJ13" s="12"/>
      <c r="AK13" s="12"/>
      <c r="AL13" s="12"/>
      <c r="AM13" s="12"/>
      <c r="AN13" s="12"/>
      <c r="AO13" s="12"/>
      <c r="AP13" s="12"/>
      <c r="AQ13" s="12"/>
      <c r="AR13" s="12"/>
    </row>
    <row r="14" spans="1:44" x14ac:dyDescent="0.2">
      <c r="A14" s="306" t="str">
        <f>'4. паспортбюджет'!A14</f>
        <v>F_4494</v>
      </c>
      <c r="B14" s="306"/>
      <c r="C14" s="306"/>
      <c r="D14" s="306"/>
      <c r="E14" s="306"/>
      <c r="F14" s="306"/>
      <c r="G14" s="306"/>
      <c r="H14" s="306"/>
      <c r="I14" s="306"/>
      <c r="J14" s="306"/>
      <c r="K14" s="306"/>
      <c r="L14" s="306"/>
      <c r="M14" s="306"/>
      <c r="N14" s="306"/>
      <c r="O14" s="306"/>
      <c r="P14" s="306"/>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row>
    <row r="15" spans="1:44" x14ac:dyDescent="0.2">
      <c r="A15" s="296" t="s">
        <v>5</v>
      </c>
      <c r="B15" s="296"/>
      <c r="C15" s="296"/>
      <c r="D15" s="296"/>
      <c r="E15" s="296"/>
      <c r="F15" s="296"/>
      <c r="G15" s="296"/>
      <c r="H15" s="296"/>
      <c r="I15" s="296"/>
      <c r="J15" s="296"/>
      <c r="K15" s="296"/>
      <c r="L15" s="296"/>
      <c r="M15" s="296"/>
      <c r="N15" s="296"/>
      <c r="O15" s="296"/>
      <c r="P15" s="296"/>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41"/>
      <c r="AR15" s="141"/>
    </row>
    <row r="16" spans="1:44" ht="18.75" x14ac:dyDescent="0.2">
      <c r="A16" s="155"/>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9"/>
      <c r="AA16" s="9"/>
      <c r="AB16" s="9"/>
      <c r="AC16" s="9"/>
      <c r="AD16" s="9"/>
      <c r="AE16" s="9"/>
      <c r="AF16" s="9"/>
      <c r="AG16" s="9"/>
      <c r="AH16" s="9"/>
      <c r="AI16" s="9"/>
      <c r="AJ16" s="9"/>
      <c r="AK16" s="9"/>
      <c r="AL16" s="9"/>
      <c r="AM16" s="9"/>
      <c r="AN16" s="9"/>
      <c r="AO16" s="9"/>
      <c r="AP16" s="9"/>
      <c r="AQ16" s="9"/>
      <c r="AR16" s="9"/>
    </row>
    <row r="17" spans="1:48" ht="33.75" customHeight="1" x14ac:dyDescent="0.2">
      <c r="A17" s="303" t="str">
        <f>'4. паспортбюджет'!A17</f>
        <v>Замена коммутационного оборудования на подстанциях, которые являются смежными объектами реализуемых схем выдачи мощности новых объектов генерации</v>
      </c>
      <c r="B17" s="303"/>
      <c r="C17" s="303"/>
      <c r="D17" s="303"/>
      <c r="E17" s="303"/>
      <c r="F17" s="303"/>
      <c r="G17" s="303"/>
      <c r="H17" s="303"/>
      <c r="I17" s="303"/>
      <c r="J17" s="303"/>
      <c r="K17" s="303"/>
      <c r="L17" s="303"/>
      <c r="M17" s="303"/>
      <c r="N17" s="303"/>
      <c r="O17" s="303"/>
      <c r="P17" s="303"/>
      <c r="Q17" s="212"/>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row>
    <row r="18" spans="1:48" x14ac:dyDescent="0.2">
      <c r="A18" s="296" t="s">
        <v>4</v>
      </c>
      <c r="B18" s="296"/>
      <c r="C18" s="296"/>
      <c r="D18" s="296"/>
      <c r="E18" s="296"/>
      <c r="F18" s="296"/>
      <c r="G18" s="296"/>
      <c r="H18" s="296"/>
      <c r="I18" s="296"/>
      <c r="J18" s="296"/>
      <c r="K18" s="296"/>
      <c r="L18" s="296"/>
      <c r="M18" s="296"/>
      <c r="N18" s="296"/>
      <c r="O18" s="296"/>
      <c r="P18" s="296"/>
      <c r="Q18" s="141"/>
      <c r="R18" s="141"/>
      <c r="S18" s="141"/>
      <c r="T18" s="141"/>
      <c r="U18" s="141"/>
      <c r="V18" s="141"/>
      <c r="W18" s="141"/>
      <c r="X18" s="141"/>
      <c r="Y18" s="141"/>
      <c r="Z18" s="141"/>
      <c r="AA18" s="141"/>
      <c r="AB18" s="141"/>
      <c r="AC18" s="141"/>
      <c r="AD18" s="141"/>
      <c r="AE18" s="141"/>
      <c r="AF18" s="141"/>
      <c r="AG18" s="141"/>
      <c r="AH18" s="141"/>
      <c r="AI18" s="141"/>
      <c r="AJ18" s="141"/>
      <c r="AK18" s="141"/>
      <c r="AL18" s="141"/>
      <c r="AM18" s="141"/>
      <c r="AN18" s="141"/>
      <c r="AO18" s="141"/>
      <c r="AP18" s="141"/>
      <c r="AQ18" s="141"/>
      <c r="AR18" s="141"/>
    </row>
    <row r="19" spans="1:48" ht="18.75" x14ac:dyDescent="0.2">
      <c r="A19" s="154"/>
      <c r="B19" s="154"/>
      <c r="C19" s="154"/>
      <c r="D19" s="154"/>
      <c r="E19" s="154"/>
      <c r="F19" s="154"/>
      <c r="G19" s="154"/>
      <c r="H19" s="154"/>
      <c r="I19" s="154"/>
      <c r="J19" s="154"/>
      <c r="K19" s="154"/>
      <c r="L19" s="154"/>
      <c r="M19" s="154"/>
      <c r="N19" s="154"/>
      <c r="O19" s="154"/>
      <c r="P19" s="154"/>
      <c r="Q19" s="154"/>
      <c r="R19" s="154"/>
      <c r="S19" s="154"/>
      <c r="T19" s="154"/>
      <c r="U19" s="154"/>
      <c r="V19" s="154"/>
      <c r="W19" s="3"/>
      <c r="X19" s="3"/>
      <c r="Y19" s="3"/>
      <c r="Z19" s="3"/>
      <c r="AA19" s="3"/>
      <c r="AB19" s="3"/>
      <c r="AC19" s="3"/>
      <c r="AD19" s="3"/>
      <c r="AE19" s="3"/>
      <c r="AF19" s="3"/>
      <c r="AG19" s="3"/>
      <c r="AH19" s="3"/>
      <c r="AI19" s="3"/>
      <c r="AJ19" s="3"/>
      <c r="AK19" s="3"/>
      <c r="AL19" s="3"/>
      <c r="AM19" s="3"/>
      <c r="AN19" s="3"/>
      <c r="AO19" s="3"/>
      <c r="AP19" s="3"/>
      <c r="AQ19" s="3"/>
      <c r="AR19" s="3"/>
    </row>
    <row r="20" spans="1:48" ht="18.75" x14ac:dyDescent="0.2">
      <c r="A20" s="298" t="s">
        <v>373</v>
      </c>
      <c r="B20" s="298"/>
      <c r="C20" s="298"/>
      <c r="D20" s="298"/>
      <c r="E20" s="298"/>
      <c r="F20" s="298"/>
      <c r="G20" s="298"/>
      <c r="H20" s="298"/>
      <c r="I20" s="298"/>
      <c r="J20" s="298"/>
      <c r="K20" s="298"/>
      <c r="L20" s="298"/>
      <c r="M20" s="298"/>
      <c r="N20" s="298"/>
      <c r="O20" s="298"/>
      <c r="P20" s="298"/>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row>
    <row r="21" spans="1:48" x14ac:dyDescent="0.2">
      <c r="A21" s="159"/>
    </row>
    <row r="22" spans="1:48" x14ac:dyDescent="0.2">
      <c r="A22" s="160"/>
    </row>
    <row r="23" spans="1:48" s="243" customFormat="1" ht="16.5" thickBot="1" x14ac:dyDescent="0.25">
      <c r="A23" s="161" t="s">
        <v>267</v>
      </c>
      <c r="B23" s="161" t="s">
        <v>1</v>
      </c>
      <c r="C23" s="157"/>
      <c r="D23" s="162"/>
      <c r="E23" s="163"/>
      <c r="F23" s="163"/>
      <c r="G23" s="163"/>
      <c r="H23" s="163"/>
      <c r="I23" s="157"/>
      <c r="J23" s="157"/>
      <c r="K23" s="157"/>
      <c r="L23" s="157"/>
      <c r="M23" s="157"/>
      <c r="N23" s="157"/>
      <c r="O23" s="157"/>
      <c r="P23" s="157"/>
      <c r="Q23" s="157"/>
      <c r="R23" s="157"/>
      <c r="S23" s="157"/>
      <c r="T23" s="157"/>
      <c r="U23" s="157"/>
      <c r="V23" s="157"/>
      <c r="W23" s="157"/>
      <c r="X23" s="157"/>
      <c r="Y23" s="157"/>
      <c r="Z23" s="157"/>
      <c r="AA23" s="157"/>
      <c r="AB23" s="157"/>
      <c r="AC23" s="157"/>
      <c r="AS23" s="244"/>
      <c r="AT23" s="244"/>
      <c r="AU23" s="245"/>
      <c r="AV23" s="245"/>
    </row>
    <row r="24" spans="1:48" s="243" customFormat="1" x14ac:dyDescent="0.2">
      <c r="A24" s="164" t="s">
        <v>411</v>
      </c>
      <c r="B24" s="247">
        <v>1475360950.644068</v>
      </c>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S24" s="244"/>
      <c r="AT24" s="244"/>
      <c r="AU24" s="245"/>
      <c r="AV24" s="245"/>
    </row>
    <row r="25" spans="1:48" s="243" customFormat="1" x14ac:dyDescent="0.2">
      <c r="A25" s="166" t="s">
        <v>265</v>
      </c>
      <c r="B25" s="167">
        <v>0</v>
      </c>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57"/>
      <c r="AA25" s="157"/>
      <c r="AB25" s="157"/>
      <c r="AC25" s="157"/>
      <c r="AS25" s="244"/>
      <c r="AT25" s="244"/>
      <c r="AU25" s="245"/>
      <c r="AV25" s="245"/>
    </row>
    <row r="26" spans="1:48" s="243" customFormat="1" x14ac:dyDescent="0.2">
      <c r="A26" s="166" t="s">
        <v>263</v>
      </c>
      <c r="B26" s="167">
        <v>25</v>
      </c>
      <c r="C26" s="157"/>
      <c r="D26" s="160" t="s">
        <v>266</v>
      </c>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S26" s="244"/>
      <c r="AT26" s="244"/>
      <c r="AU26" s="245"/>
      <c r="AV26" s="245"/>
    </row>
    <row r="27" spans="1:48" s="243" customFormat="1" ht="16.5" thickBot="1" x14ac:dyDescent="0.25">
      <c r="A27" s="168" t="s">
        <v>261</v>
      </c>
      <c r="B27" s="169">
        <v>1</v>
      </c>
      <c r="C27" s="157"/>
      <c r="D27" s="349" t="s">
        <v>264</v>
      </c>
      <c r="E27" s="349"/>
      <c r="F27" s="277"/>
      <c r="G27" s="278" t="str">
        <f>IF(OR(SUM(B89:AT89)&gt;B26,SUM(B89:AT89)=0),"Не окупается",SUM(B89:AT89))</f>
        <v>Не окупается</v>
      </c>
      <c r="H27" s="157"/>
      <c r="I27" s="157"/>
      <c r="J27" s="157"/>
      <c r="K27" s="157"/>
      <c r="L27" s="157"/>
      <c r="M27" s="157"/>
      <c r="N27" s="157"/>
      <c r="O27" s="157"/>
      <c r="P27" s="157"/>
      <c r="Q27" s="157"/>
      <c r="R27" s="157"/>
      <c r="S27" s="157"/>
      <c r="T27" s="157"/>
      <c r="U27" s="157"/>
      <c r="V27" s="157"/>
      <c r="W27" s="157"/>
      <c r="X27" s="157"/>
      <c r="Y27" s="157"/>
      <c r="Z27" s="157"/>
      <c r="AA27" s="157"/>
      <c r="AB27" s="157"/>
      <c r="AC27" s="157"/>
      <c r="AS27" s="244"/>
      <c r="AT27" s="244"/>
      <c r="AU27" s="245"/>
      <c r="AV27" s="245"/>
    </row>
    <row r="28" spans="1:48" s="243" customFormat="1" x14ac:dyDescent="0.2">
      <c r="A28" s="164" t="s">
        <v>260</v>
      </c>
      <c r="B28" s="165">
        <v>156560</v>
      </c>
      <c r="C28" s="157"/>
      <c r="D28" s="349" t="s">
        <v>262</v>
      </c>
      <c r="E28" s="349"/>
      <c r="F28" s="277"/>
      <c r="G28" s="278" t="str">
        <f>IF(SUM(B90:AT90)=0,"Не окупается",SUM(B90:AT90))</f>
        <v>Не окупается</v>
      </c>
      <c r="H28" s="157"/>
      <c r="I28" s="157"/>
      <c r="J28" s="157"/>
      <c r="K28" s="157"/>
      <c r="L28" s="157"/>
      <c r="M28" s="157"/>
      <c r="N28" s="157"/>
      <c r="O28" s="157"/>
      <c r="P28" s="157"/>
      <c r="Q28" s="157"/>
      <c r="R28" s="157"/>
      <c r="S28" s="157"/>
      <c r="T28" s="157"/>
      <c r="U28" s="157"/>
      <c r="V28" s="157"/>
      <c r="W28" s="157"/>
      <c r="X28" s="157"/>
      <c r="Y28" s="157"/>
      <c r="Z28" s="157"/>
      <c r="AA28" s="157"/>
      <c r="AB28" s="157"/>
      <c r="AC28" s="157"/>
      <c r="AS28" s="244"/>
      <c r="AT28" s="244"/>
      <c r="AU28" s="245"/>
      <c r="AV28" s="245"/>
    </row>
    <row r="29" spans="1:48" s="243" customFormat="1" x14ac:dyDescent="0.2">
      <c r="A29" s="166" t="s">
        <v>412</v>
      </c>
      <c r="B29" s="167">
        <v>1</v>
      </c>
      <c r="C29" s="157"/>
      <c r="D29" s="350" t="s">
        <v>486</v>
      </c>
      <c r="E29" s="350"/>
      <c r="F29" s="277"/>
      <c r="G29" s="279">
        <f>HLOOKUP('[1]0_Исходные данные'!E25-'[1]0_Исходные данные'!E24+'[1]0_Исходные данные'!E31+1,B74:AN90,14,FALSE)</f>
        <v>-1332601462.3894362</v>
      </c>
      <c r="H29" s="157"/>
      <c r="I29" s="157"/>
      <c r="J29" s="157"/>
      <c r="K29" s="157"/>
      <c r="L29" s="157"/>
      <c r="M29" s="157"/>
      <c r="N29" s="157"/>
      <c r="O29" s="157"/>
      <c r="P29" s="157"/>
      <c r="Q29" s="157"/>
      <c r="R29" s="157"/>
      <c r="S29" s="157"/>
      <c r="T29" s="157"/>
      <c r="U29" s="157"/>
      <c r="V29" s="157"/>
      <c r="W29" s="157"/>
      <c r="X29" s="157"/>
      <c r="Y29" s="157"/>
      <c r="Z29" s="157"/>
      <c r="AA29" s="157"/>
      <c r="AB29" s="157"/>
      <c r="AC29" s="157"/>
      <c r="AS29" s="244"/>
      <c r="AT29" s="244"/>
      <c r="AU29" s="245"/>
      <c r="AV29" s="245"/>
    </row>
    <row r="30" spans="1:48" s="243" customFormat="1" x14ac:dyDescent="0.2">
      <c r="A30" s="166" t="s">
        <v>259</v>
      </c>
      <c r="B30" s="167">
        <v>1</v>
      </c>
      <c r="C30" s="157"/>
      <c r="D30" s="349" t="s">
        <v>413</v>
      </c>
      <c r="E30" s="349"/>
      <c r="F30" s="277"/>
      <c r="G30" s="280" t="str">
        <f>IF(G29&gt;0,"да","нет")</f>
        <v>нет</v>
      </c>
      <c r="H30" s="157"/>
      <c r="I30" s="157"/>
      <c r="J30" s="157"/>
      <c r="K30" s="157"/>
      <c r="L30" s="157"/>
      <c r="M30" s="157"/>
      <c r="N30" s="157"/>
      <c r="O30" s="157"/>
      <c r="P30" s="157"/>
      <c r="Q30" s="157"/>
      <c r="R30" s="157"/>
      <c r="S30" s="157"/>
      <c r="T30" s="157"/>
      <c r="U30" s="157"/>
      <c r="V30" s="157"/>
      <c r="W30" s="157"/>
      <c r="X30" s="157"/>
      <c r="Y30" s="157"/>
      <c r="Z30" s="157"/>
      <c r="AA30" s="157"/>
      <c r="AB30" s="157"/>
      <c r="AC30" s="157"/>
      <c r="AS30" s="244"/>
      <c r="AT30" s="244"/>
      <c r="AU30" s="245"/>
      <c r="AV30" s="245"/>
    </row>
    <row r="31" spans="1:48" s="243" customFormat="1" x14ac:dyDescent="0.2">
      <c r="A31" s="166" t="s">
        <v>238</v>
      </c>
      <c r="B31" s="167"/>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57"/>
      <c r="AA31" s="157"/>
      <c r="AB31" s="157"/>
      <c r="AC31" s="157"/>
      <c r="AS31" s="244"/>
      <c r="AT31" s="244"/>
      <c r="AU31" s="245"/>
      <c r="AV31" s="245"/>
    </row>
    <row r="32" spans="1:48" s="243" customFormat="1" x14ac:dyDescent="0.2">
      <c r="A32" s="166" t="s">
        <v>258</v>
      </c>
      <c r="B32" s="16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S32" s="244"/>
      <c r="AT32" s="244"/>
      <c r="AU32" s="245"/>
      <c r="AV32" s="245"/>
    </row>
    <row r="33" spans="1:48" s="243" customFormat="1" x14ac:dyDescent="0.2">
      <c r="A33" s="166" t="s">
        <v>257</v>
      </c>
      <c r="B33" s="16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S33" s="244"/>
      <c r="AT33" s="244"/>
      <c r="AU33" s="245"/>
      <c r="AV33" s="245"/>
    </row>
    <row r="34" spans="1:48" s="243" customFormat="1" x14ac:dyDescent="0.2">
      <c r="A34" s="170" t="s">
        <v>414</v>
      </c>
      <c r="B34" s="171"/>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c r="AC34" s="157"/>
      <c r="AS34" s="244"/>
      <c r="AT34" s="244"/>
      <c r="AU34" s="245"/>
      <c r="AV34" s="245"/>
    </row>
    <row r="35" spans="1:48" s="243" customFormat="1" ht="16.5" thickBot="1" x14ac:dyDescent="0.25">
      <c r="A35" s="168" t="s">
        <v>232</v>
      </c>
      <c r="B35" s="172">
        <v>0.2</v>
      </c>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S35" s="244"/>
      <c r="AT35" s="244"/>
      <c r="AU35" s="245"/>
      <c r="AV35" s="245"/>
    </row>
    <row r="36" spans="1:48" s="243" customFormat="1" x14ac:dyDescent="0.2">
      <c r="A36" s="164" t="s">
        <v>410</v>
      </c>
      <c r="B36" s="165"/>
      <c r="C36" s="157"/>
      <c r="D36" s="157"/>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c r="AC36" s="157"/>
      <c r="AS36" s="244"/>
      <c r="AT36" s="244"/>
      <c r="AU36" s="245"/>
      <c r="AV36" s="245"/>
    </row>
    <row r="37" spans="1:48" s="243" customFormat="1" x14ac:dyDescent="0.2">
      <c r="A37" s="166" t="s">
        <v>256</v>
      </c>
      <c r="B37" s="167"/>
      <c r="C37" s="157"/>
      <c r="D37" s="157"/>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S37" s="244"/>
      <c r="AT37" s="244"/>
      <c r="AU37" s="245"/>
      <c r="AV37" s="245"/>
    </row>
    <row r="38" spans="1:48" s="243" customFormat="1" ht="16.5" thickBot="1" x14ac:dyDescent="0.25">
      <c r="A38" s="170" t="s">
        <v>255</v>
      </c>
      <c r="B38" s="173">
        <v>0.09</v>
      </c>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S38" s="244"/>
      <c r="AT38" s="244"/>
      <c r="AU38" s="245"/>
      <c r="AV38" s="245"/>
    </row>
    <row r="39" spans="1:48" s="243" customFormat="1" x14ac:dyDescent="0.2">
      <c r="A39" s="174" t="s">
        <v>415</v>
      </c>
      <c r="B39" s="175">
        <v>1</v>
      </c>
      <c r="C39" s="157"/>
      <c r="D39" s="157"/>
      <c r="E39" s="157"/>
      <c r="F39" s="157"/>
      <c r="G39" s="157"/>
      <c r="H39" s="157"/>
      <c r="I39" s="157"/>
      <c r="J39" s="157"/>
      <c r="K39" s="157"/>
      <c r="L39" s="157"/>
      <c r="M39" s="157"/>
      <c r="N39" s="157"/>
      <c r="O39" s="157"/>
      <c r="P39" s="157"/>
      <c r="Q39" s="157"/>
      <c r="R39" s="157"/>
      <c r="S39" s="157"/>
      <c r="T39" s="157"/>
      <c r="U39" s="157"/>
      <c r="V39" s="157"/>
      <c r="W39" s="157"/>
      <c r="X39" s="157"/>
      <c r="Y39" s="157"/>
      <c r="Z39" s="157"/>
      <c r="AA39" s="157"/>
      <c r="AB39" s="157"/>
      <c r="AC39" s="157"/>
      <c r="AS39" s="244"/>
      <c r="AT39" s="244"/>
      <c r="AU39" s="245"/>
      <c r="AV39" s="245"/>
    </row>
    <row r="40" spans="1:48" s="243" customFormat="1" x14ac:dyDescent="0.2">
      <c r="A40" s="177" t="s">
        <v>254</v>
      </c>
      <c r="B40" s="178">
        <v>0.1</v>
      </c>
      <c r="C40" s="157"/>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7"/>
      <c r="AB40" s="157"/>
      <c r="AC40" s="157"/>
      <c r="AS40" s="244"/>
      <c r="AT40" s="244"/>
      <c r="AU40" s="245"/>
      <c r="AV40" s="245"/>
    </row>
    <row r="41" spans="1:48" s="243" customFormat="1" x14ac:dyDescent="0.2">
      <c r="A41" s="177" t="s">
        <v>253</v>
      </c>
      <c r="B41" s="179">
        <v>0.1</v>
      </c>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S41" s="244"/>
      <c r="AT41" s="244"/>
      <c r="AU41" s="245"/>
      <c r="AV41" s="245"/>
    </row>
    <row r="42" spans="1:48" s="243" customFormat="1" x14ac:dyDescent="0.2">
      <c r="A42" s="177" t="s">
        <v>252</v>
      </c>
      <c r="B42" s="179">
        <v>0</v>
      </c>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c r="AC42" s="157"/>
      <c r="AS42" s="244"/>
      <c r="AT42" s="244"/>
      <c r="AU42" s="245"/>
      <c r="AV42" s="245"/>
    </row>
    <row r="43" spans="1:48" s="243" customFormat="1" x14ac:dyDescent="0.2">
      <c r="A43" s="177" t="s">
        <v>251</v>
      </c>
      <c r="B43" s="179">
        <v>0.20499999999999999</v>
      </c>
      <c r="C43" s="157"/>
      <c r="D43" s="157"/>
      <c r="E43" s="157"/>
      <c r="F43" s="157"/>
      <c r="G43" s="157"/>
      <c r="H43" s="157"/>
      <c r="I43" s="157"/>
      <c r="J43" s="157"/>
      <c r="K43" s="157"/>
      <c r="L43" s="157"/>
      <c r="M43" s="157"/>
      <c r="N43" s="157"/>
      <c r="O43" s="157"/>
      <c r="P43" s="157"/>
      <c r="Q43" s="157"/>
      <c r="R43" s="157"/>
      <c r="S43" s="157"/>
      <c r="T43" s="157"/>
      <c r="U43" s="157"/>
      <c r="V43" s="157"/>
      <c r="W43" s="157"/>
      <c r="X43" s="157"/>
      <c r="Y43" s="157"/>
      <c r="Z43" s="157"/>
      <c r="AA43" s="157"/>
      <c r="AB43" s="157"/>
      <c r="AC43" s="157"/>
      <c r="AS43" s="244"/>
      <c r="AT43" s="244"/>
      <c r="AU43" s="245"/>
      <c r="AV43" s="245"/>
    </row>
    <row r="44" spans="1:48" s="243" customFormat="1" x14ac:dyDescent="0.2">
      <c r="A44" s="177" t="s">
        <v>250</v>
      </c>
      <c r="B44" s="179">
        <v>1</v>
      </c>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c r="AC44" s="157"/>
      <c r="AS44" s="244"/>
      <c r="AT44" s="244"/>
      <c r="AU44" s="245"/>
      <c r="AV44" s="245"/>
    </row>
    <row r="45" spans="1:48" s="243" customFormat="1" ht="16.5" thickBot="1" x14ac:dyDescent="0.25">
      <c r="A45" s="180" t="s">
        <v>416</v>
      </c>
      <c r="B45" s="181">
        <v>0.20499999999999999</v>
      </c>
      <c r="C45" s="182"/>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S45" s="244"/>
      <c r="AT45" s="244"/>
      <c r="AU45" s="245"/>
      <c r="AV45" s="245"/>
    </row>
    <row r="46" spans="1:48" s="243" customFormat="1" x14ac:dyDescent="0.25">
      <c r="A46" s="183" t="s">
        <v>249</v>
      </c>
      <c r="B46" s="184">
        <v>1</v>
      </c>
      <c r="C46" s="184">
        <v>2</v>
      </c>
      <c r="D46" s="184">
        <v>3</v>
      </c>
      <c r="E46" s="184">
        <v>4</v>
      </c>
      <c r="F46" s="184">
        <v>5</v>
      </c>
      <c r="G46" s="184">
        <v>6</v>
      </c>
      <c r="H46" s="184">
        <v>7</v>
      </c>
      <c r="I46" s="184">
        <v>8</v>
      </c>
      <c r="J46" s="184">
        <v>9</v>
      </c>
      <c r="K46" s="184">
        <v>10</v>
      </c>
      <c r="L46" s="184">
        <v>11</v>
      </c>
      <c r="M46" s="184">
        <v>12</v>
      </c>
      <c r="N46" s="184">
        <v>13</v>
      </c>
      <c r="O46" s="184">
        <v>14</v>
      </c>
      <c r="P46" s="184">
        <v>15</v>
      </c>
      <c r="Q46" s="184">
        <v>16</v>
      </c>
      <c r="R46" s="184">
        <v>17</v>
      </c>
      <c r="S46" s="184">
        <v>18</v>
      </c>
      <c r="T46" s="184">
        <v>19</v>
      </c>
      <c r="U46" s="184">
        <v>20</v>
      </c>
      <c r="V46" s="184">
        <v>21</v>
      </c>
      <c r="W46" s="184">
        <v>22</v>
      </c>
      <c r="X46" s="184">
        <v>23</v>
      </c>
      <c r="Y46" s="184">
        <v>24</v>
      </c>
      <c r="Z46" s="184">
        <v>25</v>
      </c>
      <c r="AA46" s="184">
        <v>26</v>
      </c>
      <c r="AB46" s="184">
        <v>27</v>
      </c>
      <c r="AC46" s="184">
        <v>28</v>
      </c>
      <c r="AD46" s="184">
        <v>29</v>
      </c>
      <c r="AE46" s="184">
        <v>30</v>
      </c>
      <c r="AF46" s="184">
        <v>31</v>
      </c>
      <c r="AG46" s="184">
        <v>32</v>
      </c>
      <c r="AH46" s="184">
        <v>33</v>
      </c>
      <c r="AI46" s="184">
        <v>34</v>
      </c>
      <c r="AJ46" s="184">
        <v>35</v>
      </c>
      <c r="AK46" s="184">
        <v>36</v>
      </c>
      <c r="AL46" s="184">
        <v>37</v>
      </c>
      <c r="AM46" s="184">
        <v>38</v>
      </c>
      <c r="AN46" s="184">
        <v>39</v>
      </c>
      <c r="AO46"/>
      <c r="AP46"/>
      <c r="AQ46"/>
      <c r="AR46"/>
      <c r="AS46" s="244"/>
      <c r="AT46" s="244"/>
      <c r="AU46" s="245"/>
      <c r="AV46" s="245"/>
    </row>
    <row r="47" spans="1:48" s="243" customFormat="1" x14ac:dyDescent="0.25">
      <c r="A47" s="185" t="s">
        <v>248</v>
      </c>
      <c r="B47" s="186">
        <v>0.124</v>
      </c>
      <c r="C47" s="186">
        <v>0.105</v>
      </c>
      <c r="D47" s="186">
        <v>6.6000000000000003E-2</v>
      </c>
      <c r="E47" s="186">
        <v>4.2999999999999997E-2</v>
      </c>
      <c r="F47" s="186">
        <v>4.2999999999999997E-2</v>
      </c>
      <c r="G47" s="186">
        <v>4.2999999999999997E-2</v>
      </c>
      <c r="H47" s="186">
        <v>4.2999999999999997E-2</v>
      </c>
      <c r="I47" s="186">
        <v>4.2999999999999997E-2</v>
      </c>
      <c r="J47" s="186">
        <v>4.2999999999999997E-2</v>
      </c>
      <c r="K47" s="186">
        <v>4.2999999999999997E-2</v>
      </c>
      <c r="L47" s="186">
        <v>4.2999999999999997E-2</v>
      </c>
      <c r="M47" s="186">
        <v>4.2999999999999997E-2</v>
      </c>
      <c r="N47" s="186">
        <v>4.2999999999999997E-2</v>
      </c>
      <c r="O47" s="186">
        <v>4.2999999999999997E-2</v>
      </c>
      <c r="P47" s="186">
        <v>4.2999999999999997E-2</v>
      </c>
      <c r="Q47" s="186">
        <v>4.2999999999999997E-2</v>
      </c>
      <c r="R47" s="186">
        <v>4.2999999999999997E-2</v>
      </c>
      <c r="S47" s="186">
        <v>4.2999999999999997E-2</v>
      </c>
      <c r="T47" s="186">
        <v>4.2999999999999997E-2</v>
      </c>
      <c r="U47" s="186">
        <v>4.2999999999999997E-2</v>
      </c>
      <c r="V47" s="186">
        <v>4.2999999999999997E-2</v>
      </c>
      <c r="W47" s="186">
        <v>4.2999999999999997E-2</v>
      </c>
      <c r="X47" s="186">
        <v>4.2999999999999997E-2</v>
      </c>
      <c r="Y47" s="186">
        <v>4.2999999999999997E-2</v>
      </c>
      <c r="Z47" s="186">
        <v>4.2999999999999997E-2</v>
      </c>
      <c r="AA47" s="186">
        <v>4.2999999999999997E-2</v>
      </c>
      <c r="AB47" s="186">
        <v>4.2999999999999997E-2</v>
      </c>
      <c r="AC47" s="186">
        <v>4.2999999999999997E-2</v>
      </c>
      <c r="AD47" s="186">
        <v>4.2999999999999997E-2</v>
      </c>
      <c r="AE47" s="186">
        <v>4.2999999999999997E-2</v>
      </c>
      <c r="AF47" s="186">
        <v>4.2999999999999997E-2</v>
      </c>
      <c r="AG47" s="186">
        <v>4.2999999999999997E-2</v>
      </c>
      <c r="AH47" s="186">
        <v>4.2999999999999997E-2</v>
      </c>
      <c r="AI47" s="186">
        <v>4.2999999999999997E-2</v>
      </c>
      <c r="AJ47" s="186">
        <v>4.2999999999999997E-2</v>
      </c>
      <c r="AK47" s="186">
        <v>4.2999999999999997E-2</v>
      </c>
      <c r="AL47" s="186">
        <v>4.2999999999999997E-2</v>
      </c>
      <c r="AM47" s="186">
        <v>4.2999999999999997E-2</v>
      </c>
      <c r="AN47" s="186">
        <v>4.2999999999999997E-2</v>
      </c>
      <c r="AO47"/>
      <c r="AP47"/>
      <c r="AQ47"/>
      <c r="AR47"/>
      <c r="AS47" s="244"/>
      <c r="AT47" s="244"/>
      <c r="AU47" s="245"/>
      <c r="AV47" s="245"/>
    </row>
    <row r="48" spans="1:48" s="243" customFormat="1" x14ac:dyDescent="0.25">
      <c r="A48" s="185" t="s">
        <v>247</v>
      </c>
      <c r="B48" s="186">
        <v>0.12400000000000011</v>
      </c>
      <c r="C48" s="186">
        <v>0.24202000000000012</v>
      </c>
      <c r="D48" s="186">
        <v>0.32399332000000025</v>
      </c>
      <c r="E48" s="186">
        <v>0.38092503276000023</v>
      </c>
      <c r="F48" s="186">
        <v>0.44030480916868009</v>
      </c>
      <c r="G48" s="186">
        <v>0.50223791596293332</v>
      </c>
      <c r="H48" s="186">
        <v>0.56683414634933937</v>
      </c>
      <c r="I48" s="186">
        <v>0.63420801464236076</v>
      </c>
      <c r="J48" s="186">
        <v>0.70447895927198223</v>
      </c>
      <c r="K48" s="186">
        <v>0.77777155452067737</v>
      </c>
      <c r="L48" s="186">
        <v>0.85421573136506646</v>
      </c>
      <c r="M48" s="186">
        <v>0.93394700781376416</v>
      </c>
      <c r="N48" s="186">
        <v>1.0171067291497558</v>
      </c>
      <c r="O48" s="186">
        <v>1.1038423185031951</v>
      </c>
      <c r="P48" s="186">
        <v>1.1943075381988324</v>
      </c>
      <c r="Q48" s="186">
        <v>1.288662762341382</v>
      </c>
      <c r="R48" s="186">
        <v>1.3870752611220611</v>
      </c>
      <c r="S48" s="186">
        <v>1.4897194973503094</v>
      </c>
      <c r="T48" s="186">
        <v>1.5967774357363727</v>
      </c>
      <c r="U48" s="186">
        <v>1.7084388654730365</v>
      </c>
      <c r="V48" s="186">
        <v>1.8249017366883766</v>
      </c>
      <c r="W48" s="186">
        <v>1.9463725113659764</v>
      </c>
      <c r="X48" s="186">
        <v>2.0730665293547132</v>
      </c>
      <c r="Y48" s="186">
        <v>2.2052083901169657</v>
      </c>
      <c r="Z48" s="186">
        <v>2.343032350891995</v>
      </c>
      <c r="AA48" s="186">
        <v>2.4867827419803508</v>
      </c>
      <c r="AB48" s="186">
        <v>2.6367143998855056</v>
      </c>
      <c r="AC48" s="186">
        <v>2.7930931190805821</v>
      </c>
      <c r="AD48" s="186">
        <v>2.956196123201047</v>
      </c>
      <c r="AE48" s="186">
        <v>3.126312556498692</v>
      </c>
      <c r="AF48" s="186">
        <v>3.3037439964281354</v>
      </c>
      <c r="AG48" s="186">
        <v>3.4888049882745449</v>
      </c>
      <c r="AH48" s="186">
        <v>3.6818236027703497</v>
      </c>
      <c r="AI48" s="186">
        <v>3.8831420176894742</v>
      </c>
      <c r="AJ48" s="186">
        <v>4.0931171244501217</v>
      </c>
      <c r="AK48" s="186">
        <v>4.3121211608014764</v>
      </c>
      <c r="AL48" s="186">
        <v>4.5405423707159391</v>
      </c>
      <c r="AM48" s="186">
        <v>4.778785692656724</v>
      </c>
      <c r="AN48" s="186">
        <v>5.0272734774409624</v>
      </c>
      <c r="AO48"/>
      <c r="AP48"/>
      <c r="AQ48"/>
      <c r="AR48"/>
      <c r="AS48" s="244"/>
      <c r="AT48" s="244"/>
      <c r="AU48" s="245"/>
      <c r="AV48" s="245"/>
    </row>
    <row r="49" spans="1:48" s="243" customFormat="1" ht="16.5" thickBot="1" x14ac:dyDescent="0.3">
      <c r="A49" s="187" t="s">
        <v>417</v>
      </c>
      <c r="B49" s="188">
        <v>0</v>
      </c>
      <c r="C49" s="188">
        <v>0</v>
      </c>
      <c r="D49" s="188">
        <v>464748.13518640009</v>
      </c>
      <c r="E49" s="188">
        <v>484732.3049994153</v>
      </c>
      <c r="F49" s="188">
        <v>505575.7941143901</v>
      </c>
      <c r="G49" s="188">
        <v>527315.55326130881</v>
      </c>
      <c r="H49" s="188">
        <v>549990.12205154507</v>
      </c>
      <c r="I49" s="188">
        <v>573639.69729976146</v>
      </c>
      <c r="J49" s="188">
        <v>598306.2042836512</v>
      </c>
      <c r="K49" s="188">
        <v>624033.37106784817</v>
      </c>
      <c r="L49" s="188">
        <v>650866.80602376559</v>
      </c>
      <c r="M49" s="188">
        <v>678854.07868278748</v>
      </c>
      <c r="N49" s="188">
        <v>708044.80406614731</v>
      </c>
      <c r="O49" s="188">
        <v>738490.73064099159</v>
      </c>
      <c r="P49" s="188">
        <v>770245.83205855417</v>
      </c>
      <c r="Q49" s="188">
        <v>803366.40283707192</v>
      </c>
      <c r="R49" s="188">
        <v>837911.15815906588</v>
      </c>
      <c r="S49" s="189">
        <v>873941.33795990562</v>
      </c>
      <c r="T49" s="188">
        <v>911520.81549218157</v>
      </c>
      <c r="U49" s="188">
        <v>950716.21055834531</v>
      </c>
      <c r="V49" s="188">
        <v>991597.00761235401</v>
      </c>
      <c r="W49" s="188">
        <v>1034235.6789396851</v>
      </c>
      <c r="X49" s="188">
        <v>1078707.8131340914</v>
      </c>
      <c r="Y49" s="188">
        <v>1125092.2490988574</v>
      </c>
      <c r="Z49" s="188">
        <v>1173471.215810108</v>
      </c>
      <c r="AA49" s="188">
        <v>1223930.4780899428</v>
      </c>
      <c r="AB49" s="188">
        <v>1276559.4886478102</v>
      </c>
      <c r="AC49" s="188">
        <v>1331451.5466596659</v>
      </c>
      <c r="AD49" s="188">
        <v>1388703.9631660315</v>
      </c>
      <c r="AE49" s="188">
        <v>1448418.2335821709</v>
      </c>
      <c r="AF49" s="188">
        <v>1510700.217626204</v>
      </c>
      <c r="AG49" s="188">
        <v>1575660.3269841308</v>
      </c>
      <c r="AH49" s="188">
        <v>1643413.7210444482</v>
      </c>
      <c r="AI49" s="188">
        <v>1714080.5110493593</v>
      </c>
      <c r="AJ49" s="188">
        <v>1787785.9730244817</v>
      </c>
      <c r="AK49" s="188">
        <v>1864660.7698645343</v>
      </c>
      <c r="AL49" s="188">
        <v>1944841.1829687089</v>
      </c>
      <c r="AM49" s="188">
        <v>2028469.3538363632</v>
      </c>
      <c r="AN49" s="188">
        <v>2115693.5360513264</v>
      </c>
      <c r="AO49"/>
      <c r="AP49"/>
      <c r="AQ49"/>
      <c r="AR49"/>
      <c r="AS49" s="244"/>
      <c r="AT49" s="244"/>
      <c r="AU49" s="245"/>
      <c r="AV49" s="245"/>
    </row>
    <row r="50" spans="1:48" s="243" customFormat="1" ht="16.5" thickBot="1" x14ac:dyDescent="0.3">
      <c r="A50" s="157"/>
      <c r="B50" s="157"/>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c r="AC50" s="157"/>
      <c r="AD50" s="157"/>
      <c r="AE50" s="157"/>
      <c r="AF50" s="157"/>
      <c r="AG50" s="157"/>
      <c r="AH50" s="157"/>
      <c r="AI50" s="157"/>
      <c r="AJ50" s="157"/>
      <c r="AK50" s="157"/>
      <c r="AL50" s="157"/>
      <c r="AM50" s="157"/>
      <c r="AN50" s="157"/>
      <c r="AO50"/>
      <c r="AP50"/>
      <c r="AQ50"/>
      <c r="AR50"/>
      <c r="AS50" s="244"/>
      <c r="AT50" s="244"/>
      <c r="AU50" s="245"/>
      <c r="AV50" s="245"/>
    </row>
    <row r="51" spans="1:48" s="243" customFormat="1" x14ac:dyDescent="0.25">
      <c r="A51" s="190" t="s">
        <v>246</v>
      </c>
      <c r="B51" s="184">
        <v>1</v>
      </c>
      <c r="C51" s="184">
        <v>2</v>
      </c>
      <c r="D51" s="184">
        <v>3</v>
      </c>
      <c r="E51" s="184">
        <v>4</v>
      </c>
      <c r="F51" s="184">
        <v>5</v>
      </c>
      <c r="G51" s="184">
        <v>6</v>
      </c>
      <c r="H51" s="184">
        <v>7</v>
      </c>
      <c r="I51" s="184">
        <v>8</v>
      </c>
      <c r="J51" s="184">
        <v>9</v>
      </c>
      <c r="K51" s="184">
        <v>10</v>
      </c>
      <c r="L51" s="184">
        <v>11</v>
      </c>
      <c r="M51" s="184">
        <v>12</v>
      </c>
      <c r="N51" s="184">
        <v>13</v>
      </c>
      <c r="O51" s="184">
        <v>14</v>
      </c>
      <c r="P51" s="184">
        <v>15</v>
      </c>
      <c r="Q51" s="184">
        <v>16</v>
      </c>
      <c r="R51" s="184">
        <v>17</v>
      </c>
      <c r="S51" s="184">
        <v>18</v>
      </c>
      <c r="T51" s="184">
        <v>19</v>
      </c>
      <c r="U51" s="184">
        <v>20</v>
      </c>
      <c r="V51" s="184">
        <v>21</v>
      </c>
      <c r="W51" s="184">
        <v>22</v>
      </c>
      <c r="X51" s="184">
        <v>23</v>
      </c>
      <c r="Y51" s="184">
        <v>24</v>
      </c>
      <c r="Z51" s="184">
        <v>25</v>
      </c>
      <c r="AA51" s="184">
        <v>26</v>
      </c>
      <c r="AB51" s="184">
        <v>27</v>
      </c>
      <c r="AC51" s="184">
        <v>28</v>
      </c>
      <c r="AD51" s="184">
        <v>29</v>
      </c>
      <c r="AE51" s="184">
        <v>30</v>
      </c>
      <c r="AF51" s="184">
        <v>31</v>
      </c>
      <c r="AG51" s="184">
        <v>32</v>
      </c>
      <c r="AH51" s="184">
        <v>33</v>
      </c>
      <c r="AI51" s="184">
        <v>34</v>
      </c>
      <c r="AJ51" s="184">
        <v>35</v>
      </c>
      <c r="AK51" s="184">
        <v>36</v>
      </c>
      <c r="AL51" s="184">
        <v>37</v>
      </c>
      <c r="AM51" s="184">
        <v>38</v>
      </c>
      <c r="AN51" s="184">
        <v>39</v>
      </c>
      <c r="AO51"/>
      <c r="AP51"/>
      <c r="AQ51"/>
      <c r="AR51"/>
      <c r="AS51" s="244"/>
      <c r="AT51" s="244"/>
      <c r="AU51" s="245"/>
      <c r="AV51" s="245"/>
    </row>
    <row r="52" spans="1:48" s="243" customFormat="1" x14ac:dyDescent="0.25">
      <c r="A52" s="185" t="s">
        <v>245</v>
      </c>
      <c r="B52" s="191">
        <v>0</v>
      </c>
      <c r="C52" s="191">
        <v>0</v>
      </c>
      <c r="D52" s="191">
        <v>0</v>
      </c>
      <c r="E52" s="191">
        <v>0</v>
      </c>
      <c r="F52" s="191">
        <v>0</v>
      </c>
      <c r="G52" s="191">
        <v>0</v>
      </c>
      <c r="H52" s="191">
        <v>0</v>
      </c>
      <c r="I52" s="191">
        <v>0</v>
      </c>
      <c r="J52" s="191">
        <v>0</v>
      </c>
      <c r="K52" s="191">
        <v>0</v>
      </c>
      <c r="L52" s="191">
        <v>0</v>
      </c>
      <c r="M52" s="191">
        <v>0</v>
      </c>
      <c r="N52" s="191">
        <v>0</v>
      </c>
      <c r="O52" s="191">
        <v>0</v>
      </c>
      <c r="P52" s="191">
        <v>0</v>
      </c>
      <c r="Q52" s="191">
        <v>0</v>
      </c>
      <c r="R52" s="191">
        <v>0</v>
      </c>
      <c r="S52" s="191">
        <v>0</v>
      </c>
      <c r="T52" s="191">
        <v>0</v>
      </c>
      <c r="U52" s="191">
        <v>0</v>
      </c>
      <c r="V52" s="191">
        <v>0</v>
      </c>
      <c r="W52" s="191">
        <v>0</v>
      </c>
      <c r="X52" s="191">
        <v>0</v>
      </c>
      <c r="Y52" s="191">
        <v>0</v>
      </c>
      <c r="Z52" s="191">
        <v>0</v>
      </c>
      <c r="AA52" s="191">
        <v>0</v>
      </c>
      <c r="AB52" s="191">
        <v>0</v>
      </c>
      <c r="AC52" s="191">
        <v>0</v>
      </c>
      <c r="AD52" s="191">
        <v>0</v>
      </c>
      <c r="AE52" s="191">
        <v>0</v>
      </c>
      <c r="AF52" s="191">
        <v>0</v>
      </c>
      <c r="AG52" s="191">
        <v>0</v>
      </c>
      <c r="AH52" s="191">
        <v>0</v>
      </c>
      <c r="AI52" s="191">
        <v>0</v>
      </c>
      <c r="AJ52" s="191">
        <v>0</v>
      </c>
      <c r="AK52" s="191">
        <v>0</v>
      </c>
      <c r="AL52" s="191">
        <v>0</v>
      </c>
      <c r="AM52" s="191">
        <v>0</v>
      </c>
      <c r="AN52" s="191">
        <v>0</v>
      </c>
      <c r="AO52"/>
      <c r="AP52"/>
      <c r="AQ52"/>
      <c r="AR52"/>
      <c r="AS52" s="244"/>
      <c r="AT52" s="244"/>
      <c r="AU52" s="245"/>
      <c r="AV52" s="245"/>
    </row>
    <row r="53" spans="1:48" s="243" customFormat="1" x14ac:dyDescent="0.25">
      <c r="A53" s="185" t="s">
        <v>244</v>
      </c>
      <c r="B53" s="191">
        <v>0</v>
      </c>
      <c r="C53" s="191">
        <v>0</v>
      </c>
      <c r="D53" s="191">
        <v>0</v>
      </c>
      <c r="E53" s="191">
        <v>0</v>
      </c>
      <c r="F53" s="191">
        <v>0</v>
      </c>
      <c r="G53" s="191">
        <v>0</v>
      </c>
      <c r="H53" s="191">
        <v>0</v>
      </c>
      <c r="I53" s="191">
        <v>0</v>
      </c>
      <c r="J53" s="191">
        <v>0</v>
      </c>
      <c r="K53" s="191">
        <v>0</v>
      </c>
      <c r="L53" s="191">
        <v>0</v>
      </c>
      <c r="M53" s="191">
        <v>0</v>
      </c>
      <c r="N53" s="191">
        <v>0</v>
      </c>
      <c r="O53" s="191">
        <v>0</v>
      </c>
      <c r="P53" s="191">
        <v>0</v>
      </c>
      <c r="Q53" s="191">
        <v>0</v>
      </c>
      <c r="R53" s="191">
        <v>0</v>
      </c>
      <c r="S53" s="191">
        <v>0</v>
      </c>
      <c r="T53" s="191">
        <v>0</v>
      </c>
      <c r="U53" s="191">
        <v>0</v>
      </c>
      <c r="V53" s="191">
        <v>0</v>
      </c>
      <c r="W53" s="191">
        <v>0</v>
      </c>
      <c r="X53" s="191">
        <v>0</v>
      </c>
      <c r="Y53" s="191">
        <v>0</v>
      </c>
      <c r="Z53" s="191">
        <v>0</v>
      </c>
      <c r="AA53" s="191">
        <v>0</v>
      </c>
      <c r="AB53" s="191">
        <v>0</v>
      </c>
      <c r="AC53" s="191">
        <v>0</v>
      </c>
      <c r="AD53" s="191">
        <v>0</v>
      </c>
      <c r="AE53" s="191">
        <v>0</v>
      </c>
      <c r="AF53" s="191">
        <v>0</v>
      </c>
      <c r="AG53" s="191">
        <v>0</v>
      </c>
      <c r="AH53" s="191">
        <v>0</v>
      </c>
      <c r="AI53" s="191">
        <v>0</v>
      </c>
      <c r="AJ53" s="191">
        <v>0</v>
      </c>
      <c r="AK53" s="191">
        <v>0</v>
      </c>
      <c r="AL53" s="191">
        <v>0</v>
      </c>
      <c r="AM53" s="191">
        <v>0</v>
      </c>
      <c r="AN53" s="191">
        <v>0</v>
      </c>
      <c r="AO53"/>
      <c r="AP53"/>
      <c r="AQ53"/>
      <c r="AR53"/>
      <c r="AS53" s="244"/>
      <c r="AT53" s="244"/>
      <c r="AU53" s="245"/>
      <c r="AV53" s="245"/>
    </row>
    <row r="54" spans="1:48" s="243" customFormat="1" x14ac:dyDescent="0.25">
      <c r="A54" s="185" t="s">
        <v>243</v>
      </c>
      <c r="B54" s="191">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v>0</v>
      </c>
      <c r="AH54" s="191">
        <v>0</v>
      </c>
      <c r="AI54" s="191">
        <v>0</v>
      </c>
      <c r="AJ54" s="191">
        <v>0</v>
      </c>
      <c r="AK54" s="191">
        <v>0</v>
      </c>
      <c r="AL54" s="191">
        <v>0</v>
      </c>
      <c r="AM54" s="191">
        <v>0</v>
      </c>
      <c r="AN54" s="191">
        <v>0</v>
      </c>
      <c r="AO54"/>
      <c r="AP54"/>
      <c r="AQ54"/>
      <c r="AR54"/>
      <c r="AS54" s="244"/>
      <c r="AT54" s="244"/>
      <c r="AU54" s="245"/>
      <c r="AV54" s="245"/>
    </row>
    <row r="55" spans="1:48" s="243" customFormat="1" ht="16.5" thickBot="1" x14ac:dyDescent="0.3">
      <c r="A55" s="187" t="s">
        <v>242</v>
      </c>
      <c r="B55" s="188">
        <v>0</v>
      </c>
      <c r="C55" s="188">
        <v>0</v>
      </c>
      <c r="D55" s="188">
        <v>0</v>
      </c>
      <c r="E55" s="188">
        <v>0</v>
      </c>
      <c r="F55" s="188">
        <v>0</v>
      </c>
      <c r="G55" s="188">
        <v>0</v>
      </c>
      <c r="H55" s="188">
        <v>0</v>
      </c>
      <c r="I55" s="188">
        <v>0</v>
      </c>
      <c r="J55" s="188">
        <v>0</v>
      </c>
      <c r="K55" s="188">
        <v>0</v>
      </c>
      <c r="L55" s="188">
        <v>0</v>
      </c>
      <c r="M55" s="188">
        <v>0</v>
      </c>
      <c r="N55" s="188">
        <v>0</v>
      </c>
      <c r="O55" s="188">
        <v>0</v>
      </c>
      <c r="P55" s="188">
        <v>0</v>
      </c>
      <c r="Q55" s="188">
        <v>0</v>
      </c>
      <c r="R55" s="188">
        <v>0</v>
      </c>
      <c r="S55" s="188">
        <v>0</v>
      </c>
      <c r="T55" s="188">
        <v>0</v>
      </c>
      <c r="U55" s="188">
        <v>0</v>
      </c>
      <c r="V55" s="188">
        <v>0</v>
      </c>
      <c r="W55" s="188">
        <v>0</v>
      </c>
      <c r="X55" s="188">
        <v>0</v>
      </c>
      <c r="Y55" s="188">
        <v>0</v>
      </c>
      <c r="Z55" s="188">
        <v>0</v>
      </c>
      <c r="AA55" s="188">
        <v>0</v>
      </c>
      <c r="AB55" s="188">
        <v>0</v>
      </c>
      <c r="AC55" s="188">
        <v>0</v>
      </c>
      <c r="AD55" s="188">
        <v>0</v>
      </c>
      <c r="AE55" s="188">
        <v>0</v>
      </c>
      <c r="AF55" s="188">
        <v>0</v>
      </c>
      <c r="AG55" s="188">
        <v>0</v>
      </c>
      <c r="AH55" s="188">
        <v>0</v>
      </c>
      <c r="AI55" s="188">
        <v>0</v>
      </c>
      <c r="AJ55" s="188">
        <v>0</v>
      </c>
      <c r="AK55" s="188">
        <v>0</v>
      </c>
      <c r="AL55" s="188">
        <v>0</v>
      </c>
      <c r="AM55" s="188">
        <v>0</v>
      </c>
      <c r="AN55" s="188">
        <v>0</v>
      </c>
      <c r="AO55"/>
      <c r="AP55"/>
      <c r="AQ55"/>
      <c r="AR55"/>
      <c r="AS55" s="244"/>
      <c r="AT55" s="244"/>
      <c r="AU55" s="245"/>
      <c r="AV55" s="245"/>
    </row>
    <row r="56" spans="1:48" s="243" customFormat="1" ht="16.5" thickBot="1" x14ac:dyDescent="0.3">
      <c r="A56" s="193"/>
      <c r="B56" s="194">
        <v>1</v>
      </c>
      <c r="C56" s="194">
        <v>2</v>
      </c>
      <c r="D56" s="194">
        <v>3</v>
      </c>
      <c r="E56" s="194">
        <v>4</v>
      </c>
      <c r="F56" s="194">
        <v>5</v>
      </c>
      <c r="G56" s="194">
        <v>6</v>
      </c>
      <c r="H56" s="194">
        <v>7</v>
      </c>
      <c r="I56" s="194">
        <v>8</v>
      </c>
      <c r="J56" s="194">
        <v>9</v>
      </c>
      <c r="K56" s="194">
        <v>10</v>
      </c>
      <c r="L56" s="194">
        <v>11</v>
      </c>
      <c r="M56" s="194">
        <v>12</v>
      </c>
      <c r="N56" s="194">
        <v>13</v>
      </c>
      <c r="O56" s="194">
        <v>14</v>
      </c>
      <c r="P56" s="194">
        <v>15</v>
      </c>
      <c r="Q56" s="194">
        <v>16</v>
      </c>
      <c r="R56" s="194">
        <v>17</v>
      </c>
      <c r="S56" s="194">
        <v>18</v>
      </c>
      <c r="T56" s="194">
        <v>19</v>
      </c>
      <c r="U56" s="194">
        <v>20</v>
      </c>
      <c r="V56" s="194">
        <v>21</v>
      </c>
      <c r="W56" s="194">
        <v>22</v>
      </c>
      <c r="X56" s="194">
        <v>23</v>
      </c>
      <c r="Y56" s="194">
        <v>24</v>
      </c>
      <c r="Z56" s="194">
        <v>25</v>
      </c>
      <c r="AA56" s="194">
        <v>26</v>
      </c>
      <c r="AB56" s="194">
        <v>27</v>
      </c>
      <c r="AC56" s="194">
        <v>28</v>
      </c>
      <c r="AD56" s="194">
        <v>29</v>
      </c>
      <c r="AE56" s="194">
        <v>30</v>
      </c>
      <c r="AF56" s="194">
        <v>31</v>
      </c>
      <c r="AG56" s="194">
        <v>32</v>
      </c>
      <c r="AH56" s="194">
        <v>33</v>
      </c>
      <c r="AI56" s="194">
        <v>34</v>
      </c>
      <c r="AJ56" s="194">
        <v>35</v>
      </c>
      <c r="AK56" s="194">
        <v>36</v>
      </c>
      <c r="AL56" s="194">
        <v>37</v>
      </c>
      <c r="AM56" s="194">
        <v>38</v>
      </c>
      <c r="AN56" s="194">
        <v>39</v>
      </c>
      <c r="AO56"/>
      <c r="AP56"/>
      <c r="AQ56"/>
      <c r="AR56"/>
      <c r="AS56" s="244"/>
      <c r="AT56" s="244"/>
      <c r="AU56" s="245"/>
      <c r="AV56" s="245"/>
    </row>
    <row r="57" spans="1:48" s="243" customFormat="1" x14ac:dyDescent="0.25">
      <c r="A57" s="190" t="s">
        <v>418</v>
      </c>
      <c r="B57" s="184">
        <v>1</v>
      </c>
      <c r="C57" s="184">
        <v>2</v>
      </c>
      <c r="D57" s="184">
        <v>3</v>
      </c>
      <c r="E57" s="184">
        <v>4</v>
      </c>
      <c r="F57" s="184">
        <v>5</v>
      </c>
      <c r="G57" s="184">
        <v>6</v>
      </c>
      <c r="H57" s="184">
        <v>7</v>
      </c>
      <c r="I57" s="184">
        <v>8</v>
      </c>
      <c r="J57" s="184">
        <v>9</v>
      </c>
      <c r="K57" s="184">
        <v>10</v>
      </c>
      <c r="L57" s="184">
        <v>11</v>
      </c>
      <c r="M57" s="184">
        <v>12</v>
      </c>
      <c r="N57" s="184">
        <v>13</v>
      </c>
      <c r="O57" s="184">
        <v>14</v>
      </c>
      <c r="P57" s="184">
        <v>15</v>
      </c>
      <c r="Q57" s="184">
        <v>16</v>
      </c>
      <c r="R57" s="184">
        <v>17</v>
      </c>
      <c r="S57" s="184">
        <v>18</v>
      </c>
      <c r="T57" s="184">
        <v>19</v>
      </c>
      <c r="U57" s="184">
        <v>20</v>
      </c>
      <c r="V57" s="184">
        <v>21</v>
      </c>
      <c r="W57" s="184">
        <v>22</v>
      </c>
      <c r="X57" s="184">
        <v>23</v>
      </c>
      <c r="Y57" s="184">
        <v>24</v>
      </c>
      <c r="Z57" s="184">
        <v>25</v>
      </c>
      <c r="AA57" s="184">
        <v>26</v>
      </c>
      <c r="AB57" s="184">
        <v>27</v>
      </c>
      <c r="AC57" s="184">
        <v>28</v>
      </c>
      <c r="AD57" s="184">
        <v>29</v>
      </c>
      <c r="AE57" s="184">
        <v>30</v>
      </c>
      <c r="AF57" s="184">
        <v>31</v>
      </c>
      <c r="AG57" s="184">
        <v>32</v>
      </c>
      <c r="AH57" s="184">
        <v>33</v>
      </c>
      <c r="AI57" s="184">
        <v>34</v>
      </c>
      <c r="AJ57" s="184">
        <v>35</v>
      </c>
      <c r="AK57" s="184">
        <v>36</v>
      </c>
      <c r="AL57" s="184">
        <v>37</v>
      </c>
      <c r="AM57" s="184">
        <v>38</v>
      </c>
      <c r="AN57" s="184">
        <v>39</v>
      </c>
      <c r="AO57"/>
      <c r="AP57"/>
      <c r="AQ57"/>
      <c r="AR57"/>
      <c r="AS57" s="244"/>
      <c r="AT57" s="244"/>
      <c r="AU57" s="245"/>
      <c r="AV57" s="245"/>
    </row>
    <row r="58" spans="1:48" s="243" customFormat="1" ht="15" x14ac:dyDescent="0.25">
      <c r="A58" s="195" t="s">
        <v>241</v>
      </c>
      <c r="B58" s="196">
        <v>0</v>
      </c>
      <c r="C58" s="196">
        <v>0</v>
      </c>
      <c r="D58" s="196">
        <v>464748.13518640009</v>
      </c>
      <c r="E58" s="196">
        <v>484732.3049994153</v>
      </c>
      <c r="F58" s="196">
        <v>505575.7941143901</v>
      </c>
      <c r="G58" s="196">
        <v>527315.55326130881</v>
      </c>
      <c r="H58" s="196">
        <v>549990.12205154507</v>
      </c>
      <c r="I58" s="196">
        <v>573639.69729976146</v>
      </c>
      <c r="J58" s="196">
        <v>598306.2042836512</v>
      </c>
      <c r="K58" s="196">
        <v>624033.37106784817</v>
      </c>
      <c r="L58" s="196">
        <v>650866.80602376559</v>
      </c>
      <c r="M58" s="196">
        <v>678854.07868278748</v>
      </c>
      <c r="N58" s="196">
        <v>708044.80406614731</v>
      </c>
      <c r="O58" s="196">
        <v>738490.73064099159</v>
      </c>
      <c r="P58" s="196">
        <v>770245.83205855417</v>
      </c>
      <c r="Q58" s="196">
        <v>803366.40283707192</v>
      </c>
      <c r="R58" s="196">
        <v>837911.15815906588</v>
      </c>
      <c r="S58" s="196">
        <v>873941.33795990562</v>
      </c>
      <c r="T58" s="196">
        <v>911520.81549218157</v>
      </c>
      <c r="U58" s="196">
        <v>950716.21055834531</v>
      </c>
      <c r="V58" s="196">
        <v>991597.00761235401</v>
      </c>
      <c r="W58" s="196">
        <v>1034235.6789396851</v>
      </c>
      <c r="X58" s="196">
        <v>1078707.8131340914</v>
      </c>
      <c r="Y58" s="196">
        <v>1125092.2490988574</v>
      </c>
      <c r="Z58" s="196">
        <v>1173471.215810108</v>
      </c>
      <c r="AA58" s="196">
        <v>1223930.4780899428</v>
      </c>
      <c r="AB58" s="196">
        <v>1276559.4886478102</v>
      </c>
      <c r="AC58" s="196">
        <v>1331451.5466596659</v>
      </c>
      <c r="AD58" s="196">
        <v>1388703.9631660315</v>
      </c>
      <c r="AE58" s="196">
        <v>1448418.2335821709</v>
      </c>
      <c r="AF58" s="196">
        <v>1510700.217626204</v>
      </c>
      <c r="AG58" s="196">
        <v>1575660.3269841308</v>
      </c>
      <c r="AH58" s="196">
        <v>1643413.7210444482</v>
      </c>
      <c r="AI58" s="196">
        <v>1714080.5110493593</v>
      </c>
      <c r="AJ58" s="196">
        <v>1787785.9730244817</v>
      </c>
      <c r="AK58" s="196">
        <v>1864660.7698645343</v>
      </c>
      <c r="AL58" s="196">
        <v>1944841.1829687089</v>
      </c>
      <c r="AM58" s="196">
        <v>2028469.3538363632</v>
      </c>
      <c r="AN58" s="196">
        <v>2115693.5360513264</v>
      </c>
      <c r="AO58"/>
      <c r="AP58"/>
      <c r="AQ58"/>
      <c r="AR58"/>
      <c r="AS58" s="244"/>
      <c r="AT58" s="244"/>
      <c r="AU58" s="245"/>
      <c r="AV58" s="245"/>
    </row>
    <row r="59" spans="1:48" s="243" customFormat="1" x14ac:dyDescent="0.25">
      <c r="A59" s="185" t="s">
        <v>240</v>
      </c>
      <c r="B59" s="191">
        <v>0</v>
      </c>
      <c r="C59" s="191">
        <v>0</v>
      </c>
      <c r="D59" s="191">
        <v>-207284.39417920003</v>
      </c>
      <c r="E59" s="191">
        <v>-216197.62312890563</v>
      </c>
      <c r="F59" s="191">
        <v>-225494.12092344856</v>
      </c>
      <c r="G59" s="191">
        <v>-235190.36812315683</v>
      </c>
      <c r="H59" s="191">
        <v>-245303.55395245258</v>
      </c>
      <c r="I59" s="191">
        <v>-255851.60677240801</v>
      </c>
      <c r="J59" s="191">
        <v>-266853.22586362151</v>
      </c>
      <c r="K59" s="191">
        <v>-278327.91457575723</v>
      </c>
      <c r="L59" s="191">
        <v>-290296.01490251481</v>
      </c>
      <c r="M59" s="191">
        <v>-302778.7435433229</v>
      </c>
      <c r="N59" s="191">
        <v>-315798.22951568576</v>
      </c>
      <c r="O59" s="191">
        <v>-329377.55338486022</v>
      </c>
      <c r="P59" s="191">
        <v>-343540.78818040917</v>
      </c>
      <c r="Q59" s="191">
        <v>-358313.04207216675</v>
      </c>
      <c r="R59" s="191">
        <v>-373720.5028812699</v>
      </c>
      <c r="S59" s="191">
        <v>-389790.48450516444</v>
      </c>
      <c r="T59" s="191">
        <v>-406551.47533888649</v>
      </c>
      <c r="U59" s="191">
        <v>-424033.18877845857</v>
      </c>
      <c r="V59" s="191">
        <v>-442266.61589593225</v>
      </c>
      <c r="W59" s="191">
        <v>-461284.08037945727</v>
      </c>
      <c r="X59" s="191">
        <v>-481119.29583577393</v>
      </c>
      <c r="Y59" s="191">
        <v>-501807.42555671214</v>
      </c>
      <c r="Z59" s="191">
        <v>-523385.14485565072</v>
      </c>
      <c r="AA59" s="191">
        <v>-545890.70608444372</v>
      </c>
      <c r="AB59" s="191">
        <v>-569364.00644607481</v>
      </c>
      <c r="AC59" s="191">
        <v>-593846.65872325597</v>
      </c>
      <c r="AD59" s="191">
        <v>-619382.06504835596</v>
      </c>
      <c r="AE59" s="191">
        <v>-646015.49384543521</v>
      </c>
      <c r="AF59" s="191">
        <v>-673794.16008078889</v>
      </c>
      <c r="AG59" s="191">
        <v>-702767.30896426272</v>
      </c>
      <c r="AH59" s="191">
        <v>-732986.30324972596</v>
      </c>
      <c r="AI59" s="191">
        <v>-764504.71428946406</v>
      </c>
      <c r="AJ59" s="191">
        <v>-797378.41700391099</v>
      </c>
      <c r="AK59" s="191">
        <v>-831665.68893507915</v>
      </c>
      <c r="AL59" s="191">
        <v>-867427.31355928746</v>
      </c>
      <c r="AM59" s="191">
        <v>-904726.68804233673</v>
      </c>
      <c r="AN59" s="191">
        <v>-943629.93562815711</v>
      </c>
      <c r="AO59"/>
      <c r="AP59"/>
      <c r="AQ59"/>
      <c r="AR59"/>
      <c r="AS59" s="244"/>
      <c r="AT59" s="244"/>
      <c r="AU59" s="245"/>
      <c r="AV59" s="245"/>
    </row>
    <row r="60" spans="1:48" s="243" customFormat="1" x14ac:dyDescent="0.25">
      <c r="A60" s="197" t="s">
        <v>239</v>
      </c>
      <c r="B60" s="191">
        <v>0</v>
      </c>
      <c r="C60" s="191">
        <v>0</v>
      </c>
      <c r="D60" s="191">
        <v>-207284.39417920003</v>
      </c>
      <c r="E60" s="191">
        <v>-216197.62312890563</v>
      </c>
      <c r="F60" s="191">
        <v>-225494.12092344856</v>
      </c>
      <c r="G60" s="191">
        <v>-235190.36812315683</v>
      </c>
      <c r="H60" s="191">
        <v>-245303.55395245258</v>
      </c>
      <c r="I60" s="191">
        <v>-255851.60677240801</v>
      </c>
      <c r="J60" s="191">
        <v>-266853.22586362151</v>
      </c>
      <c r="K60" s="191">
        <v>-278327.91457575723</v>
      </c>
      <c r="L60" s="191">
        <v>-290296.01490251481</v>
      </c>
      <c r="M60" s="191">
        <v>-302778.7435433229</v>
      </c>
      <c r="N60" s="191">
        <v>-315798.22951568576</v>
      </c>
      <c r="O60" s="191">
        <v>-329377.55338486022</v>
      </c>
      <c r="P60" s="191">
        <v>-343540.78818040917</v>
      </c>
      <c r="Q60" s="191">
        <v>-358313.04207216675</v>
      </c>
      <c r="R60" s="191">
        <v>-373720.5028812699</v>
      </c>
      <c r="S60" s="191">
        <v>-389790.48450516444</v>
      </c>
      <c r="T60" s="191">
        <v>-406551.47533888649</v>
      </c>
      <c r="U60" s="191">
        <v>-424033.18877845857</v>
      </c>
      <c r="V60" s="191">
        <v>-442266.61589593225</v>
      </c>
      <c r="W60" s="191">
        <v>-461284.08037945727</v>
      </c>
      <c r="X60" s="191">
        <v>-481119.29583577393</v>
      </c>
      <c r="Y60" s="191">
        <v>-501807.42555671214</v>
      </c>
      <c r="Z60" s="191">
        <v>-523385.14485565072</v>
      </c>
      <c r="AA60" s="191">
        <v>-545890.70608444372</v>
      </c>
      <c r="AB60" s="191">
        <v>-569364.00644607481</v>
      </c>
      <c r="AC60" s="191">
        <v>-593846.65872325597</v>
      </c>
      <c r="AD60" s="191">
        <v>-619382.06504835596</v>
      </c>
      <c r="AE60" s="191">
        <v>-646015.49384543521</v>
      </c>
      <c r="AF60" s="191">
        <v>-673794.16008078889</v>
      </c>
      <c r="AG60" s="191">
        <v>-702767.30896426272</v>
      </c>
      <c r="AH60" s="191">
        <v>-732986.30324972596</v>
      </c>
      <c r="AI60" s="191">
        <v>-764504.71428946406</v>
      </c>
      <c r="AJ60" s="191">
        <v>-797378.41700391099</v>
      </c>
      <c r="AK60" s="191">
        <v>-831665.68893507915</v>
      </c>
      <c r="AL60" s="191">
        <v>-867427.31355928746</v>
      </c>
      <c r="AM60" s="191">
        <v>-904726.68804233673</v>
      </c>
      <c r="AN60" s="191">
        <v>-943629.93562815711</v>
      </c>
      <c r="AO60"/>
      <c r="AP60"/>
      <c r="AQ60"/>
      <c r="AR60"/>
      <c r="AS60" s="200"/>
      <c r="AT60" s="244"/>
      <c r="AU60" s="245"/>
      <c r="AV60" s="245"/>
    </row>
    <row r="61" spans="1:48" s="243" customFormat="1" x14ac:dyDescent="0.25">
      <c r="A61" s="197" t="str">
        <f>A31</f>
        <v>Прочие расходы при эксплуатации объекта, руб. без НДС</v>
      </c>
      <c r="B61" s="191">
        <v>0</v>
      </c>
      <c r="C61" s="191">
        <v>0</v>
      </c>
      <c r="D61" s="191">
        <v>0</v>
      </c>
      <c r="E61" s="191">
        <v>0</v>
      </c>
      <c r="F61" s="191">
        <v>0</v>
      </c>
      <c r="G61" s="191">
        <v>0</v>
      </c>
      <c r="H61" s="191">
        <v>0</v>
      </c>
      <c r="I61" s="191">
        <v>0</v>
      </c>
      <c r="J61" s="191">
        <v>0</v>
      </c>
      <c r="K61" s="191">
        <v>0</v>
      </c>
      <c r="L61" s="191">
        <v>0</v>
      </c>
      <c r="M61" s="191">
        <v>0</v>
      </c>
      <c r="N61" s="191">
        <v>0</v>
      </c>
      <c r="O61" s="191">
        <v>0</v>
      </c>
      <c r="P61" s="191">
        <v>0</v>
      </c>
      <c r="Q61" s="191">
        <v>0</v>
      </c>
      <c r="R61" s="191">
        <v>0</v>
      </c>
      <c r="S61" s="191">
        <v>0</v>
      </c>
      <c r="T61" s="191">
        <v>0</v>
      </c>
      <c r="U61" s="191">
        <v>0</v>
      </c>
      <c r="V61" s="191">
        <v>0</v>
      </c>
      <c r="W61" s="191">
        <v>0</v>
      </c>
      <c r="X61" s="191">
        <v>0</v>
      </c>
      <c r="Y61" s="191">
        <v>0</v>
      </c>
      <c r="Z61" s="191">
        <v>0</v>
      </c>
      <c r="AA61" s="191">
        <v>0</v>
      </c>
      <c r="AB61" s="191">
        <v>0</v>
      </c>
      <c r="AC61" s="191">
        <v>0</v>
      </c>
      <c r="AD61" s="191">
        <v>0</v>
      </c>
      <c r="AE61" s="191">
        <v>0</v>
      </c>
      <c r="AF61" s="191">
        <v>0</v>
      </c>
      <c r="AG61" s="191">
        <v>0</v>
      </c>
      <c r="AH61" s="191">
        <v>0</v>
      </c>
      <c r="AI61" s="191">
        <v>0</v>
      </c>
      <c r="AJ61" s="191">
        <v>0</v>
      </c>
      <c r="AK61" s="191">
        <v>0</v>
      </c>
      <c r="AL61" s="191">
        <v>0</v>
      </c>
      <c r="AM61" s="191">
        <v>0</v>
      </c>
      <c r="AN61" s="191">
        <v>0</v>
      </c>
      <c r="AO61"/>
      <c r="AP61"/>
      <c r="AQ61"/>
      <c r="AR61"/>
      <c r="AS61" s="244"/>
      <c r="AT61" s="244"/>
      <c r="AU61" s="245"/>
      <c r="AV61" s="245"/>
    </row>
    <row r="62" spans="1:48" s="243" customFormat="1" x14ac:dyDescent="0.25">
      <c r="A62" s="197" t="s">
        <v>414</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c r="AP62"/>
      <c r="AQ62"/>
      <c r="AR62"/>
      <c r="AS62" s="244"/>
      <c r="AT62" s="244"/>
      <c r="AU62" s="245"/>
      <c r="AV62" s="245"/>
    </row>
    <row r="63" spans="1:48" s="243" customFormat="1" x14ac:dyDescent="0.25">
      <c r="A63" s="197" t="s">
        <v>410</v>
      </c>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c r="AP63"/>
      <c r="AQ63"/>
      <c r="AR63"/>
      <c r="AS63" s="244"/>
      <c r="AT63" s="244"/>
      <c r="AU63" s="245"/>
      <c r="AV63" s="245"/>
    </row>
    <row r="64" spans="1:48" s="243" customFormat="1" x14ac:dyDescent="0.25">
      <c r="A64" s="197" t="s">
        <v>410</v>
      </c>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c r="AP64"/>
      <c r="AQ64"/>
      <c r="AR64"/>
      <c r="AS64" s="244"/>
      <c r="AT64" s="244"/>
      <c r="AU64" s="245"/>
      <c r="AV64" s="245"/>
    </row>
    <row r="65" spans="1:48" s="243" customFormat="1" x14ac:dyDescent="0.25">
      <c r="A65" s="197" t="s">
        <v>419</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c r="AP65"/>
      <c r="AQ65"/>
      <c r="AR65"/>
      <c r="AS65" s="244"/>
      <c r="AT65" s="244"/>
      <c r="AU65" s="245"/>
      <c r="AV65" s="245"/>
    </row>
    <row r="66" spans="1:48" s="243" customFormat="1" ht="15" x14ac:dyDescent="0.25">
      <c r="A66" s="198" t="s">
        <v>420</v>
      </c>
      <c r="B66" s="196">
        <v>0</v>
      </c>
      <c r="C66" s="196">
        <v>0</v>
      </c>
      <c r="D66" s="196">
        <v>257463.74100720006</v>
      </c>
      <c r="E66" s="196">
        <v>268534.68187050964</v>
      </c>
      <c r="F66" s="196">
        <v>280081.67319094157</v>
      </c>
      <c r="G66" s="196">
        <v>292125.18513815198</v>
      </c>
      <c r="H66" s="196">
        <v>304686.56809909246</v>
      </c>
      <c r="I66" s="196">
        <v>317788.09052735346</v>
      </c>
      <c r="J66" s="196">
        <v>331452.97842002969</v>
      </c>
      <c r="K66" s="196">
        <v>345705.45649209095</v>
      </c>
      <c r="L66" s="196">
        <v>360570.79112125078</v>
      </c>
      <c r="M66" s="196">
        <v>376075.33513946459</v>
      </c>
      <c r="N66" s="196">
        <v>392246.57455046155</v>
      </c>
      <c r="O66" s="196">
        <v>409113.17725613137</v>
      </c>
      <c r="P66" s="196">
        <v>426705.04387814499</v>
      </c>
      <c r="Q66" s="196">
        <v>445053.36076490517</v>
      </c>
      <c r="R66" s="196">
        <v>464190.65527779597</v>
      </c>
      <c r="S66" s="196">
        <v>484150.85345474118</v>
      </c>
      <c r="T66" s="196">
        <v>504969.34015329508</v>
      </c>
      <c r="U66" s="196">
        <v>526683.02177988668</v>
      </c>
      <c r="V66" s="196">
        <v>549330.39171642181</v>
      </c>
      <c r="W66" s="196">
        <v>572951.59856022778</v>
      </c>
      <c r="X66" s="196">
        <v>597588.51729831751</v>
      </c>
      <c r="Y66" s="196">
        <v>623284.82354214531</v>
      </c>
      <c r="Z66" s="196">
        <v>650086.07095445727</v>
      </c>
      <c r="AA66" s="196">
        <v>678039.77200549911</v>
      </c>
      <c r="AB66" s="196">
        <v>707195.48220173537</v>
      </c>
      <c r="AC66" s="196">
        <v>737604.88793640991</v>
      </c>
      <c r="AD66" s="196">
        <v>769321.89811767556</v>
      </c>
      <c r="AE66" s="196">
        <v>802402.7397367357</v>
      </c>
      <c r="AF66" s="196">
        <v>836906.05754541513</v>
      </c>
      <c r="AG66" s="196">
        <v>872893.01801986806</v>
      </c>
      <c r="AH66" s="196">
        <v>910427.41779472225</v>
      </c>
      <c r="AI66" s="196">
        <v>949575.79675989528</v>
      </c>
      <c r="AJ66" s="196">
        <v>990407.55602057069</v>
      </c>
      <c r="AK66" s="196">
        <v>1032995.0809294551</v>
      </c>
      <c r="AL66" s="196">
        <v>1077413.8694094215</v>
      </c>
      <c r="AM66" s="196">
        <v>1123742.6657940266</v>
      </c>
      <c r="AN66" s="196">
        <v>1172063.6004231693</v>
      </c>
      <c r="AO66"/>
      <c r="AP66"/>
      <c r="AQ66"/>
      <c r="AR66"/>
      <c r="AS66" s="244"/>
      <c r="AT66" s="244"/>
      <c r="AU66" s="245"/>
      <c r="AV66" s="245"/>
    </row>
    <row r="67" spans="1:48" s="243" customFormat="1" x14ac:dyDescent="0.25">
      <c r="A67" s="197" t="s">
        <v>234</v>
      </c>
      <c r="B67" s="157">
        <v>0</v>
      </c>
      <c r="C67" s="191">
        <v>0</v>
      </c>
      <c r="D67" s="191">
        <v>-59014438.025762722</v>
      </c>
      <c r="E67" s="191">
        <v>-59014438.025762722</v>
      </c>
      <c r="F67" s="191">
        <v>-59014438.025762722</v>
      </c>
      <c r="G67" s="191">
        <v>-59014438.025762722</v>
      </c>
      <c r="H67" s="191">
        <v>-59014438.025762722</v>
      </c>
      <c r="I67" s="191">
        <v>-59014438.025762722</v>
      </c>
      <c r="J67" s="191">
        <v>-59014438.025762722</v>
      </c>
      <c r="K67" s="191">
        <v>-59014438.025762722</v>
      </c>
      <c r="L67" s="191">
        <v>-59014438.025762722</v>
      </c>
      <c r="M67" s="191">
        <v>-59014438.025762722</v>
      </c>
      <c r="N67" s="191">
        <v>-59014438.025762722</v>
      </c>
      <c r="O67" s="191">
        <v>-59014438.025762722</v>
      </c>
      <c r="P67" s="191">
        <v>-59014438.025762722</v>
      </c>
      <c r="Q67" s="191">
        <v>-59014438.025762722</v>
      </c>
      <c r="R67" s="191">
        <v>-59014438.025762722</v>
      </c>
      <c r="S67" s="191">
        <v>-59014438.025762722</v>
      </c>
      <c r="T67" s="191">
        <v>-59014438.025762722</v>
      </c>
      <c r="U67" s="191">
        <v>-59014438.025762722</v>
      </c>
      <c r="V67" s="191">
        <v>-59014438.025762722</v>
      </c>
      <c r="W67" s="191">
        <v>-59014438.025762722</v>
      </c>
      <c r="X67" s="191">
        <v>-59014438.025762722</v>
      </c>
      <c r="Y67" s="191">
        <v>-59014438.025762722</v>
      </c>
      <c r="Z67" s="191">
        <v>-59014438.025762722</v>
      </c>
      <c r="AA67" s="191">
        <v>-59014438.025762722</v>
      </c>
      <c r="AB67" s="191">
        <v>-59014438.025762722</v>
      </c>
      <c r="AC67" s="191">
        <v>0</v>
      </c>
      <c r="AD67" s="191">
        <v>0</v>
      </c>
      <c r="AE67" s="191">
        <v>0</v>
      </c>
      <c r="AF67" s="191">
        <v>0</v>
      </c>
      <c r="AG67" s="191">
        <v>0</v>
      </c>
      <c r="AH67" s="191">
        <v>0</v>
      </c>
      <c r="AI67" s="191">
        <v>0</v>
      </c>
      <c r="AJ67" s="191">
        <v>0</v>
      </c>
      <c r="AK67" s="191">
        <v>0</v>
      </c>
      <c r="AL67" s="191">
        <v>0</v>
      </c>
      <c r="AM67" s="191">
        <v>0</v>
      </c>
      <c r="AN67" s="191">
        <v>0</v>
      </c>
      <c r="AO67"/>
      <c r="AP67"/>
      <c r="AQ67"/>
      <c r="AR67"/>
      <c r="AS67" s="199">
        <f>SUM(B67:AR67)/1.18</f>
        <v>-1250305890.3763292</v>
      </c>
      <c r="AT67" s="200">
        <f>AS67*1.18</f>
        <v>-1475360950.6440682</v>
      </c>
      <c r="AU67" s="245"/>
      <c r="AV67" s="245"/>
    </row>
    <row r="68" spans="1:48" s="243" customFormat="1" ht="15" x14ac:dyDescent="0.25">
      <c r="A68" s="198" t="s">
        <v>421</v>
      </c>
      <c r="B68" s="196">
        <v>0</v>
      </c>
      <c r="C68" s="196">
        <v>0</v>
      </c>
      <c r="D68" s="196">
        <v>-58756974.284755521</v>
      </c>
      <c r="E68" s="196">
        <v>-58745903.343892209</v>
      </c>
      <c r="F68" s="196">
        <v>-58734356.352571778</v>
      </c>
      <c r="G68" s="196">
        <v>-58722312.840624571</v>
      </c>
      <c r="H68" s="196">
        <v>-58709751.457663633</v>
      </c>
      <c r="I68" s="196">
        <v>-58696649.935235366</v>
      </c>
      <c r="J68" s="196">
        <v>-58682985.047342695</v>
      </c>
      <c r="K68" s="196">
        <v>-58668732.569270633</v>
      </c>
      <c r="L68" s="196">
        <v>-58653867.23464147</v>
      </c>
      <c r="M68" s="196">
        <v>-58638362.690623254</v>
      </c>
      <c r="N68" s="196">
        <v>-58622191.451212257</v>
      </c>
      <c r="O68" s="196">
        <v>-58605324.848506592</v>
      </c>
      <c r="P68" s="196">
        <v>-58587732.981884576</v>
      </c>
      <c r="Q68" s="196">
        <v>-58569384.664997816</v>
      </c>
      <c r="R68" s="196">
        <v>-58550247.370484926</v>
      </c>
      <c r="S68" s="196">
        <v>-58530287.172307983</v>
      </c>
      <c r="T68" s="196">
        <v>-58509468.68560943</v>
      </c>
      <c r="U68" s="196">
        <v>-58487755.003982835</v>
      </c>
      <c r="V68" s="196">
        <v>-58465107.634046301</v>
      </c>
      <c r="W68" s="196">
        <v>-58441486.427202493</v>
      </c>
      <c r="X68" s="196">
        <v>-58416849.508464403</v>
      </c>
      <c r="Y68" s="196">
        <v>-58391153.202220574</v>
      </c>
      <c r="Z68" s="196">
        <v>-58364351.954808265</v>
      </c>
      <c r="AA68" s="196">
        <v>-58336398.253757223</v>
      </c>
      <c r="AB68" s="196">
        <v>-58307242.543560989</v>
      </c>
      <c r="AC68" s="196">
        <v>737604.88793640991</v>
      </c>
      <c r="AD68" s="196">
        <v>769321.89811767556</v>
      </c>
      <c r="AE68" s="196">
        <v>802402.7397367357</v>
      </c>
      <c r="AF68" s="196">
        <v>836906.05754541513</v>
      </c>
      <c r="AG68" s="196">
        <v>872893.01801986806</v>
      </c>
      <c r="AH68" s="196">
        <v>910427.41779472225</v>
      </c>
      <c r="AI68" s="196">
        <v>949575.79675989528</v>
      </c>
      <c r="AJ68" s="196">
        <v>990407.55602057069</v>
      </c>
      <c r="AK68" s="196">
        <v>1032995.0809294551</v>
      </c>
      <c r="AL68" s="196">
        <v>1077413.8694094215</v>
      </c>
      <c r="AM68" s="196">
        <v>1123742.6657940266</v>
      </c>
      <c r="AN68" s="196">
        <v>1172063.6004231693</v>
      </c>
      <c r="AO68"/>
      <c r="AP68"/>
      <c r="AQ68"/>
      <c r="AR68"/>
      <c r="AS68" s="244"/>
      <c r="AT68" s="244"/>
      <c r="AU68" s="245"/>
      <c r="AV68" s="245"/>
    </row>
    <row r="69" spans="1:48" s="243" customFormat="1" x14ac:dyDescent="0.25">
      <c r="A69" s="197" t="s">
        <v>233</v>
      </c>
      <c r="B69" s="191">
        <v>0</v>
      </c>
      <c r="C69" s="191">
        <v>0</v>
      </c>
      <c r="D69" s="191">
        <v>0</v>
      </c>
      <c r="E69" s="191">
        <v>0</v>
      </c>
      <c r="F69" s="191">
        <v>0</v>
      </c>
      <c r="G69" s="191">
        <v>0</v>
      </c>
      <c r="H69" s="191">
        <v>0</v>
      </c>
      <c r="I69" s="191">
        <v>0</v>
      </c>
      <c r="J69" s="191">
        <v>0</v>
      </c>
      <c r="K69" s="191">
        <v>0</v>
      </c>
      <c r="L69" s="191">
        <v>0</v>
      </c>
      <c r="M69" s="191">
        <v>0</v>
      </c>
      <c r="N69" s="191">
        <v>0</v>
      </c>
      <c r="O69" s="191">
        <v>0</v>
      </c>
      <c r="P69" s="191">
        <v>0</v>
      </c>
      <c r="Q69" s="191">
        <v>0</v>
      </c>
      <c r="R69" s="191">
        <v>0</v>
      </c>
      <c r="S69" s="191">
        <v>0</v>
      </c>
      <c r="T69" s="191">
        <v>0</v>
      </c>
      <c r="U69" s="191">
        <v>0</v>
      </c>
      <c r="V69" s="191">
        <v>0</v>
      </c>
      <c r="W69" s="191">
        <v>0</v>
      </c>
      <c r="X69" s="191">
        <v>0</v>
      </c>
      <c r="Y69" s="191">
        <v>0</v>
      </c>
      <c r="Z69" s="191">
        <v>0</v>
      </c>
      <c r="AA69" s="191">
        <v>0</v>
      </c>
      <c r="AB69" s="191">
        <v>0</v>
      </c>
      <c r="AC69" s="191">
        <v>0</v>
      </c>
      <c r="AD69" s="191">
        <v>0</v>
      </c>
      <c r="AE69" s="191">
        <v>0</v>
      </c>
      <c r="AF69" s="191">
        <v>0</v>
      </c>
      <c r="AG69" s="191">
        <v>0</v>
      </c>
      <c r="AH69" s="191">
        <v>0</v>
      </c>
      <c r="AI69" s="191">
        <v>0</v>
      </c>
      <c r="AJ69" s="191">
        <v>0</v>
      </c>
      <c r="AK69" s="191">
        <v>0</v>
      </c>
      <c r="AL69" s="191">
        <v>0</v>
      </c>
      <c r="AM69" s="191">
        <v>0</v>
      </c>
      <c r="AN69" s="191">
        <v>0</v>
      </c>
      <c r="AO69"/>
      <c r="AP69"/>
      <c r="AQ69"/>
      <c r="AR69"/>
      <c r="AS69" s="244"/>
      <c r="AT69" s="244"/>
      <c r="AU69" s="245"/>
      <c r="AV69" s="245"/>
    </row>
    <row r="70" spans="1:48" s="243" customFormat="1" ht="15" x14ac:dyDescent="0.25">
      <c r="A70" s="198" t="s">
        <v>237</v>
      </c>
      <c r="B70" s="196">
        <v>0</v>
      </c>
      <c r="C70" s="196">
        <v>0</v>
      </c>
      <c r="D70" s="196">
        <v>-58756974.284755521</v>
      </c>
      <c r="E70" s="196">
        <v>-58745903.343892209</v>
      </c>
      <c r="F70" s="196">
        <v>-58734356.352571778</v>
      </c>
      <c r="G70" s="196">
        <v>-58722312.840624571</v>
      </c>
      <c r="H70" s="196">
        <v>-58709751.457663633</v>
      </c>
      <c r="I70" s="196">
        <v>-58696649.935235366</v>
      </c>
      <c r="J70" s="196">
        <v>-58682985.047342695</v>
      </c>
      <c r="K70" s="196">
        <v>-58668732.569270633</v>
      </c>
      <c r="L70" s="196">
        <v>-58653867.23464147</v>
      </c>
      <c r="M70" s="196">
        <v>-58638362.690623254</v>
      </c>
      <c r="N70" s="196">
        <v>-58622191.451212257</v>
      </c>
      <c r="O70" s="196">
        <v>-58605324.848506592</v>
      </c>
      <c r="P70" s="196">
        <v>-58587732.981884576</v>
      </c>
      <c r="Q70" s="196">
        <v>-58569384.664997816</v>
      </c>
      <c r="R70" s="196">
        <v>-58550247.370484926</v>
      </c>
      <c r="S70" s="196">
        <v>-58530287.172307983</v>
      </c>
      <c r="T70" s="196">
        <v>-58509468.68560943</v>
      </c>
      <c r="U70" s="196">
        <v>-58487755.003982835</v>
      </c>
      <c r="V70" s="196">
        <v>-58465107.634046301</v>
      </c>
      <c r="W70" s="196">
        <v>-58441486.427202493</v>
      </c>
      <c r="X70" s="196">
        <v>-58416849.508464403</v>
      </c>
      <c r="Y70" s="196">
        <v>-58391153.202220574</v>
      </c>
      <c r="Z70" s="196">
        <v>-58364351.954808265</v>
      </c>
      <c r="AA70" s="196">
        <v>-58336398.253757223</v>
      </c>
      <c r="AB70" s="196">
        <v>-58307242.543560989</v>
      </c>
      <c r="AC70" s="196">
        <v>737604.88793640991</v>
      </c>
      <c r="AD70" s="196">
        <v>769321.89811767556</v>
      </c>
      <c r="AE70" s="196">
        <v>802402.7397367357</v>
      </c>
      <c r="AF70" s="196">
        <v>836906.05754541513</v>
      </c>
      <c r="AG70" s="196">
        <v>872893.01801986806</v>
      </c>
      <c r="AH70" s="196">
        <v>910427.41779472225</v>
      </c>
      <c r="AI70" s="196">
        <v>949575.79675989528</v>
      </c>
      <c r="AJ70" s="196">
        <v>990407.55602057069</v>
      </c>
      <c r="AK70" s="196">
        <v>1032995.0809294551</v>
      </c>
      <c r="AL70" s="196">
        <v>1077413.8694094215</v>
      </c>
      <c r="AM70" s="196">
        <v>1123742.6657940266</v>
      </c>
      <c r="AN70" s="196">
        <v>1172063.6004231693</v>
      </c>
      <c r="AO70"/>
      <c r="AP70"/>
      <c r="AQ70"/>
      <c r="AR70"/>
      <c r="AS70" s="244"/>
      <c r="AT70" s="244"/>
      <c r="AU70" s="245"/>
      <c r="AV70" s="245"/>
    </row>
    <row r="71" spans="1:48" s="243" customFormat="1" x14ac:dyDescent="0.25">
      <c r="A71" s="197" t="s">
        <v>232</v>
      </c>
      <c r="B71" s="191">
        <v>0</v>
      </c>
      <c r="C71" s="191">
        <v>0</v>
      </c>
      <c r="D71" s="191">
        <v>0</v>
      </c>
      <c r="E71" s="191">
        <v>0</v>
      </c>
      <c r="F71" s="191">
        <v>0</v>
      </c>
      <c r="G71" s="191">
        <v>0</v>
      </c>
      <c r="H71" s="191">
        <v>0</v>
      </c>
      <c r="I71" s="191">
        <v>0</v>
      </c>
      <c r="J71" s="191">
        <v>0</v>
      </c>
      <c r="K71" s="191">
        <v>0</v>
      </c>
      <c r="L71" s="191">
        <v>0</v>
      </c>
      <c r="M71" s="191">
        <v>0</v>
      </c>
      <c r="N71" s="191">
        <v>0</v>
      </c>
      <c r="O71" s="191">
        <v>0</v>
      </c>
      <c r="P71" s="191">
        <v>0</v>
      </c>
      <c r="Q71" s="191">
        <v>0</v>
      </c>
      <c r="R71" s="191">
        <v>0</v>
      </c>
      <c r="S71" s="191">
        <v>0</v>
      </c>
      <c r="T71" s="191">
        <v>0</v>
      </c>
      <c r="U71" s="191">
        <v>0</v>
      </c>
      <c r="V71" s="191">
        <v>0</v>
      </c>
      <c r="W71" s="191">
        <v>0</v>
      </c>
      <c r="X71" s="191">
        <v>0</v>
      </c>
      <c r="Y71" s="191">
        <v>0</v>
      </c>
      <c r="Z71" s="191">
        <v>0</v>
      </c>
      <c r="AA71" s="191">
        <v>0</v>
      </c>
      <c r="AB71" s="191">
        <v>0</v>
      </c>
      <c r="AC71" s="191">
        <v>-147520.97758728199</v>
      </c>
      <c r="AD71" s="191">
        <v>-153864.37962353512</v>
      </c>
      <c r="AE71" s="191">
        <v>-160480.54794734716</v>
      </c>
      <c r="AF71" s="191">
        <v>-167381.21150908305</v>
      </c>
      <c r="AG71" s="191">
        <v>-174578.60360397364</v>
      </c>
      <c r="AH71" s="191">
        <v>-182085.48355894446</v>
      </c>
      <c r="AI71" s="191">
        <v>-189915.15935197906</v>
      </c>
      <c r="AJ71" s="191">
        <v>-198081.51120411415</v>
      </c>
      <c r="AK71" s="191">
        <v>-206599.01618589103</v>
      </c>
      <c r="AL71" s="191">
        <v>-215482.77388188429</v>
      </c>
      <c r="AM71" s="191">
        <v>-224748.53315880534</v>
      </c>
      <c r="AN71" s="191">
        <v>-234412.72008463388</v>
      </c>
      <c r="AO71"/>
      <c r="AP71"/>
      <c r="AQ71"/>
      <c r="AR71"/>
      <c r="AS71" s="244"/>
      <c r="AT71" s="244"/>
      <c r="AU71" s="245"/>
      <c r="AV71" s="245"/>
    </row>
    <row r="72" spans="1:48" s="243" customFormat="1" thickBot="1" x14ac:dyDescent="0.3">
      <c r="A72" s="201" t="s">
        <v>236</v>
      </c>
      <c r="B72" s="189">
        <v>0</v>
      </c>
      <c r="C72" s="189">
        <v>0</v>
      </c>
      <c r="D72" s="189">
        <v>-58756974.284755521</v>
      </c>
      <c r="E72" s="189">
        <v>-58745903.343892209</v>
      </c>
      <c r="F72" s="189">
        <v>-58734356.352571778</v>
      </c>
      <c r="G72" s="189">
        <v>-58722312.840624571</v>
      </c>
      <c r="H72" s="189">
        <v>-58709751.457663633</v>
      </c>
      <c r="I72" s="189">
        <v>-58696649.935235366</v>
      </c>
      <c r="J72" s="189">
        <v>-58682985.047342695</v>
      </c>
      <c r="K72" s="189">
        <v>-58668732.569270633</v>
      </c>
      <c r="L72" s="189">
        <v>-58653867.23464147</v>
      </c>
      <c r="M72" s="189">
        <v>-58638362.690623254</v>
      </c>
      <c r="N72" s="189">
        <v>-58622191.451212257</v>
      </c>
      <c r="O72" s="189">
        <v>-58605324.848506592</v>
      </c>
      <c r="P72" s="189">
        <v>-58587732.981884576</v>
      </c>
      <c r="Q72" s="189">
        <v>-58569384.664997816</v>
      </c>
      <c r="R72" s="189">
        <v>-58550247.370484926</v>
      </c>
      <c r="S72" s="189">
        <v>-58530287.172307983</v>
      </c>
      <c r="T72" s="189">
        <v>-58509468.68560943</v>
      </c>
      <c r="U72" s="189">
        <v>-58487755.003982835</v>
      </c>
      <c r="V72" s="189">
        <v>-58465107.634046301</v>
      </c>
      <c r="W72" s="189">
        <v>-58441486.427202493</v>
      </c>
      <c r="X72" s="189">
        <v>-58416849.508464403</v>
      </c>
      <c r="Y72" s="189">
        <v>-58391153.202220574</v>
      </c>
      <c r="Z72" s="189">
        <v>-58364351.954808265</v>
      </c>
      <c r="AA72" s="189">
        <v>-58336398.253757223</v>
      </c>
      <c r="AB72" s="189">
        <v>-58307242.543560989</v>
      </c>
      <c r="AC72" s="189">
        <v>590083.91034912795</v>
      </c>
      <c r="AD72" s="189">
        <v>615457.51849414047</v>
      </c>
      <c r="AE72" s="189">
        <v>641922.19178938854</v>
      </c>
      <c r="AF72" s="189">
        <v>669524.84603633208</v>
      </c>
      <c r="AG72" s="189">
        <v>698314.41441589443</v>
      </c>
      <c r="AH72" s="189">
        <v>728341.93423577782</v>
      </c>
      <c r="AI72" s="189">
        <v>759660.63740791625</v>
      </c>
      <c r="AJ72" s="189">
        <v>792326.0448164565</v>
      </c>
      <c r="AK72" s="189">
        <v>826396.06474356411</v>
      </c>
      <c r="AL72" s="189">
        <v>861931.09552753717</v>
      </c>
      <c r="AM72" s="189">
        <v>898994.13263522123</v>
      </c>
      <c r="AN72" s="189">
        <v>937650.88033853541</v>
      </c>
      <c r="AO72"/>
      <c r="AP72"/>
      <c r="AQ72"/>
      <c r="AR72"/>
      <c r="AS72" s="244"/>
      <c r="AT72" s="244"/>
      <c r="AU72" s="245"/>
      <c r="AV72" s="245"/>
    </row>
    <row r="73" spans="1:48" s="243" customFormat="1" ht="16.5" thickBot="1" x14ac:dyDescent="0.3">
      <c r="A73" s="193"/>
      <c r="B73" s="202">
        <v>0.5</v>
      </c>
      <c r="C73" s="202">
        <v>1.5</v>
      </c>
      <c r="D73" s="202">
        <v>2.5</v>
      </c>
      <c r="E73" s="202">
        <v>3.5</v>
      </c>
      <c r="F73" s="202">
        <v>4.5</v>
      </c>
      <c r="G73" s="202">
        <v>5.5</v>
      </c>
      <c r="H73" s="202">
        <v>6.5</v>
      </c>
      <c r="I73" s="202">
        <v>7.5</v>
      </c>
      <c r="J73" s="202">
        <v>8.5</v>
      </c>
      <c r="K73" s="202">
        <v>9.5</v>
      </c>
      <c r="L73" s="202">
        <v>10.5</v>
      </c>
      <c r="M73" s="202">
        <v>11.5</v>
      </c>
      <c r="N73" s="202">
        <v>12.5</v>
      </c>
      <c r="O73" s="202">
        <v>13.5</v>
      </c>
      <c r="P73" s="202">
        <v>14.5</v>
      </c>
      <c r="Q73" s="202">
        <v>15.5</v>
      </c>
      <c r="R73" s="202">
        <v>16.5</v>
      </c>
      <c r="S73" s="202">
        <v>17.5</v>
      </c>
      <c r="T73" s="202">
        <v>18.5</v>
      </c>
      <c r="U73" s="202">
        <v>19.5</v>
      </c>
      <c r="V73" s="202">
        <v>20.5</v>
      </c>
      <c r="W73" s="202">
        <v>21.5</v>
      </c>
      <c r="X73" s="202">
        <v>22.5</v>
      </c>
      <c r="Y73" s="202">
        <v>23.5</v>
      </c>
      <c r="Z73" s="202">
        <v>24.5</v>
      </c>
      <c r="AA73" s="202">
        <v>25.5</v>
      </c>
      <c r="AB73" s="202">
        <v>26.5</v>
      </c>
      <c r="AC73" s="202">
        <v>27.5</v>
      </c>
      <c r="AD73" s="202">
        <v>28.5</v>
      </c>
      <c r="AE73" s="202">
        <v>29.5</v>
      </c>
      <c r="AF73" s="202">
        <v>30.5</v>
      </c>
      <c r="AG73" s="202">
        <v>31.5</v>
      </c>
      <c r="AH73" s="202">
        <v>32.5</v>
      </c>
      <c r="AI73" s="202">
        <v>33.5</v>
      </c>
      <c r="AJ73" s="202">
        <v>34.5</v>
      </c>
      <c r="AK73" s="202">
        <v>35.5</v>
      </c>
      <c r="AL73" s="202">
        <v>36.5</v>
      </c>
      <c r="AM73" s="202">
        <v>37.5</v>
      </c>
      <c r="AN73" s="202">
        <v>38.5</v>
      </c>
      <c r="AO73"/>
      <c r="AP73"/>
      <c r="AQ73"/>
      <c r="AR73"/>
      <c r="AS73" s="244"/>
      <c r="AT73" s="244"/>
      <c r="AU73" s="245"/>
      <c r="AV73" s="245"/>
    </row>
    <row r="74" spans="1:48" s="243" customFormat="1" x14ac:dyDescent="0.25">
      <c r="A74" s="190" t="s">
        <v>235</v>
      </c>
      <c r="B74" s="184">
        <v>1</v>
      </c>
      <c r="C74" s="184">
        <v>2</v>
      </c>
      <c r="D74" s="184">
        <v>3</v>
      </c>
      <c r="E74" s="184">
        <v>4</v>
      </c>
      <c r="F74" s="184">
        <v>5</v>
      </c>
      <c r="G74" s="184">
        <v>6</v>
      </c>
      <c r="H74" s="184">
        <v>7</v>
      </c>
      <c r="I74" s="184">
        <v>8</v>
      </c>
      <c r="J74" s="184">
        <v>9</v>
      </c>
      <c r="K74" s="184">
        <v>10</v>
      </c>
      <c r="L74" s="184">
        <v>11</v>
      </c>
      <c r="M74" s="184">
        <v>12</v>
      </c>
      <c r="N74" s="184">
        <v>13</v>
      </c>
      <c r="O74" s="184">
        <v>14</v>
      </c>
      <c r="P74" s="184">
        <v>15</v>
      </c>
      <c r="Q74" s="184">
        <v>16</v>
      </c>
      <c r="R74" s="184">
        <v>17</v>
      </c>
      <c r="S74" s="184">
        <v>18</v>
      </c>
      <c r="T74" s="184">
        <v>19</v>
      </c>
      <c r="U74" s="184">
        <v>20</v>
      </c>
      <c r="V74" s="184">
        <v>21</v>
      </c>
      <c r="W74" s="184">
        <v>22</v>
      </c>
      <c r="X74" s="184">
        <v>23</v>
      </c>
      <c r="Y74" s="184">
        <v>24</v>
      </c>
      <c r="Z74" s="184">
        <v>25</v>
      </c>
      <c r="AA74" s="184">
        <v>26</v>
      </c>
      <c r="AB74" s="184">
        <v>27</v>
      </c>
      <c r="AC74" s="184">
        <v>28</v>
      </c>
      <c r="AD74" s="184">
        <v>29</v>
      </c>
      <c r="AE74" s="184">
        <v>30</v>
      </c>
      <c r="AF74" s="184">
        <v>31</v>
      </c>
      <c r="AG74" s="184">
        <v>32</v>
      </c>
      <c r="AH74" s="184">
        <v>33</v>
      </c>
      <c r="AI74" s="184">
        <v>34</v>
      </c>
      <c r="AJ74" s="184">
        <v>35</v>
      </c>
      <c r="AK74" s="184">
        <v>36</v>
      </c>
      <c r="AL74" s="184">
        <v>37</v>
      </c>
      <c r="AM74" s="184">
        <v>38</v>
      </c>
      <c r="AN74" s="184">
        <v>39</v>
      </c>
      <c r="AO74"/>
      <c r="AP74"/>
      <c r="AQ74"/>
      <c r="AR74"/>
      <c r="AS74" s="244"/>
      <c r="AT74" s="244"/>
      <c r="AU74" s="245"/>
      <c r="AV74" s="245"/>
    </row>
    <row r="75" spans="1:48" s="243" customFormat="1" ht="15" x14ac:dyDescent="0.25">
      <c r="A75" s="195" t="s">
        <v>421</v>
      </c>
      <c r="B75" s="196">
        <v>0</v>
      </c>
      <c r="C75" s="196">
        <v>0</v>
      </c>
      <c r="D75" s="196">
        <v>-58756974.284755521</v>
      </c>
      <c r="E75" s="196">
        <v>-58745903.343892209</v>
      </c>
      <c r="F75" s="196">
        <v>-58734356.352571778</v>
      </c>
      <c r="G75" s="196">
        <v>-58722312.840624571</v>
      </c>
      <c r="H75" s="196">
        <v>-58709751.457663633</v>
      </c>
      <c r="I75" s="196">
        <v>-58696649.935235366</v>
      </c>
      <c r="J75" s="196">
        <v>-58682985.047342695</v>
      </c>
      <c r="K75" s="196">
        <v>-58668732.569270633</v>
      </c>
      <c r="L75" s="196">
        <v>-58653867.23464147</v>
      </c>
      <c r="M75" s="196">
        <v>-58638362.690623254</v>
      </c>
      <c r="N75" s="196">
        <v>-58622191.451212257</v>
      </c>
      <c r="O75" s="196">
        <v>-58605324.848506592</v>
      </c>
      <c r="P75" s="196">
        <v>-58587732.981884576</v>
      </c>
      <c r="Q75" s="196">
        <v>-58569384.664997816</v>
      </c>
      <c r="R75" s="196">
        <v>-58550247.370484926</v>
      </c>
      <c r="S75" s="196">
        <v>-58530287.172307983</v>
      </c>
      <c r="T75" s="196">
        <v>-58509468.68560943</v>
      </c>
      <c r="U75" s="196">
        <v>-58487755.003982835</v>
      </c>
      <c r="V75" s="196">
        <v>-58465107.634046301</v>
      </c>
      <c r="W75" s="196">
        <v>-58441486.427202493</v>
      </c>
      <c r="X75" s="196">
        <v>-58416849.508464403</v>
      </c>
      <c r="Y75" s="196">
        <v>-58391153.202220574</v>
      </c>
      <c r="Z75" s="196">
        <v>-58364351.954808265</v>
      </c>
      <c r="AA75" s="196">
        <v>-58336398.253757223</v>
      </c>
      <c r="AB75" s="196">
        <v>-58307242.543560989</v>
      </c>
      <c r="AC75" s="196">
        <v>737604.88793640991</v>
      </c>
      <c r="AD75" s="196">
        <v>769321.89811767556</v>
      </c>
      <c r="AE75" s="196">
        <v>802402.7397367357</v>
      </c>
      <c r="AF75" s="196">
        <v>836906.05754541513</v>
      </c>
      <c r="AG75" s="196">
        <v>872893.01801986806</v>
      </c>
      <c r="AH75" s="196">
        <v>910427.41779472225</v>
      </c>
      <c r="AI75" s="196">
        <v>949575.79675989528</v>
      </c>
      <c r="AJ75" s="196">
        <v>990407.55602057069</v>
      </c>
      <c r="AK75" s="196">
        <v>1032995.0809294551</v>
      </c>
      <c r="AL75" s="196">
        <v>1077413.8694094215</v>
      </c>
      <c r="AM75" s="196">
        <v>1123742.6657940266</v>
      </c>
      <c r="AN75" s="196">
        <v>1172063.6004231693</v>
      </c>
      <c r="AO75"/>
      <c r="AP75"/>
      <c r="AQ75"/>
      <c r="AR75"/>
      <c r="AS75" s="244"/>
      <c r="AT75" s="244"/>
      <c r="AU75" s="245"/>
      <c r="AV75" s="245"/>
    </row>
    <row r="76" spans="1:48" s="243" customFormat="1" x14ac:dyDescent="0.25">
      <c r="A76" s="197" t="s">
        <v>234</v>
      </c>
      <c r="B76" s="191">
        <v>0</v>
      </c>
      <c r="C76" s="191">
        <v>0</v>
      </c>
      <c r="D76" s="191">
        <v>59014438.025762722</v>
      </c>
      <c r="E76" s="191">
        <v>59014438.025762722</v>
      </c>
      <c r="F76" s="191">
        <v>59014438.025762722</v>
      </c>
      <c r="G76" s="191">
        <v>59014438.025762722</v>
      </c>
      <c r="H76" s="191">
        <v>59014438.025762722</v>
      </c>
      <c r="I76" s="191">
        <v>59014438.025762722</v>
      </c>
      <c r="J76" s="191">
        <v>59014438.025762722</v>
      </c>
      <c r="K76" s="191">
        <v>59014438.025762722</v>
      </c>
      <c r="L76" s="191">
        <v>59014438.025762722</v>
      </c>
      <c r="M76" s="191">
        <v>59014438.025762722</v>
      </c>
      <c r="N76" s="191">
        <v>59014438.025762722</v>
      </c>
      <c r="O76" s="191">
        <v>59014438.025762722</v>
      </c>
      <c r="P76" s="191">
        <v>59014438.025762722</v>
      </c>
      <c r="Q76" s="191">
        <v>59014438.025762722</v>
      </c>
      <c r="R76" s="191">
        <v>59014438.025762722</v>
      </c>
      <c r="S76" s="191">
        <v>59014438.025762722</v>
      </c>
      <c r="T76" s="191">
        <v>59014438.025762722</v>
      </c>
      <c r="U76" s="191">
        <v>59014438.025762722</v>
      </c>
      <c r="V76" s="191">
        <v>59014438.025762722</v>
      </c>
      <c r="W76" s="191">
        <v>59014438.025762722</v>
      </c>
      <c r="X76" s="191">
        <v>59014438.025762722</v>
      </c>
      <c r="Y76" s="191">
        <v>59014438.025762722</v>
      </c>
      <c r="Z76" s="191">
        <v>59014438.025762722</v>
      </c>
      <c r="AA76" s="191">
        <v>59014438.025762722</v>
      </c>
      <c r="AB76" s="191">
        <v>59014438.025762722</v>
      </c>
      <c r="AC76" s="191">
        <v>0</v>
      </c>
      <c r="AD76" s="191">
        <v>0</v>
      </c>
      <c r="AE76" s="191">
        <v>0</v>
      </c>
      <c r="AF76" s="191">
        <v>0</v>
      </c>
      <c r="AG76" s="191">
        <v>0</v>
      </c>
      <c r="AH76" s="191">
        <v>0</v>
      </c>
      <c r="AI76" s="191">
        <v>0</v>
      </c>
      <c r="AJ76" s="191">
        <v>0</v>
      </c>
      <c r="AK76" s="191">
        <v>0</v>
      </c>
      <c r="AL76" s="191">
        <v>0</v>
      </c>
      <c r="AM76" s="191">
        <v>0</v>
      </c>
      <c r="AN76" s="191">
        <v>0</v>
      </c>
      <c r="AO76"/>
      <c r="AP76"/>
      <c r="AQ76"/>
      <c r="AR76"/>
      <c r="AS76" s="244"/>
      <c r="AT76" s="244"/>
      <c r="AU76" s="245"/>
      <c r="AV76" s="245"/>
    </row>
    <row r="77" spans="1:48" s="243" customFormat="1" x14ac:dyDescent="0.25">
      <c r="A77" s="197" t="s">
        <v>233</v>
      </c>
      <c r="B77" s="191">
        <v>0</v>
      </c>
      <c r="C77" s="191">
        <v>0</v>
      </c>
      <c r="D77" s="191">
        <v>0</v>
      </c>
      <c r="E77" s="191">
        <v>0</v>
      </c>
      <c r="F77" s="191">
        <v>0</v>
      </c>
      <c r="G77" s="191">
        <v>0</v>
      </c>
      <c r="H77" s="191">
        <v>0</v>
      </c>
      <c r="I77" s="191">
        <v>0</v>
      </c>
      <c r="J77" s="191">
        <v>0</v>
      </c>
      <c r="K77" s="191">
        <v>0</v>
      </c>
      <c r="L77" s="191">
        <v>0</v>
      </c>
      <c r="M77" s="191">
        <v>0</v>
      </c>
      <c r="N77" s="191">
        <v>0</v>
      </c>
      <c r="O77" s="191">
        <v>0</v>
      </c>
      <c r="P77" s="191">
        <v>0</v>
      </c>
      <c r="Q77" s="191">
        <v>0</v>
      </c>
      <c r="R77" s="191">
        <v>0</v>
      </c>
      <c r="S77" s="191">
        <v>0</v>
      </c>
      <c r="T77" s="191">
        <v>0</v>
      </c>
      <c r="U77" s="191">
        <v>0</v>
      </c>
      <c r="V77" s="191">
        <v>0</v>
      </c>
      <c r="W77" s="191">
        <v>0</v>
      </c>
      <c r="X77" s="191">
        <v>0</v>
      </c>
      <c r="Y77" s="191">
        <v>0</v>
      </c>
      <c r="Z77" s="191">
        <v>0</v>
      </c>
      <c r="AA77" s="191">
        <v>0</v>
      </c>
      <c r="AB77" s="191">
        <v>0</v>
      </c>
      <c r="AC77" s="191">
        <v>0</v>
      </c>
      <c r="AD77" s="191">
        <v>0</v>
      </c>
      <c r="AE77" s="191">
        <v>0</v>
      </c>
      <c r="AF77" s="191">
        <v>0</v>
      </c>
      <c r="AG77" s="191">
        <v>0</v>
      </c>
      <c r="AH77" s="191">
        <v>0</v>
      </c>
      <c r="AI77" s="191">
        <v>0</v>
      </c>
      <c r="AJ77" s="191">
        <v>0</v>
      </c>
      <c r="AK77" s="191">
        <v>0</v>
      </c>
      <c r="AL77" s="191">
        <v>0</v>
      </c>
      <c r="AM77" s="191">
        <v>0</v>
      </c>
      <c r="AN77" s="191">
        <v>0</v>
      </c>
      <c r="AO77"/>
      <c r="AP77"/>
      <c r="AQ77"/>
      <c r="AR77"/>
      <c r="AS77" s="244"/>
      <c r="AT77" s="244"/>
      <c r="AU77" s="245"/>
      <c r="AV77" s="245"/>
    </row>
    <row r="78" spans="1:48" s="243" customFormat="1" x14ac:dyDescent="0.25">
      <c r="A78" s="197" t="s">
        <v>232</v>
      </c>
      <c r="B78" s="191">
        <v>0</v>
      </c>
      <c r="C78" s="191">
        <v>0</v>
      </c>
      <c r="D78" s="191">
        <v>0</v>
      </c>
      <c r="E78" s="191">
        <v>0</v>
      </c>
      <c r="F78" s="191">
        <v>0</v>
      </c>
      <c r="G78" s="191">
        <v>0</v>
      </c>
      <c r="H78" s="191">
        <v>0</v>
      </c>
      <c r="I78" s="191">
        <v>0</v>
      </c>
      <c r="J78" s="191">
        <v>0</v>
      </c>
      <c r="K78" s="191">
        <v>0</v>
      </c>
      <c r="L78" s="191">
        <v>0</v>
      </c>
      <c r="M78" s="191">
        <v>0</v>
      </c>
      <c r="N78" s="191">
        <v>0</v>
      </c>
      <c r="O78" s="191">
        <v>0</v>
      </c>
      <c r="P78" s="191">
        <v>0</v>
      </c>
      <c r="Q78" s="191">
        <v>0</v>
      </c>
      <c r="R78" s="191">
        <v>0</v>
      </c>
      <c r="S78" s="191">
        <v>0</v>
      </c>
      <c r="T78" s="191">
        <v>0</v>
      </c>
      <c r="U78" s="191">
        <v>0</v>
      </c>
      <c r="V78" s="191">
        <v>0</v>
      </c>
      <c r="W78" s="191">
        <v>0</v>
      </c>
      <c r="X78" s="191">
        <v>0</v>
      </c>
      <c r="Y78" s="191">
        <v>0</v>
      </c>
      <c r="Z78" s="191">
        <v>0</v>
      </c>
      <c r="AA78" s="191">
        <v>0</v>
      </c>
      <c r="AB78" s="191">
        <v>0</v>
      </c>
      <c r="AC78" s="191">
        <v>-147520.97758728199</v>
      </c>
      <c r="AD78" s="191">
        <v>-153864.37962353512</v>
      </c>
      <c r="AE78" s="191">
        <v>-160480.54794734716</v>
      </c>
      <c r="AF78" s="191">
        <v>-167381.21150908311</v>
      </c>
      <c r="AG78" s="191">
        <v>-174578.60360397364</v>
      </c>
      <c r="AH78" s="191">
        <v>-182085.48355894443</v>
      </c>
      <c r="AI78" s="191">
        <v>-189915.15935197903</v>
      </c>
      <c r="AJ78" s="191">
        <v>-198081.51120411418</v>
      </c>
      <c r="AK78" s="191">
        <v>-206599.01618589112</v>
      </c>
      <c r="AL78" s="191">
        <v>-215482.77388188429</v>
      </c>
      <c r="AM78" s="191">
        <v>-224748.53315880522</v>
      </c>
      <c r="AN78" s="191">
        <v>-234412.72008463368</v>
      </c>
      <c r="AO78"/>
      <c r="AP78"/>
      <c r="AQ78"/>
      <c r="AR78"/>
      <c r="AS78" s="244"/>
      <c r="AT78" s="244"/>
      <c r="AU78" s="245"/>
      <c r="AV78" s="245"/>
    </row>
    <row r="79" spans="1:48" s="243" customFormat="1" x14ac:dyDescent="0.25">
      <c r="A79" s="197" t="s">
        <v>231</v>
      </c>
      <c r="B79" s="246">
        <v>-223143533.95423725</v>
      </c>
      <c r="C79" s="191">
        <v>-153993204.13881359</v>
      </c>
      <c r="D79" s="191">
        <v>46343.473381280899</v>
      </c>
      <c r="E79" s="191">
        <v>48336.242736697197</v>
      </c>
      <c r="F79" s="191">
        <v>50414.701174378395</v>
      </c>
      <c r="G79" s="191">
        <v>52582.533324897289</v>
      </c>
      <c r="H79" s="191">
        <v>54843.582257807255</v>
      </c>
      <c r="I79" s="191">
        <v>57201.856294929981</v>
      </c>
      <c r="J79" s="191">
        <v>59661.536115586758</v>
      </c>
      <c r="K79" s="191">
        <v>62226.982168614864</v>
      </c>
      <c r="L79" s="191">
        <v>64902.742401778698</v>
      </c>
      <c r="M79" s="191">
        <v>67693.560325145721</v>
      </c>
      <c r="N79" s="191">
        <v>70604.383419036865</v>
      </c>
      <c r="O79" s="191">
        <v>73640.371906101704</v>
      </c>
      <c r="P79" s="191">
        <v>76806.907898128033</v>
      </c>
      <c r="Q79" s="191">
        <v>80109.60493761301</v>
      </c>
      <c r="R79" s="191">
        <v>83554.3179500103</v>
      </c>
      <c r="S79" s="191">
        <v>87147.153621852398</v>
      </c>
      <c r="T79" s="191">
        <v>90894.481227576733</v>
      </c>
      <c r="U79" s="191">
        <v>94802.943920433521</v>
      </c>
      <c r="V79" s="191">
        <v>98879.470508933067</v>
      </c>
      <c r="W79" s="191">
        <v>103131.28774082661</v>
      </c>
      <c r="X79" s="191">
        <v>107565.9331137538</v>
      </c>
      <c r="Y79" s="191">
        <v>112191.26823759079</v>
      </c>
      <c r="Z79" s="191">
        <v>117015.49277174473</v>
      </c>
      <c r="AA79" s="191">
        <v>122047.15896099806</v>
      </c>
      <c r="AB79" s="191">
        <v>127295.18679636717</v>
      </c>
      <c r="AC79" s="191">
        <v>132768.87982851267</v>
      </c>
      <c r="AD79" s="191">
        <v>138477.94166117907</v>
      </c>
      <c r="AE79" s="191">
        <v>144432.49315261841</v>
      </c>
      <c r="AF79" s="191">
        <v>150643.09035813808</v>
      </c>
      <c r="AG79" s="191">
        <v>157120.7432436347</v>
      </c>
      <c r="AH79" s="191">
        <v>163876.9352030158</v>
      </c>
      <c r="AI79" s="191">
        <v>170923.64341676235</v>
      </c>
      <c r="AJ79" s="191">
        <v>178273.36008375883</v>
      </c>
      <c r="AK79" s="191">
        <v>185939.11456727982</v>
      </c>
      <c r="AL79" s="191">
        <v>193934.49649369717</v>
      </c>
      <c r="AM79" s="191">
        <v>202273.67984288931</v>
      </c>
      <c r="AN79" s="191">
        <v>210971.44807618856</v>
      </c>
      <c r="AO79"/>
      <c r="AP79"/>
      <c r="AQ79"/>
      <c r="AR79"/>
      <c r="AS79" s="244"/>
      <c r="AT79" s="244"/>
      <c r="AU79" s="245"/>
      <c r="AV79" s="245"/>
    </row>
    <row r="80" spans="1:48" s="243" customFormat="1" x14ac:dyDescent="0.25">
      <c r="A80" s="197" t="s">
        <v>230</v>
      </c>
      <c r="B80" s="191">
        <v>0</v>
      </c>
      <c r="C80" s="191">
        <v>0</v>
      </c>
      <c r="D80" s="191">
        <v>-41827.33216677601</v>
      </c>
      <c r="E80" s="191">
        <v>-1798.5752831713685</v>
      </c>
      <c r="F80" s="191">
        <v>-1875.9140203477318</v>
      </c>
      <c r="G80" s="191">
        <v>-1956.5783232226845</v>
      </c>
      <c r="H80" s="191">
        <v>-2040.7111911212628</v>
      </c>
      <c r="I80" s="191">
        <v>-2128.4617723394754</v>
      </c>
      <c r="J80" s="191">
        <v>-2219.9856285500759</v>
      </c>
      <c r="K80" s="191">
        <v>-2315.4450105777278</v>
      </c>
      <c r="L80" s="191">
        <v>-2415.0091460325671</v>
      </c>
      <c r="M80" s="191">
        <v>-2518.8545393119707</v>
      </c>
      <c r="N80" s="191">
        <v>-2627.1652845023841</v>
      </c>
      <c r="O80" s="191">
        <v>-2740.1333917359857</v>
      </c>
      <c r="P80" s="191">
        <v>-2857.9591275806315</v>
      </c>
      <c r="Q80" s="191">
        <v>-2980.8513700665976</v>
      </c>
      <c r="R80" s="191">
        <v>-3109.0279789794563</v>
      </c>
      <c r="S80" s="191">
        <v>-3242.7161820755769</v>
      </c>
      <c r="T80" s="191">
        <v>-3382.1529779048356</v>
      </c>
      <c r="U80" s="191">
        <v>-3527.5855559547363</v>
      </c>
      <c r="V80" s="191">
        <v>-3679.2717348607825</v>
      </c>
      <c r="W80" s="191">
        <v>-3837.4804194597991</v>
      </c>
      <c r="X80" s="191">
        <v>-4002.4920774965699</v>
      </c>
      <c r="Y80" s="191">
        <v>-4174.5992368289362</v>
      </c>
      <c r="Z80" s="191">
        <v>-4354.1070040125542</v>
      </c>
      <c r="AA80" s="191">
        <v>-4541.3336051851347</v>
      </c>
      <c r="AB80" s="191">
        <v>-4736.6109502080617</v>
      </c>
      <c r="AC80" s="191">
        <v>-4940.2852210670126</v>
      </c>
      <c r="AD80" s="191">
        <v>-5152.7174855729072</v>
      </c>
      <c r="AE80" s="191">
        <v>-5374.2843374525455</v>
      </c>
      <c r="AF80" s="191">
        <v>-5605.3785639629787</v>
      </c>
      <c r="AG80" s="191">
        <v>-5846.4098422134084</v>
      </c>
      <c r="AH80" s="191">
        <v>-6097.8054654285679</v>
      </c>
      <c r="AI80" s="191">
        <v>-6360.0111004420014</v>
      </c>
      <c r="AJ80" s="191">
        <v>-6633.4915777610104</v>
      </c>
      <c r="AK80" s="191">
        <v>-6918.7317156047329</v>
      </c>
      <c r="AL80" s="191">
        <v>-7216.2371793757193</v>
      </c>
      <c r="AM80" s="191">
        <v>-7526.5353780888836</v>
      </c>
      <c r="AN80" s="191">
        <v>-7850.1763993466921</v>
      </c>
      <c r="AO80"/>
      <c r="AP80"/>
      <c r="AQ80"/>
      <c r="AR80"/>
      <c r="AS80" s="244"/>
      <c r="AT80" s="244"/>
      <c r="AU80" s="245"/>
      <c r="AV80" s="245"/>
    </row>
    <row r="81" spans="1:48" s="243" customFormat="1" x14ac:dyDescent="0.25">
      <c r="A81" s="197" t="s">
        <v>422</v>
      </c>
      <c r="B81" s="246">
        <v>-1239686299.7457626</v>
      </c>
      <c r="C81" s="246">
        <v>-855517800.77118659</v>
      </c>
      <c r="D81" s="246">
        <v>0</v>
      </c>
      <c r="E81" s="191">
        <v>0</v>
      </c>
      <c r="F81" s="191">
        <v>0</v>
      </c>
      <c r="G81" s="191">
        <v>0</v>
      </c>
      <c r="H81" s="191">
        <v>0</v>
      </c>
      <c r="I81" s="191">
        <v>0</v>
      </c>
      <c r="J81" s="191">
        <v>0</v>
      </c>
      <c r="K81" s="191">
        <v>0</v>
      </c>
      <c r="L81" s="191">
        <v>0</v>
      </c>
      <c r="M81" s="191">
        <v>0</v>
      </c>
      <c r="N81" s="191">
        <v>0</v>
      </c>
      <c r="O81" s="191">
        <v>0</v>
      </c>
      <c r="P81" s="191">
        <v>0</v>
      </c>
      <c r="Q81" s="191">
        <v>0</v>
      </c>
      <c r="R81" s="191">
        <v>0</v>
      </c>
      <c r="S81" s="191">
        <v>0</v>
      </c>
      <c r="T81" s="191">
        <v>0</v>
      </c>
      <c r="U81" s="191">
        <v>0</v>
      </c>
      <c r="V81" s="191">
        <v>0</v>
      </c>
      <c r="W81" s="191">
        <v>0</v>
      </c>
      <c r="X81" s="191">
        <v>0</v>
      </c>
      <c r="Y81" s="191">
        <v>0</v>
      </c>
      <c r="Z81" s="191">
        <v>0</v>
      </c>
      <c r="AA81" s="191">
        <v>0</v>
      </c>
      <c r="AB81" s="191">
        <v>0</v>
      </c>
      <c r="AC81" s="191">
        <v>0</v>
      </c>
      <c r="AD81" s="191">
        <v>0</v>
      </c>
      <c r="AE81" s="191">
        <v>0</v>
      </c>
      <c r="AF81" s="191">
        <v>0</v>
      </c>
      <c r="AG81" s="191">
        <v>0</v>
      </c>
      <c r="AH81" s="191">
        <v>0</v>
      </c>
      <c r="AI81" s="191">
        <v>0</v>
      </c>
      <c r="AJ81" s="191">
        <v>0</v>
      </c>
      <c r="AK81" s="191">
        <v>0</v>
      </c>
      <c r="AL81" s="191">
        <v>0</v>
      </c>
      <c r="AM81" s="191">
        <v>0</v>
      </c>
      <c r="AN81" s="191">
        <v>0</v>
      </c>
      <c r="AO81"/>
      <c r="AP81"/>
      <c r="AQ81"/>
      <c r="AR81"/>
      <c r="AS81" s="199">
        <f>SUM(B81:AR81)/1.18</f>
        <v>-1775596695.3533468</v>
      </c>
      <c r="AT81" s="200">
        <f>AS81*1.18</f>
        <v>-2095204100.5169492</v>
      </c>
      <c r="AU81" s="245"/>
      <c r="AV81" s="245"/>
    </row>
    <row r="82" spans="1:48" s="243" customFormat="1" x14ac:dyDescent="0.25">
      <c r="A82" s="197" t="s">
        <v>229</v>
      </c>
      <c r="B82" s="191">
        <v>0</v>
      </c>
      <c r="C82" s="191">
        <v>0</v>
      </c>
      <c r="D82" s="191">
        <v>0</v>
      </c>
      <c r="E82" s="191">
        <v>0</v>
      </c>
      <c r="F82" s="191">
        <v>0</v>
      </c>
      <c r="G82" s="191">
        <v>0</v>
      </c>
      <c r="H82" s="191">
        <v>0</v>
      </c>
      <c r="I82" s="191">
        <v>0</v>
      </c>
      <c r="J82" s="191">
        <v>0</v>
      </c>
      <c r="K82" s="191">
        <v>0</v>
      </c>
      <c r="L82" s="191">
        <v>0</v>
      </c>
      <c r="M82" s="191">
        <v>0</v>
      </c>
      <c r="N82" s="191">
        <v>0</v>
      </c>
      <c r="O82" s="191">
        <v>0</v>
      </c>
      <c r="P82" s="191">
        <v>0</v>
      </c>
      <c r="Q82" s="191">
        <v>0</v>
      </c>
      <c r="R82" s="191">
        <v>0</v>
      </c>
      <c r="S82" s="191">
        <v>0</v>
      </c>
      <c r="T82" s="191">
        <v>0</v>
      </c>
      <c r="U82" s="191">
        <v>0</v>
      </c>
      <c r="V82" s="191">
        <v>0</v>
      </c>
      <c r="W82" s="191">
        <v>0</v>
      </c>
      <c r="X82" s="191">
        <v>0</v>
      </c>
      <c r="Y82" s="191">
        <v>0</v>
      </c>
      <c r="Z82" s="191">
        <v>0</v>
      </c>
      <c r="AA82" s="191">
        <v>0</v>
      </c>
      <c r="AB82" s="191">
        <v>0</v>
      </c>
      <c r="AC82" s="191">
        <v>0</v>
      </c>
      <c r="AD82" s="191">
        <v>0</v>
      </c>
      <c r="AE82" s="191">
        <v>0</v>
      </c>
      <c r="AF82" s="191">
        <v>0</v>
      </c>
      <c r="AG82" s="191">
        <v>0</v>
      </c>
      <c r="AH82" s="191">
        <v>0</v>
      </c>
      <c r="AI82" s="191">
        <v>0</v>
      </c>
      <c r="AJ82" s="191">
        <v>0</v>
      </c>
      <c r="AK82" s="191">
        <v>0</v>
      </c>
      <c r="AL82" s="191">
        <v>0</v>
      </c>
      <c r="AM82" s="191">
        <v>0</v>
      </c>
      <c r="AN82" s="191">
        <v>0</v>
      </c>
      <c r="AO82"/>
      <c r="AP82"/>
      <c r="AQ82"/>
      <c r="AR82"/>
      <c r="AS82" s="244"/>
      <c r="AT82" s="244"/>
      <c r="AU82" s="245"/>
      <c r="AV82" s="245"/>
    </row>
    <row r="83" spans="1:48" s="243" customFormat="1" ht="15" x14ac:dyDescent="0.25">
      <c r="A83" s="198" t="s">
        <v>228</v>
      </c>
      <c r="B83" s="196">
        <v>-1462829833.6999998</v>
      </c>
      <c r="C83" s="196">
        <v>-1009511004.9100002</v>
      </c>
      <c r="D83" s="196">
        <v>261979.88222170627</v>
      </c>
      <c r="E83" s="196">
        <v>315072.34932403849</v>
      </c>
      <c r="F83" s="196">
        <v>328620.46034497453</v>
      </c>
      <c r="G83" s="196">
        <v>342751.14013982564</v>
      </c>
      <c r="H83" s="196">
        <v>357489.43916577497</v>
      </c>
      <c r="I83" s="196">
        <v>372861.48504994618</v>
      </c>
      <c r="J83" s="196">
        <v>388894.5289070633</v>
      </c>
      <c r="K83" s="196">
        <v>405616.99365012586</v>
      </c>
      <c r="L83" s="196">
        <v>423058.52437699802</v>
      </c>
      <c r="M83" s="196">
        <v>441250.04092530208</v>
      </c>
      <c r="N83" s="196">
        <v>460223.79268499924</v>
      </c>
      <c r="O83" s="196">
        <v>480013.41577049543</v>
      </c>
      <c r="P83" s="196">
        <v>500653.99264869292</v>
      </c>
      <c r="Q83" s="196">
        <v>522182.11433245224</v>
      </c>
      <c r="R83" s="196">
        <v>544635.94524882699</v>
      </c>
      <c r="S83" s="196">
        <v>568055.2908945157</v>
      </c>
      <c r="T83" s="196">
        <v>592481.66840296367</v>
      </c>
      <c r="U83" s="196">
        <v>617958.38014436618</v>
      </c>
      <c r="V83" s="196">
        <v>644530.59049049299</v>
      </c>
      <c r="W83" s="196">
        <v>672245.4058815958</v>
      </c>
      <c r="X83" s="196">
        <v>701151.95833457564</v>
      </c>
      <c r="Y83" s="196">
        <v>731301.49254290969</v>
      </c>
      <c r="Z83" s="196">
        <v>762747.45672218909</v>
      </c>
      <c r="AA83" s="196">
        <v>795545.59736131132</v>
      </c>
      <c r="AB83" s="196">
        <v>829754.05804789183</v>
      </c>
      <c r="AC83" s="196">
        <v>717912.5049565736</v>
      </c>
      <c r="AD83" s="196">
        <v>748782.74266974663</v>
      </c>
      <c r="AE83" s="196">
        <v>780980.40060455445</v>
      </c>
      <c r="AF83" s="196">
        <v>814562.55783050705</v>
      </c>
      <c r="AG83" s="196">
        <v>849588.74781731574</v>
      </c>
      <c r="AH83" s="196">
        <v>886121.063973365</v>
      </c>
      <c r="AI83" s="196">
        <v>924224.26972423657</v>
      </c>
      <c r="AJ83" s="196">
        <v>963965.91332245432</v>
      </c>
      <c r="AK83" s="196">
        <v>1005416.447595239</v>
      </c>
      <c r="AL83" s="196">
        <v>1048649.3548418586</v>
      </c>
      <c r="AM83" s="196">
        <v>1093741.2771000217</v>
      </c>
      <c r="AN83" s="196">
        <v>1140772.1520153775</v>
      </c>
      <c r="AO83"/>
      <c r="AP83"/>
      <c r="AQ83"/>
      <c r="AR83"/>
      <c r="AS83" s="244"/>
      <c r="AT83" s="244"/>
      <c r="AU83" s="245"/>
      <c r="AV83" s="245"/>
    </row>
    <row r="84" spans="1:48" s="243" customFormat="1" ht="15" x14ac:dyDescent="0.25">
      <c r="A84" s="198" t="s">
        <v>423</v>
      </c>
      <c r="B84" s="196">
        <v>-1462829833.6999998</v>
      </c>
      <c r="C84" s="196">
        <v>-2472340838.6100001</v>
      </c>
      <c r="D84" s="196">
        <v>-2472078858.7277784</v>
      </c>
      <c r="E84" s="196">
        <v>-2471763786.3784542</v>
      </c>
      <c r="F84" s="196">
        <v>-2471435165.9181094</v>
      </c>
      <c r="G84" s="196">
        <v>-2471092414.7779694</v>
      </c>
      <c r="H84" s="196">
        <v>-2470734925.3388038</v>
      </c>
      <c r="I84" s="196">
        <v>-2470362063.853754</v>
      </c>
      <c r="J84" s="196">
        <v>-2469973169.3248467</v>
      </c>
      <c r="K84" s="196">
        <v>-2469567552.3311968</v>
      </c>
      <c r="L84" s="196">
        <v>-2469144493.8068199</v>
      </c>
      <c r="M84" s="196">
        <v>-2468703243.7658944</v>
      </c>
      <c r="N84" s="196">
        <v>-2468243019.9732094</v>
      </c>
      <c r="O84" s="196">
        <v>-2467763006.5574389</v>
      </c>
      <c r="P84" s="196">
        <v>-2467262352.5647902</v>
      </c>
      <c r="Q84" s="196">
        <v>-2466740170.4504576</v>
      </c>
      <c r="R84" s="196">
        <v>-2466195534.505209</v>
      </c>
      <c r="S84" s="196">
        <v>-2465627479.2143145</v>
      </c>
      <c r="T84" s="196">
        <v>-2465034997.5459113</v>
      </c>
      <c r="U84" s="196">
        <v>-2464417039.1657667</v>
      </c>
      <c r="V84" s="196">
        <v>-2463772508.5752764</v>
      </c>
      <c r="W84" s="196">
        <v>-2463100263.169395</v>
      </c>
      <c r="X84" s="196">
        <v>-2462399111.2110605</v>
      </c>
      <c r="Y84" s="196">
        <v>-2461667809.7185178</v>
      </c>
      <c r="Z84" s="196">
        <v>-2460905062.2617955</v>
      </c>
      <c r="AA84" s="196">
        <v>-2460109516.6644344</v>
      </c>
      <c r="AB84" s="196">
        <v>-2459279762.6063867</v>
      </c>
      <c r="AC84" s="196">
        <v>-2458561850.1014299</v>
      </c>
      <c r="AD84" s="196">
        <v>-2457813067.3587604</v>
      </c>
      <c r="AE84" s="196">
        <v>-2457032086.9581556</v>
      </c>
      <c r="AF84" s="196">
        <v>-2456217524.4003253</v>
      </c>
      <c r="AG84" s="196">
        <v>-2455367935.6525078</v>
      </c>
      <c r="AH84" s="196">
        <v>-2454481814.5885344</v>
      </c>
      <c r="AI84" s="196">
        <v>-2453557590.31881</v>
      </c>
      <c r="AJ84" s="196">
        <v>-2452593624.4054875</v>
      </c>
      <c r="AK84" s="196">
        <v>-2451588207.9578924</v>
      </c>
      <c r="AL84" s="196">
        <v>-2450539558.6030507</v>
      </c>
      <c r="AM84" s="196">
        <v>-2449445817.3259506</v>
      </c>
      <c r="AN84" s="196">
        <v>-2448305045.1739354</v>
      </c>
      <c r="AO84"/>
      <c r="AP84"/>
      <c r="AQ84"/>
      <c r="AR84"/>
      <c r="AS84" s="244"/>
      <c r="AT84" s="244"/>
      <c r="AU84" s="245"/>
      <c r="AV84" s="245"/>
    </row>
    <row r="85" spans="1:48" s="243" customFormat="1" x14ac:dyDescent="0.25">
      <c r="A85" s="203" t="s">
        <v>424</v>
      </c>
      <c r="B85" s="204">
        <v>0.9109750373485539</v>
      </c>
      <c r="C85" s="204">
        <v>0.75599588161705711</v>
      </c>
      <c r="D85" s="204">
        <v>0.6273824743710017</v>
      </c>
      <c r="E85" s="204">
        <v>0.52064935632448273</v>
      </c>
      <c r="F85" s="204">
        <v>0.43207415462612664</v>
      </c>
      <c r="G85" s="204">
        <v>0.35856776317520883</v>
      </c>
      <c r="H85" s="204">
        <v>0.29756660844415667</v>
      </c>
      <c r="I85" s="204">
        <v>0.24694324352212174</v>
      </c>
      <c r="J85" s="204">
        <v>0.20493215230051592</v>
      </c>
      <c r="K85" s="204">
        <v>0.1700681761830008</v>
      </c>
      <c r="L85" s="204">
        <v>0.14113541591950271</v>
      </c>
      <c r="M85" s="204">
        <v>0.11712482648921385</v>
      </c>
      <c r="N85" s="204">
        <v>9.719902613212765E-2</v>
      </c>
      <c r="O85" s="204">
        <v>8.0663092225832109E-2</v>
      </c>
      <c r="P85" s="204">
        <v>6.6940325498615838E-2</v>
      </c>
      <c r="Q85" s="204">
        <v>5.5552137343249659E-2</v>
      </c>
      <c r="R85" s="204">
        <v>4.6101358791078552E-2</v>
      </c>
      <c r="S85" s="204">
        <v>3.825838903823945E-2</v>
      </c>
      <c r="T85" s="204">
        <v>3.174970044667174E-2</v>
      </c>
      <c r="U85" s="204">
        <v>2.6348299125868668E-2</v>
      </c>
      <c r="V85" s="204">
        <v>2.1865808403210511E-2</v>
      </c>
      <c r="W85" s="204">
        <v>1.814589908980126E-2</v>
      </c>
      <c r="X85" s="204">
        <v>1.5058837418922204E-2</v>
      </c>
      <c r="Y85" s="204">
        <v>1.2496960513628384E-2</v>
      </c>
      <c r="Z85" s="204">
        <v>1.0370921588073345E-2</v>
      </c>
      <c r="AA85" s="204">
        <v>8.6065739320110735E-3</v>
      </c>
      <c r="AB85" s="204">
        <v>7.1423850058183183E-3</v>
      </c>
      <c r="AC85" s="204">
        <v>5.9272904612600145E-3</v>
      </c>
      <c r="AD85" s="204">
        <v>4.9189132458589318E-3</v>
      </c>
      <c r="AE85" s="204">
        <v>4.082085681210732E-3</v>
      </c>
      <c r="AF85" s="204">
        <v>3.3876229719591129E-3</v>
      </c>
      <c r="AG85" s="204">
        <v>2.8113053709204251E-3</v>
      </c>
      <c r="AH85" s="204">
        <v>2.3330335028385286E-3</v>
      </c>
      <c r="AI85" s="204">
        <v>1.9361273882477412E-3</v>
      </c>
      <c r="AJ85" s="204">
        <v>1.6067447205375444E-3</v>
      </c>
      <c r="AK85" s="204">
        <v>1.3333981083299121E-3</v>
      </c>
      <c r="AL85" s="204">
        <v>1.1065544467468149E-3</v>
      </c>
      <c r="AM85" s="204">
        <v>9.1830244543304122E-4</v>
      </c>
      <c r="AN85" s="204">
        <v>7.6207671820169396E-4</v>
      </c>
      <c r="AO85"/>
      <c r="AP85"/>
      <c r="AQ85"/>
      <c r="AR85"/>
      <c r="AS85" s="244"/>
      <c r="AT85" s="244"/>
      <c r="AU85" s="245"/>
      <c r="AV85" s="245"/>
    </row>
    <row r="86" spans="1:48" s="243" customFormat="1" ht="15" x14ac:dyDescent="0.25">
      <c r="A86" s="195" t="s">
        <v>425</v>
      </c>
      <c r="B86" s="196">
        <v>-1332601462.3894362</v>
      </c>
      <c r="C86" s="196">
        <v>-763186162.1590569</v>
      </c>
      <c r="D86" s="196">
        <v>164361.58674367768</v>
      </c>
      <c r="E86" s="196">
        <v>164042.2158712032</v>
      </c>
      <c r="F86" s="196">
        <v>141988.40759640344</v>
      </c>
      <c r="G86" s="196">
        <v>122899.50964568982</v>
      </c>
      <c r="H86" s="196">
        <v>106376.91996716333</v>
      </c>
      <c r="I86" s="196">
        <v>92075.624502708815</v>
      </c>
      <c r="J86" s="196">
        <v>79696.992826819682</v>
      </c>
      <c r="K86" s="196">
        <v>68982.542338908723</v>
      </c>
      <c r="L86" s="196">
        <v>59708.540796238689</v>
      </c>
      <c r="M86" s="196">
        <v>51681.334481734513</v>
      </c>
      <c r="N86" s="196">
        <v>44733.30445181614</v>
      </c>
      <c r="O86" s="196">
        <v>38719.366425932167</v>
      </c>
      <c r="P86" s="196">
        <v>33513.941230085125</v>
      </c>
      <c r="Q86" s="196">
        <v>29008.332533584882</v>
      </c>
      <c r="R86" s="196">
        <v>25108.457122434385</v>
      </c>
      <c r="S86" s="196">
        <v>21732.880314272661</v>
      </c>
      <c r="T86" s="196">
        <v>18811.115491938392</v>
      </c>
      <c r="U86" s="196">
        <v>16282.152247381022</v>
      </c>
      <c r="V86" s="196">
        <v>14093.182401673253</v>
      </c>
      <c r="W86" s="196">
        <v>12198.497298709928</v>
      </c>
      <c r="X86" s="196">
        <v>10558.533346519291</v>
      </c>
      <c r="Y86" s="196">
        <v>9139.0458758662444</v>
      </c>
      <c r="Z86" s="196">
        <v>7910.3940651681905</v>
      </c>
      <c r="AA86" s="196">
        <v>6846.9219999760398</v>
      </c>
      <c r="AB86" s="196">
        <v>5926.4229427181654</v>
      </c>
      <c r="AC86" s="196">
        <v>4255.2759426483817</v>
      </c>
      <c r="AD86" s="196">
        <v>3683.1973511887968</v>
      </c>
      <c r="AE86" s="196">
        <v>3188.0289106140731</v>
      </c>
      <c r="AF86" s="196">
        <v>2759.4308330043991</v>
      </c>
      <c r="AG86" s="196">
        <v>2388.4534098123781</v>
      </c>
      <c r="AH86" s="196">
        <v>2067.3501298207839</v>
      </c>
      <c r="AI86" s="196">
        <v>1789.415921496362</v>
      </c>
      <c r="AJ86" s="196">
        <v>1548.8471420090057</v>
      </c>
      <c r="AK86" s="196">
        <v>1340.6203893072718</v>
      </c>
      <c r="AL86" s="196">
        <v>1160.3876066784374</v>
      </c>
      <c r="AM86" s="196">
        <v>1004.3852894320075</v>
      </c>
      <c r="AN86" s="196">
        <v>869.3558978237628</v>
      </c>
      <c r="AO86"/>
      <c r="AP86"/>
      <c r="AQ86"/>
      <c r="AR86"/>
      <c r="AS86" s="244"/>
      <c r="AT86" s="244"/>
      <c r="AU86" s="245"/>
      <c r="AV86" s="245"/>
    </row>
    <row r="87" spans="1:48" s="243" customFormat="1" ht="15" x14ac:dyDescent="0.25">
      <c r="A87" s="195" t="s">
        <v>426</v>
      </c>
      <c r="B87" s="196">
        <v>-1332601462.3894362</v>
      </c>
      <c r="C87" s="196">
        <v>-2095787624.5484931</v>
      </c>
      <c r="D87" s="196">
        <v>-2095623262.9617496</v>
      </c>
      <c r="E87" s="196">
        <v>-2095459220.7458785</v>
      </c>
      <c r="F87" s="196">
        <v>-2095317232.3382821</v>
      </c>
      <c r="G87" s="196">
        <v>-2095194332.8286364</v>
      </c>
      <c r="H87" s="196">
        <v>-2095087955.9086692</v>
      </c>
      <c r="I87" s="196">
        <v>-2094995880.2841666</v>
      </c>
      <c r="J87" s="196">
        <v>-2094916183.2913396</v>
      </c>
      <c r="K87" s="196">
        <v>-2094847200.7490008</v>
      </c>
      <c r="L87" s="196">
        <v>-2094787492.2082045</v>
      </c>
      <c r="M87" s="196">
        <v>-2094735810.8737228</v>
      </c>
      <c r="N87" s="196">
        <v>-2094691077.5692711</v>
      </c>
      <c r="O87" s="196">
        <v>-2094652358.2028451</v>
      </c>
      <c r="P87" s="196">
        <v>-2094618844.261615</v>
      </c>
      <c r="Q87" s="196">
        <v>-2094589835.9290814</v>
      </c>
      <c r="R87" s="196">
        <v>-2094564727.4719591</v>
      </c>
      <c r="S87" s="196">
        <v>-2094542994.5916448</v>
      </c>
      <c r="T87" s="196">
        <v>-2094524183.4761529</v>
      </c>
      <c r="U87" s="196">
        <v>-2094507901.3239055</v>
      </c>
      <c r="V87" s="196">
        <v>-2094493808.1415038</v>
      </c>
      <c r="W87" s="196">
        <v>-2094481609.6442051</v>
      </c>
      <c r="X87" s="196">
        <v>-2094471051.1108587</v>
      </c>
      <c r="Y87" s="196">
        <v>-2094461912.0649829</v>
      </c>
      <c r="Z87" s="196">
        <v>-2094454001.6709177</v>
      </c>
      <c r="AA87" s="196">
        <v>-2094447154.7489178</v>
      </c>
      <c r="AB87" s="196">
        <v>-2094441228.3259752</v>
      </c>
      <c r="AC87" s="196">
        <v>-2094436973.0500326</v>
      </c>
      <c r="AD87" s="196">
        <v>-2094433289.8526814</v>
      </c>
      <c r="AE87" s="196">
        <v>-2094430101.8237708</v>
      </c>
      <c r="AF87" s="196">
        <v>-2094427342.3929377</v>
      </c>
      <c r="AG87" s="196">
        <v>-2094424953.9395278</v>
      </c>
      <c r="AH87" s="196">
        <v>-2094422886.5893979</v>
      </c>
      <c r="AI87" s="196">
        <v>-2094421097.1734765</v>
      </c>
      <c r="AJ87" s="196">
        <v>-2094419548.3263345</v>
      </c>
      <c r="AK87" s="196">
        <v>-2094418207.7059453</v>
      </c>
      <c r="AL87" s="196">
        <v>-2094417047.3183386</v>
      </c>
      <c r="AM87" s="196">
        <v>-2094416042.9330492</v>
      </c>
      <c r="AN87" s="196">
        <v>-2094415173.5771513</v>
      </c>
      <c r="AO87"/>
      <c r="AP87"/>
      <c r="AQ87"/>
      <c r="AR87"/>
      <c r="AS87" s="244"/>
      <c r="AT87" s="244"/>
      <c r="AU87" s="245"/>
      <c r="AV87" s="245"/>
    </row>
    <row r="88" spans="1:48" s="243" customFormat="1" ht="15" x14ac:dyDescent="0.25">
      <c r="A88" s="195" t="s">
        <v>427</v>
      </c>
      <c r="B88" s="205">
        <v>0</v>
      </c>
      <c r="C88" s="205">
        <v>0</v>
      </c>
      <c r="D88" s="205">
        <v>0</v>
      </c>
      <c r="E88" s="205">
        <v>0</v>
      </c>
      <c r="F88" s="205">
        <v>0</v>
      </c>
      <c r="G88" s="205">
        <v>0</v>
      </c>
      <c r="H88" s="205">
        <v>0</v>
      </c>
      <c r="I88" s="205">
        <v>0</v>
      </c>
      <c r="J88" s="205">
        <v>0</v>
      </c>
      <c r="K88" s="205">
        <v>0</v>
      </c>
      <c r="L88" s="205">
        <v>0</v>
      </c>
      <c r="M88" s="205">
        <v>0</v>
      </c>
      <c r="N88" s="205">
        <v>0</v>
      </c>
      <c r="O88" s="205">
        <v>0</v>
      </c>
      <c r="P88" s="205">
        <v>0</v>
      </c>
      <c r="Q88" s="205">
        <v>0</v>
      </c>
      <c r="R88" s="205">
        <v>0</v>
      </c>
      <c r="S88" s="205">
        <v>0</v>
      </c>
      <c r="T88" s="205">
        <v>0</v>
      </c>
      <c r="U88" s="205">
        <v>0</v>
      </c>
      <c r="V88" s="205">
        <v>0</v>
      </c>
      <c r="W88" s="205">
        <v>0</v>
      </c>
      <c r="X88" s="205">
        <v>0</v>
      </c>
      <c r="Y88" s="205">
        <v>0</v>
      </c>
      <c r="Z88" s="205">
        <v>0</v>
      </c>
      <c r="AA88" s="205">
        <v>0</v>
      </c>
      <c r="AB88" s="205">
        <v>0</v>
      </c>
      <c r="AC88" s="205">
        <v>0</v>
      </c>
      <c r="AD88" s="205">
        <v>0</v>
      </c>
      <c r="AE88" s="205">
        <v>0</v>
      </c>
      <c r="AF88" s="205">
        <v>0</v>
      </c>
      <c r="AG88" s="205">
        <v>0</v>
      </c>
      <c r="AH88" s="205">
        <v>0</v>
      </c>
      <c r="AI88" s="205">
        <v>0</v>
      </c>
      <c r="AJ88" s="205">
        <v>0</v>
      </c>
      <c r="AK88" s="205">
        <v>0</v>
      </c>
      <c r="AL88" s="205">
        <v>0</v>
      </c>
      <c r="AM88" s="205">
        <v>0</v>
      </c>
      <c r="AN88" s="205">
        <v>0</v>
      </c>
      <c r="AO88"/>
      <c r="AP88"/>
      <c r="AQ88"/>
      <c r="AR88"/>
      <c r="AS88" s="244"/>
      <c r="AT88" s="244"/>
      <c r="AU88" s="245"/>
      <c r="AV88" s="245"/>
    </row>
    <row r="89" spans="1:48" s="243" customFormat="1" ht="15" x14ac:dyDescent="0.25">
      <c r="A89" s="195" t="s">
        <v>428</v>
      </c>
      <c r="B89" s="206">
        <v>0</v>
      </c>
      <c r="C89" s="206">
        <v>0</v>
      </c>
      <c r="D89" s="206">
        <v>0</v>
      </c>
      <c r="E89" s="206">
        <v>0</v>
      </c>
      <c r="F89" s="206">
        <v>0</v>
      </c>
      <c r="G89" s="206">
        <v>0</v>
      </c>
      <c r="H89" s="206">
        <v>0</v>
      </c>
      <c r="I89" s="206">
        <v>0</v>
      </c>
      <c r="J89" s="206">
        <v>0</v>
      </c>
      <c r="K89" s="206">
        <v>0</v>
      </c>
      <c r="L89" s="206">
        <v>0</v>
      </c>
      <c r="M89" s="206">
        <v>0</v>
      </c>
      <c r="N89" s="206">
        <v>0</v>
      </c>
      <c r="O89" s="206">
        <v>0</v>
      </c>
      <c r="P89" s="206">
        <v>0</v>
      </c>
      <c r="Q89" s="206">
        <v>0</v>
      </c>
      <c r="R89" s="206">
        <v>0</v>
      </c>
      <c r="S89" s="206">
        <v>0</v>
      </c>
      <c r="T89" s="206">
        <v>0</v>
      </c>
      <c r="U89" s="206">
        <v>0</v>
      </c>
      <c r="V89" s="206">
        <v>0</v>
      </c>
      <c r="W89" s="206">
        <v>0</v>
      </c>
      <c r="X89" s="206">
        <v>0</v>
      </c>
      <c r="Y89" s="206">
        <v>0</v>
      </c>
      <c r="Z89" s="206">
        <v>0</v>
      </c>
      <c r="AA89" s="206">
        <v>0</v>
      </c>
      <c r="AB89" s="206">
        <v>0</v>
      </c>
      <c r="AC89" s="206">
        <v>0</v>
      </c>
      <c r="AD89" s="206">
        <v>0</v>
      </c>
      <c r="AE89" s="206">
        <v>0</v>
      </c>
      <c r="AF89" s="206">
        <v>0</v>
      </c>
      <c r="AG89" s="206">
        <v>0</v>
      </c>
      <c r="AH89" s="206">
        <v>0</v>
      </c>
      <c r="AI89" s="206">
        <v>0</v>
      </c>
      <c r="AJ89" s="206">
        <v>0</v>
      </c>
      <c r="AK89" s="206">
        <v>0</v>
      </c>
      <c r="AL89" s="206">
        <v>0</v>
      </c>
      <c r="AM89" s="206">
        <v>0</v>
      </c>
      <c r="AN89" s="206">
        <v>0</v>
      </c>
      <c r="AO89"/>
      <c r="AP89"/>
      <c r="AQ89"/>
      <c r="AR89"/>
      <c r="AS89" s="244"/>
      <c r="AT89" s="244"/>
      <c r="AU89" s="245"/>
      <c r="AV89" s="245"/>
    </row>
    <row r="90" spans="1:48" s="243" customFormat="1" thickBot="1" x14ac:dyDescent="0.3">
      <c r="A90" s="207" t="s">
        <v>429</v>
      </c>
      <c r="B90" s="208">
        <v>0</v>
      </c>
      <c r="C90" s="208">
        <v>0</v>
      </c>
      <c r="D90" s="208">
        <v>0</v>
      </c>
      <c r="E90" s="208">
        <v>0</v>
      </c>
      <c r="F90" s="208">
        <v>0</v>
      </c>
      <c r="G90" s="208">
        <v>0</v>
      </c>
      <c r="H90" s="208">
        <v>0</v>
      </c>
      <c r="I90" s="208">
        <v>0</v>
      </c>
      <c r="J90" s="208">
        <v>0</v>
      </c>
      <c r="K90" s="208">
        <v>0</v>
      </c>
      <c r="L90" s="208">
        <v>0</v>
      </c>
      <c r="M90" s="208">
        <v>0</v>
      </c>
      <c r="N90" s="208">
        <v>0</v>
      </c>
      <c r="O90" s="208">
        <v>0</v>
      </c>
      <c r="P90" s="208">
        <v>0</v>
      </c>
      <c r="Q90" s="208">
        <v>0</v>
      </c>
      <c r="R90" s="208">
        <v>0</v>
      </c>
      <c r="S90" s="208">
        <v>0</v>
      </c>
      <c r="T90" s="208">
        <v>0</v>
      </c>
      <c r="U90" s="208">
        <v>0</v>
      </c>
      <c r="V90" s="208">
        <v>0</v>
      </c>
      <c r="W90" s="208">
        <v>0</v>
      </c>
      <c r="X90" s="208">
        <v>0</v>
      </c>
      <c r="Y90" s="208">
        <v>0</v>
      </c>
      <c r="Z90" s="208">
        <v>0</v>
      </c>
      <c r="AA90" s="208">
        <v>0</v>
      </c>
      <c r="AB90" s="208">
        <v>0</v>
      </c>
      <c r="AC90" s="208">
        <v>0</v>
      </c>
      <c r="AD90" s="208">
        <v>0</v>
      </c>
      <c r="AE90" s="208">
        <v>0</v>
      </c>
      <c r="AF90" s="208">
        <v>0</v>
      </c>
      <c r="AG90" s="208">
        <v>0</v>
      </c>
      <c r="AH90" s="208">
        <v>0</v>
      </c>
      <c r="AI90" s="208">
        <v>0</v>
      </c>
      <c r="AJ90" s="208">
        <v>0</v>
      </c>
      <c r="AK90" s="208">
        <v>0</v>
      </c>
      <c r="AL90" s="208">
        <v>0</v>
      </c>
      <c r="AM90" s="208">
        <v>0</v>
      </c>
      <c r="AN90" s="208">
        <v>0</v>
      </c>
      <c r="AO90"/>
      <c r="AP90"/>
      <c r="AQ90"/>
      <c r="AR90"/>
      <c r="AS90" s="244"/>
      <c r="AT90" s="244"/>
      <c r="AU90" s="245"/>
      <c r="AV90" s="245"/>
    </row>
    <row r="91" spans="1:48" s="243" customFormat="1" x14ac:dyDescent="0.25">
      <c r="A91" s="157"/>
      <c r="B91" s="209">
        <v>2016</v>
      </c>
      <c r="C91" s="209">
        <v>2017</v>
      </c>
      <c r="D91" s="157">
        <v>2018</v>
      </c>
      <c r="E91" s="157">
        <v>2019</v>
      </c>
      <c r="F91" s="157">
        <v>2020</v>
      </c>
      <c r="G91" s="157">
        <v>2021</v>
      </c>
      <c r="H91" s="157">
        <v>2022</v>
      </c>
      <c r="I91" s="157">
        <v>2023</v>
      </c>
      <c r="J91" s="157">
        <v>2024</v>
      </c>
      <c r="K91" s="157">
        <v>2025</v>
      </c>
      <c r="L91" s="157">
        <v>2026</v>
      </c>
      <c r="M91" s="157">
        <v>2027</v>
      </c>
      <c r="N91" s="157">
        <v>2028</v>
      </c>
      <c r="O91" s="157">
        <v>2029</v>
      </c>
      <c r="P91" s="157">
        <v>2030</v>
      </c>
      <c r="Q91" s="157">
        <v>2031</v>
      </c>
      <c r="R91" s="157">
        <v>2032</v>
      </c>
      <c r="S91" s="157">
        <v>2033</v>
      </c>
      <c r="T91" s="157">
        <v>2034</v>
      </c>
      <c r="U91" s="157">
        <v>2035</v>
      </c>
      <c r="V91" s="157">
        <v>2036</v>
      </c>
      <c r="W91" s="157">
        <v>2037</v>
      </c>
      <c r="X91" s="157">
        <v>2038</v>
      </c>
      <c r="Y91" s="157">
        <v>2039</v>
      </c>
      <c r="Z91" s="157">
        <v>2040</v>
      </c>
      <c r="AA91" s="157">
        <v>2041</v>
      </c>
      <c r="AB91" s="157">
        <v>2042</v>
      </c>
      <c r="AC91" s="157">
        <v>2043</v>
      </c>
      <c r="AD91" s="157">
        <v>2044</v>
      </c>
      <c r="AE91" s="157">
        <v>2045</v>
      </c>
      <c r="AF91" s="157">
        <v>2046</v>
      </c>
      <c r="AG91" s="157">
        <v>2047</v>
      </c>
      <c r="AH91" s="157">
        <v>2048</v>
      </c>
      <c r="AI91" s="157">
        <v>2049</v>
      </c>
      <c r="AJ91" s="157">
        <v>2050</v>
      </c>
      <c r="AK91" s="157">
        <v>2051</v>
      </c>
      <c r="AL91" s="157">
        <v>2052</v>
      </c>
      <c r="AM91" s="157">
        <v>2053</v>
      </c>
      <c r="AN91" s="157">
        <v>2054</v>
      </c>
      <c r="AO91"/>
      <c r="AP91"/>
      <c r="AQ91"/>
      <c r="AR91"/>
      <c r="AS91" s="244"/>
      <c r="AT91" s="244"/>
      <c r="AU91" s="245"/>
      <c r="AV91" s="245"/>
    </row>
    <row r="92" spans="1:48" s="243" customFormat="1" x14ac:dyDescent="0.2">
      <c r="A92" s="347" t="s">
        <v>430</v>
      </c>
      <c r="B92" s="347"/>
      <c r="C92" s="347"/>
      <c r="D92" s="347"/>
      <c r="E92" s="347"/>
      <c r="F92" s="347"/>
      <c r="G92" s="347"/>
      <c r="H92" s="347"/>
      <c r="I92" s="347"/>
      <c r="J92" s="347"/>
      <c r="K92" s="347"/>
      <c r="L92" s="347"/>
      <c r="M92" s="347"/>
      <c r="N92" s="347"/>
      <c r="O92" s="347"/>
      <c r="P92" s="347"/>
      <c r="Q92" s="347"/>
      <c r="R92" s="347"/>
      <c r="S92" s="347"/>
      <c r="T92" s="347"/>
      <c r="U92" s="347"/>
      <c r="V92" s="347"/>
      <c r="W92" s="347"/>
      <c r="X92" s="347"/>
      <c r="Y92" s="347"/>
      <c r="Z92" s="347"/>
      <c r="AA92" s="347"/>
      <c r="AB92" s="347"/>
      <c r="AC92" s="347"/>
      <c r="AS92" s="244"/>
      <c r="AT92" s="244"/>
      <c r="AU92" s="245"/>
      <c r="AV92" s="245"/>
    </row>
    <row r="93" spans="1:48" s="243" customFormat="1" ht="63.6" customHeight="1" x14ac:dyDescent="0.2">
      <c r="A93" s="348" t="s">
        <v>431</v>
      </c>
      <c r="B93" s="348"/>
      <c r="C93" s="348"/>
      <c r="D93" s="348"/>
      <c r="E93" s="348"/>
      <c r="F93" s="348"/>
      <c r="G93" s="348"/>
      <c r="H93" s="348"/>
      <c r="I93" s="348"/>
      <c r="J93" s="157"/>
      <c r="K93" s="157"/>
      <c r="L93" s="157"/>
      <c r="M93" s="157"/>
      <c r="N93" s="157"/>
      <c r="O93" s="157"/>
      <c r="P93" s="157"/>
      <c r="Q93" s="157"/>
      <c r="R93" s="157"/>
      <c r="S93" s="157"/>
      <c r="T93" s="157"/>
      <c r="U93" s="157"/>
      <c r="V93" s="157"/>
      <c r="W93" s="157"/>
      <c r="X93" s="157"/>
      <c r="Y93" s="157"/>
      <c r="Z93" s="157"/>
      <c r="AA93" s="157"/>
      <c r="AB93" s="157"/>
      <c r="AC93" s="157"/>
      <c r="AS93" s="244"/>
      <c r="AT93" s="244"/>
      <c r="AU93" s="245"/>
      <c r="AV93" s="245"/>
    </row>
    <row r="94" spans="1:48" s="243" customFormat="1" x14ac:dyDescent="0.2">
      <c r="A94" s="157"/>
      <c r="B94" s="157"/>
      <c r="C94" s="210"/>
      <c r="D94" s="157"/>
      <c r="E94" s="157"/>
      <c r="F94" s="157"/>
      <c r="G94" s="157"/>
      <c r="H94" s="157"/>
      <c r="I94" s="157"/>
      <c r="J94" s="157"/>
      <c r="K94" s="157"/>
      <c r="L94" s="157"/>
      <c r="M94" s="157"/>
      <c r="N94" s="157"/>
      <c r="O94" s="157"/>
      <c r="P94" s="157"/>
      <c r="Q94" s="157"/>
      <c r="R94" s="157"/>
      <c r="S94" s="157"/>
      <c r="T94" s="157"/>
      <c r="U94" s="157"/>
      <c r="V94" s="157"/>
      <c r="W94" s="157"/>
      <c r="X94" s="157"/>
      <c r="Y94" s="157"/>
      <c r="Z94" s="157"/>
      <c r="AA94" s="157"/>
      <c r="AB94" s="157"/>
      <c r="AC94" s="157"/>
      <c r="AS94" s="244"/>
      <c r="AT94" s="244"/>
      <c r="AU94" s="245"/>
      <c r="AV94" s="245"/>
    </row>
  </sheetData>
  <mergeCells count="15">
    <mergeCell ref="A92:AC92"/>
    <mergeCell ref="A93:I93"/>
    <mergeCell ref="A15:P15"/>
    <mergeCell ref="A17:P17"/>
    <mergeCell ref="A18:P18"/>
    <mergeCell ref="A20:P20"/>
    <mergeCell ref="D27:E27"/>
    <mergeCell ref="D28:E28"/>
    <mergeCell ref="D29:E29"/>
    <mergeCell ref="D30:E30"/>
    <mergeCell ref="A7:P7"/>
    <mergeCell ref="A9:P9"/>
    <mergeCell ref="A11:P11"/>
    <mergeCell ref="A12:P12"/>
    <mergeCell ref="A14:P14"/>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50"/>
  <sheetViews>
    <sheetView view="pageBreakPreview" topLeftCell="A13" zoomScale="120" zoomScaleNormal="100" zoomScaleSheetLayoutView="120" workbookViewId="0">
      <selection activeCell="H27" sqref="H27"/>
    </sheetView>
  </sheetViews>
  <sheetFormatPr defaultRowHeight="15" x14ac:dyDescent="0.25"/>
  <cols>
    <col min="1" max="1" width="4.42578125" customWidth="1"/>
    <col min="2" max="2" width="55" customWidth="1"/>
    <col min="3" max="3" width="12.42578125" style="269" customWidth="1"/>
    <col min="4" max="4" width="13.7109375" style="269" customWidth="1"/>
    <col min="5" max="5" width="13" customWidth="1"/>
    <col min="6" max="6" width="13.42578125" customWidth="1"/>
  </cols>
  <sheetData>
    <row r="1" spans="1:12" x14ac:dyDescent="0.25">
      <c r="A1" s="250" t="s">
        <v>454</v>
      </c>
      <c r="B1" s="1" t="e">
        <f>'5. анализ эконом эфф'!B1</f>
        <v>#REF!</v>
      </c>
    </row>
    <row r="3" spans="1:12" ht="18.75" x14ac:dyDescent="0.25">
      <c r="A3" s="59"/>
      <c r="B3" s="59"/>
      <c r="C3" s="214"/>
      <c r="D3" s="214"/>
      <c r="E3" s="59"/>
      <c r="F3" s="38" t="s">
        <v>66</v>
      </c>
      <c r="G3" s="59"/>
      <c r="H3" s="59"/>
      <c r="I3" s="59"/>
      <c r="J3" s="59"/>
      <c r="K3" s="59"/>
      <c r="L3" s="38"/>
    </row>
    <row r="4" spans="1:12" ht="18.75" x14ac:dyDescent="0.3">
      <c r="A4" s="59"/>
      <c r="B4" s="59"/>
      <c r="C4" s="214"/>
      <c r="D4" s="214"/>
      <c r="E4" s="59"/>
      <c r="F4" s="15" t="s">
        <v>8</v>
      </c>
      <c r="G4" s="59"/>
      <c r="H4" s="59"/>
      <c r="I4" s="59"/>
      <c r="J4" s="59"/>
      <c r="K4" s="59"/>
      <c r="L4" s="15"/>
    </row>
    <row r="5" spans="1:12" ht="18.75" x14ac:dyDescent="0.3">
      <c r="A5" s="59"/>
      <c r="B5" s="59"/>
      <c r="C5" s="214"/>
      <c r="D5" s="214"/>
      <c r="E5" s="59"/>
      <c r="F5" s="15" t="s">
        <v>65</v>
      </c>
      <c r="G5" s="59"/>
      <c r="H5" s="59"/>
      <c r="I5" s="59"/>
      <c r="J5" s="59"/>
      <c r="K5" s="59"/>
      <c r="L5" s="15"/>
    </row>
    <row r="6" spans="1:12" ht="18.75" x14ac:dyDescent="0.3">
      <c r="A6" s="59"/>
      <c r="B6" s="59"/>
      <c r="C6" s="214"/>
      <c r="D6" s="214"/>
      <c r="E6" s="59"/>
      <c r="F6" s="59"/>
      <c r="G6" s="59"/>
      <c r="H6" s="59"/>
      <c r="I6" s="59"/>
      <c r="J6" s="59"/>
      <c r="K6" s="15"/>
      <c r="L6" s="59"/>
    </row>
    <row r="7" spans="1:12" ht="15.75" x14ac:dyDescent="0.25">
      <c r="A7" s="308" t="str">
        <f>'5. анализ эконом эфф'!A7</f>
        <v>Год раскрытия информации: 2016</v>
      </c>
      <c r="B7" s="308"/>
      <c r="C7" s="308"/>
      <c r="D7" s="308"/>
      <c r="E7" s="308"/>
      <c r="F7" s="308"/>
      <c r="G7" s="148"/>
      <c r="H7" s="148"/>
      <c r="I7" s="148"/>
      <c r="J7" s="148"/>
      <c r="K7" s="148"/>
      <c r="L7" s="148"/>
    </row>
    <row r="8" spans="1:12" ht="18.75" x14ac:dyDescent="0.3">
      <c r="A8" s="59"/>
      <c r="B8" s="59"/>
      <c r="C8" s="214"/>
      <c r="D8" s="214"/>
      <c r="E8" s="59"/>
      <c r="F8" s="59"/>
      <c r="G8" s="59"/>
      <c r="H8" s="59"/>
      <c r="I8" s="59"/>
      <c r="J8" s="59"/>
      <c r="K8" s="15"/>
      <c r="L8" s="59"/>
    </row>
    <row r="9" spans="1:12" ht="18.75" x14ac:dyDescent="0.25">
      <c r="A9" s="301" t="s">
        <v>7</v>
      </c>
      <c r="B9" s="301"/>
      <c r="C9" s="301"/>
      <c r="D9" s="301"/>
      <c r="E9" s="301"/>
      <c r="F9" s="301"/>
      <c r="G9" s="139"/>
      <c r="H9" s="139"/>
      <c r="I9" s="139"/>
      <c r="J9" s="139"/>
      <c r="K9" s="139"/>
      <c r="L9" s="139"/>
    </row>
    <row r="10" spans="1:12" ht="18.75" x14ac:dyDescent="0.25">
      <c r="A10" s="301"/>
      <c r="B10" s="301"/>
      <c r="C10" s="301"/>
      <c r="D10" s="301"/>
      <c r="E10" s="301"/>
      <c r="F10" s="301"/>
      <c r="G10" s="301"/>
      <c r="H10" s="301"/>
      <c r="I10" s="301"/>
      <c r="J10" s="301"/>
      <c r="K10" s="301"/>
      <c r="L10" s="301"/>
    </row>
    <row r="11" spans="1:12" ht="15.75" x14ac:dyDescent="0.25">
      <c r="A11" s="306" t="str">
        <f>'5. анализ эконом эфф'!A11</f>
        <v>АО "Янтарьэнерго"</v>
      </c>
      <c r="B11" s="306"/>
      <c r="C11" s="306"/>
      <c r="D11" s="306"/>
      <c r="E11" s="306"/>
      <c r="F11" s="306"/>
      <c r="G11" s="211"/>
      <c r="H11" s="211"/>
      <c r="I11" s="211"/>
      <c r="J11" s="211"/>
      <c r="K11" s="211"/>
      <c r="L11" s="211"/>
    </row>
    <row r="12" spans="1:12" ht="15.75" x14ac:dyDescent="0.25">
      <c r="A12" s="296" t="s">
        <v>6</v>
      </c>
      <c r="B12" s="296"/>
      <c r="C12" s="296"/>
      <c r="D12" s="296"/>
      <c r="E12" s="296"/>
      <c r="F12" s="296"/>
      <c r="G12" s="141"/>
      <c r="H12" s="141"/>
      <c r="I12" s="141"/>
      <c r="J12" s="141"/>
      <c r="K12" s="141"/>
      <c r="L12" s="141"/>
    </row>
    <row r="13" spans="1:12" ht="18.75" x14ac:dyDescent="0.25">
      <c r="A13" s="301"/>
      <c r="B13" s="301"/>
      <c r="C13" s="301"/>
      <c r="D13" s="301"/>
      <c r="E13" s="301"/>
      <c r="F13" s="301"/>
      <c r="G13" s="301"/>
      <c r="H13" s="301"/>
      <c r="I13" s="301"/>
      <c r="J13" s="301"/>
      <c r="K13" s="301"/>
      <c r="L13" s="301"/>
    </row>
    <row r="14" spans="1:12" ht="15.75" x14ac:dyDescent="0.25">
      <c r="A14" s="306" t="str">
        <f>'5. анализ эконом эфф'!A14</f>
        <v>F_4494</v>
      </c>
      <c r="B14" s="306"/>
      <c r="C14" s="306"/>
      <c r="D14" s="306"/>
      <c r="E14" s="306"/>
      <c r="F14" s="306"/>
      <c r="G14" s="211"/>
      <c r="H14" s="211"/>
      <c r="I14" s="211"/>
      <c r="J14" s="211"/>
      <c r="K14" s="211"/>
      <c r="L14" s="211"/>
    </row>
    <row r="15" spans="1:12" ht="15.75" x14ac:dyDescent="0.25">
      <c r="A15" s="296" t="s">
        <v>5</v>
      </c>
      <c r="B15" s="296"/>
      <c r="C15" s="296"/>
      <c r="D15" s="296"/>
      <c r="E15" s="296"/>
      <c r="F15" s="296"/>
      <c r="G15" s="141"/>
      <c r="H15" s="141"/>
      <c r="I15" s="141"/>
      <c r="J15" s="141"/>
      <c r="K15" s="141"/>
      <c r="L15" s="141"/>
    </row>
    <row r="16" spans="1:12" ht="18.75" x14ac:dyDescent="0.25">
      <c r="A16" s="307"/>
      <c r="B16" s="307"/>
      <c r="C16" s="307"/>
      <c r="D16" s="307"/>
      <c r="E16" s="307"/>
      <c r="F16" s="307"/>
      <c r="G16" s="307"/>
      <c r="H16" s="307"/>
      <c r="I16" s="307"/>
      <c r="J16" s="307"/>
      <c r="K16" s="307"/>
      <c r="L16" s="307"/>
    </row>
    <row r="17" spans="1:12" ht="81.75" customHeight="1" x14ac:dyDescent="0.25">
      <c r="A17" s="303" t="str">
        <f>'5. анализ эконом эфф'!A17</f>
        <v>Замена коммутационного оборудования на подстанциях, которые являются смежными объектами реализуемых схем выдачи мощности новых объектов генерации</v>
      </c>
      <c r="B17" s="303"/>
      <c r="C17" s="303"/>
      <c r="D17" s="303"/>
      <c r="E17" s="303"/>
      <c r="F17" s="303"/>
      <c r="G17" s="212"/>
      <c r="H17" s="212"/>
      <c r="I17" s="212"/>
      <c r="J17" s="212"/>
      <c r="K17" s="212"/>
      <c r="L17" s="212"/>
    </row>
    <row r="18" spans="1:12" ht="15.75" x14ac:dyDescent="0.25">
      <c r="A18" s="296" t="s">
        <v>4</v>
      </c>
      <c r="B18" s="296"/>
      <c r="C18" s="296"/>
      <c r="D18" s="296"/>
      <c r="E18" s="296"/>
      <c r="F18" s="296"/>
      <c r="G18" s="141"/>
      <c r="H18" s="141"/>
      <c r="I18" s="141"/>
      <c r="J18" s="141"/>
      <c r="K18" s="141"/>
      <c r="L18" s="141"/>
    </row>
    <row r="19" spans="1:12" ht="15.75" x14ac:dyDescent="0.25">
      <c r="A19" s="59"/>
      <c r="B19" s="59"/>
      <c r="C19" s="214"/>
      <c r="D19" s="214"/>
      <c r="E19" s="59"/>
      <c r="F19" s="59"/>
      <c r="G19" s="59"/>
      <c r="H19" s="59"/>
      <c r="I19" s="59"/>
      <c r="J19" s="59"/>
      <c r="K19" s="59"/>
      <c r="L19" s="156"/>
    </row>
    <row r="20" spans="1:12" ht="15.75" x14ac:dyDescent="0.25">
      <c r="A20" s="59"/>
      <c r="B20" s="59"/>
      <c r="C20" s="214"/>
      <c r="D20" s="214"/>
      <c r="E20" s="59"/>
      <c r="F20" s="59"/>
      <c r="G20" s="59"/>
      <c r="H20" s="59"/>
      <c r="I20" s="59"/>
      <c r="J20" s="59"/>
      <c r="K20" s="84"/>
      <c r="L20" s="59"/>
    </row>
    <row r="21" spans="1:12" ht="15.75" customHeight="1" x14ac:dyDescent="0.25">
      <c r="A21" s="351" t="s">
        <v>374</v>
      </c>
      <c r="B21" s="351"/>
      <c r="C21" s="351"/>
      <c r="D21" s="351"/>
      <c r="E21" s="351"/>
      <c r="F21" s="351"/>
      <c r="G21" s="241"/>
      <c r="H21" s="241"/>
      <c r="I21" s="241"/>
      <c r="J21" s="241"/>
      <c r="K21" s="241"/>
      <c r="L21" s="241"/>
    </row>
    <row r="22" spans="1:12" ht="15.75" x14ac:dyDescent="0.25">
      <c r="A22" s="213"/>
      <c r="F22" s="214"/>
    </row>
    <row r="23" spans="1:12" s="216" customFormat="1" ht="16.5" thickBot="1" x14ac:dyDescent="0.3">
      <c r="A23" s="215"/>
      <c r="C23" s="272"/>
      <c r="D23" s="272"/>
      <c r="K23" s="217"/>
    </row>
    <row r="24" spans="1:12" s="216" customFormat="1" ht="16.5" hidden="1" thickBot="1" x14ac:dyDescent="0.3">
      <c r="A24" s="215"/>
      <c r="B24" s="354" t="s">
        <v>433</v>
      </c>
      <c r="C24" s="355"/>
      <c r="D24" s="355"/>
      <c r="E24" s="355"/>
      <c r="F24" s="355"/>
      <c r="G24" s="355"/>
      <c r="H24" s="355"/>
      <c r="I24" s="355"/>
      <c r="K24" s="217"/>
    </row>
    <row r="25" spans="1:12" ht="15" customHeight="1" x14ac:dyDescent="0.25">
      <c r="A25" s="356" t="s">
        <v>196</v>
      </c>
      <c r="B25" s="359" t="s">
        <v>434</v>
      </c>
      <c r="C25" s="362" t="s">
        <v>435</v>
      </c>
      <c r="D25" s="362"/>
      <c r="E25" s="364" t="s">
        <v>195</v>
      </c>
      <c r="F25" s="366" t="s">
        <v>194</v>
      </c>
    </row>
    <row r="26" spans="1:12" ht="15" customHeight="1" x14ac:dyDescent="0.25">
      <c r="A26" s="357"/>
      <c r="B26" s="360"/>
      <c r="C26" s="363"/>
      <c r="D26" s="363"/>
      <c r="E26" s="365"/>
      <c r="F26" s="367"/>
    </row>
    <row r="27" spans="1:12" ht="32.25" thickBot="1" x14ac:dyDescent="0.3">
      <c r="A27" s="358"/>
      <c r="B27" s="361"/>
      <c r="C27" s="273" t="s">
        <v>193</v>
      </c>
      <c r="D27" s="273" t="s">
        <v>192</v>
      </c>
      <c r="E27" s="365"/>
      <c r="F27" s="367"/>
    </row>
    <row r="28" spans="1:12" ht="16.5" thickBot="1" x14ac:dyDescent="0.3">
      <c r="A28" s="218">
        <v>1</v>
      </c>
      <c r="B28" s="219">
        <v>2</v>
      </c>
      <c r="C28" s="220">
        <v>3</v>
      </c>
      <c r="D28" s="220">
        <v>4</v>
      </c>
      <c r="E28" s="220">
        <v>5</v>
      </c>
      <c r="F28" s="221">
        <v>6</v>
      </c>
    </row>
    <row r="29" spans="1:12" x14ac:dyDescent="0.25">
      <c r="A29" s="222">
        <v>1</v>
      </c>
      <c r="B29" s="223" t="s">
        <v>191</v>
      </c>
      <c r="C29" s="274" t="s">
        <v>436</v>
      </c>
      <c r="D29" s="274" t="s">
        <v>436</v>
      </c>
      <c r="E29" s="224" t="s">
        <v>436</v>
      </c>
      <c r="F29" s="225"/>
    </row>
    <row r="30" spans="1:12" x14ac:dyDescent="0.25">
      <c r="A30" s="226">
        <v>1.1000000000000001</v>
      </c>
      <c r="B30" s="227" t="s">
        <v>437</v>
      </c>
      <c r="C30" s="352" t="s">
        <v>432</v>
      </c>
      <c r="D30" s="353"/>
      <c r="E30" s="228"/>
      <c r="F30" s="229"/>
    </row>
    <row r="31" spans="1:12" x14ac:dyDescent="0.25">
      <c r="A31" s="226">
        <v>1.2</v>
      </c>
      <c r="B31" s="227" t="s">
        <v>438</v>
      </c>
      <c r="C31" s="352" t="s">
        <v>432</v>
      </c>
      <c r="D31" s="353"/>
      <c r="E31" s="228"/>
      <c r="F31" s="229"/>
    </row>
    <row r="32" spans="1:12" x14ac:dyDescent="0.25">
      <c r="A32" s="230">
        <v>1.3</v>
      </c>
      <c r="B32" s="231" t="s">
        <v>338</v>
      </c>
      <c r="C32" s="248">
        <v>42339</v>
      </c>
      <c r="D32" s="248">
        <v>42415</v>
      </c>
      <c r="E32" s="232"/>
      <c r="F32" s="233"/>
    </row>
    <row r="33" spans="1:6" ht="25.5" x14ac:dyDescent="0.25">
      <c r="A33" s="230">
        <v>1.4</v>
      </c>
      <c r="B33" s="231" t="s">
        <v>439</v>
      </c>
      <c r="C33" s="248">
        <v>42555</v>
      </c>
      <c r="D33" s="248">
        <v>42674</v>
      </c>
      <c r="E33" s="232"/>
      <c r="F33" s="233"/>
    </row>
    <row r="34" spans="1:6" x14ac:dyDescent="0.25">
      <c r="A34" s="230">
        <v>1.5</v>
      </c>
      <c r="B34" s="231" t="s">
        <v>190</v>
      </c>
      <c r="C34" s="248">
        <v>42587</v>
      </c>
      <c r="D34" s="248">
        <v>42679</v>
      </c>
      <c r="E34" s="232"/>
      <c r="F34" s="233"/>
    </row>
    <row r="35" spans="1:6" x14ac:dyDescent="0.25">
      <c r="A35" s="230">
        <v>1.6</v>
      </c>
      <c r="B35" s="231" t="s">
        <v>189</v>
      </c>
      <c r="C35" s="248">
        <v>42586</v>
      </c>
      <c r="D35" s="248">
        <v>42704</v>
      </c>
      <c r="E35" s="232"/>
      <c r="F35" s="233"/>
    </row>
    <row r="36" spans="1:6" x14ac:dyDescent="0.25">
      <c r="A36" s="230">
        <v>2</v>
      </c>
      <c r="B36" s="234" t="s">
        <v>188</v>
      </c>
      <c r="C36" s="275"/>
      <c r="D36" s="275"/>
      <c r="E36" s="235" t="s">
        <v>436</v>
      </c>
      <c r="F36" s="236"/>
    </row>
    <row r="37" spans="1:6" x14ac:dyDescent="0.25">
      <c r="A37" s="230">
        <v>2.1</v>
      </c>
      <c r="B37" s="231" t="s">
        <v>440</v>
      </c>
      <c r="C37" s="248">
        <v>42623</v>
      </c>
      <c r="D37" s="248">
        <v>42734</v>
      </c>
      <c r="E37" s="232"/>
      <c r="F37" s="233"/>
    </row>
    <row r="38" spans="1:6" ht="25.5" x14ac:dyDescent="0.25">
      <c r="A38" s="230">
        <v>2.2000000000000002</v>
      </c>
      <c r="B38" s="231" t="s">
        <v>441</v>
      </c>
      <c r="C38" s="248">
        <v>42244</v>
      </c>
      <c r="D38" s="248">
        <v>42704</v>
      </c>
      <c r="E38" s="232"/>
      <c r="F38" s="233"/>
    </row>
    <row r="39" spans="1:6" x14ac:dyDescent="0.25">
      <c r="A39" s="230">
        <v>2.2999999999999998</v>
      </c>
      <c r="B39" s="231" t="s">
        <v>442</v>
      </c>
      <c r="C39" s="248">
        <v>42673</v>
      </c>
      <c r="D39" s="248">
        <v>42734</v>
      </c>
      <c r="E39" s="232"/>
      <c r="F39" s="233"/>
    </row>
    <row r="40" spans="1:6" ht="25.5" x14ac:dyDescent="0.25">
      <c r="A40" s="230">
        <v>3</v>
      </c>
      <c r="B40" s="234" t="s">
        <v>443</v>
      </c>
      <c r="C40" s="275"/>
      <c r="D40" s="275"/>
      <c r="E40" s="235" t="s">
        <v>436</v>
      </c>
      <c r="F40" s="236"/>
    </row>
    <row r="41" spans="1:6" ht="25.5" x14ac:dyDescent="0.25">
      <c r="A41" s="230">
        <v>3.1</v>
      </c>
      <c r="B41" s="231" t="s">
        <v>444</v>
      </c>
      <c r="C41" s="248">
        <v>42705</v>
      </c>
      <c r="D41" s="248">
        <v>42760</v>
      </c>
      <c r="E41" s="232"/>
      <c r="F41" s="233"/>
    </row>
    <row r="42" spans="1:6" x14ac:dyDescent="0.25">
      <c r="A42" s="230">
        <v>3.2</v>
      </c>
      <c r="B42" s="231" t="s">
        <v>187</v>
      </c>
      <c r="C42" s="248">
        <v>42719</v>
      </c>
      <c r="D42" s="248">
        <v>42929</v>
      </c>
      <c r="E42" s="232"/>
      <c r="F42" s="233"/>
    </row>
    <row r="43" spans="1:6" ht="42" customHeight="1" x14ac:dyDescent="0.25">
      <c r="A43" s="230">
        <v>3.3</v>
      </c>
      <c r="B43" s="231" t="s">
        <v>445</v>
      </c>
      <c r="C43" s="248">
        <v>42781</v>
      </c>
      <c r="D43" s="248">
        <v>42992</v>
      </c>
      <c r="E43" s="232"/>
      <c r="F43" s="233"/>
    </row>
    <row r="44" spans="1:6" ht="32.25" customHeight="1" x14ac:dyDescent="0.25">
      <c r="A44" s="230">
        <v>3.4</v>
      </c>
      <c r="B44" s="231" t="s">
        <v>446</v>
      </c>
      <c r="C44" s="248">
        <v>42840</v>
      </c>
      <c r="D44" s="248">
        <v>43023</v>
      </c>
      <c r="E44" s="232"/>
      <c r="F44" s="233"/>
    </row>
    <row r="45" spans="1:6" x14ac:dyDescent="0.25">
      <c r="A45" s="230">
        <v>3.5</v>
      </c>
      <c r="B45" s="231" t="s">
        <v>447</v>
      </c>
      <c r="C45" s="248"/>
      <c r="D45" s="248">
        <v>43084</v>
      </c>
      <c r="E45" s="232"/>
      <c r="F45" s="233"/>
    </row>
    <row r="46" spans="1:6" x14ac:dyDescent="0.25">
      <c r="A46" s="230">
        <v>4</v>
      </c>
      <c r="B46" s="234" t="s">
        <v>186</v>
      </c>
      <c r="C46" s="275"/>
      <c r="D46" s="275"/>
      <c r="E46" s="235" t="s">
        <v>436</v>
      </c>
      <c r="F46" s="236"/>
    </row>
    <row r="47" spans="1:6" ht="30" customHeight="1" x14ac:dyDescent="0.25">
      <c r="A47" s="230">
        <v>4.0999999999999996</v>
      </c>
      <c r="B47" s="231" t="s">
        <v>185</v>
      </c>
      <c r="C47" s="276" t="s">
        <v>518</v>
      </c>
      <c r="D47" s="276" t="s">
        <v>519</v>
      </c>
      <c r="E47" s="235"/>
      <c r="F47" s="236"/>
    </row>
    <row r="48" spans="1:6" ht="52.5" customHeight="1" x14ac:dyDescent="0.25">
      <c r="A48" s="230">
        <v>4.2</v>
      </c>
      <c r="B48" s="231" t="s">
        <v>448</v>
      </c>
      <c r="C48" s="248">
        <v>42887</v>
      </c>
      <c r="D48" s="248">
        <v>43084</v>
      </c>
      <c r="E48" s="232"/>
      <c r="F48" s="233"/>
    </row>
    <row r="49" spans="1:6" ht="30" customHeight="1" x14ac:dyDescent="0.25">
      <c r="A49" s="230">
        <v>4.3</v>
      </c>
      <c r="B49" s="231" t="s">
        <v>449</v>
      </c>
      <c r="C49" s="248">
        <v>42887</v>
      </c>
      <c r="D49" s="248">
        <v>43083</v>
      </c>
      <c r="E49" s="232"/>
      <c r="F49" s="233"/>
    </row>
    <row r="50" spans="1:6" ht="30.75" customHeight="1" thickBot="1" x14ac:dyDescent="0.3">
      <c r="A50" s="237">
        <v>4.4000000000000004</v>
      </c>
      <c r="B50" s="238" t="s">
        <v>450</v>
      </c>
      <c r="C50" s="249">
        <v>42887</v>
      </c>
      <c r="D50" s="249">
        <v>43084</v>
      </c>
      <c r="E50" s="239"/>
      <c r="F50" s="240"/>
    </row>
  </sheetData>
  <mergeCells count="20">
    <mergeCell ref="A21:F21"/>
    <mergeCell ref="A15:F15"/>
    <mergeCell ref="A17:F17"/>
    <mergeCell ref="A18:F18"/>
    <mergeCell ref="C31:D31"/>
    <mergeCell ref="B24:I24"/>
    <mergeCell ref="A25:A27"/>
    <mergeCell ref="B25:B27"/>
    <mergeCell ref="C25:D26"/>
    <mergeCell ref="E25:E27"/>
    <mergeCell ref="F25:F27"/>
    <mergeCell ref="A16:L16"/>
    <mergeCell ref="C30:D30"/>
    <mergeCell ref="A7:F7"/>
    <mergeCell ref="A9:F9"/>
    <mergeCell ref="A11:F11"/>
    <mergeCell ref="A12:F12"/>
    <mergeCell ref="A14:F14"/>
    <mergeCell ref="A10:L10"/>
    <mergeCell ref="A13:L13"/>
  </mergeCells>
  <pageMargins left="0.70866141732283472" right="0.70866141732283472" top="0.74803149606299213" bottom="0.7480314960629921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Копач Жанна Леонидовна</cp:lastModifiedBy>
  <cp:lastPrinted>2016-04-01T08:49:35Z</cp:lastPrinted>
  <dcterms:created xsi:type="dcterms:W3CDTF">2015-08-16T15:31:05Z</dcterms:created>
  <dcterms:modified xsi:type="dcterms:W3CDTF">2017-02-07T09:02:36Z</dcterms:modified>
</cp:coreProperties>
</file>