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S23" i="12" l="1"/>
  <c r="J23" i="12"/>
  <c r="H23"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72" i="53"/>
  <c r="A5"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<sst xmlns="http://schemas.openxmlformats.org/spreadsheetml/2006/main" count="1053" uniqueCount="708">
  <si>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</si>
  <si>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</si>
  <si>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</si>
  <si>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</si>
  <si>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</si>
  <si>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</si>
  <si>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</si>
  <si>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</si>
  <si>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</si>
  <si>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</si>
  <si>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</si>
  <si>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</si>
  <si>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</si>
  <si>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</si>
  <si>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</si>
  <si>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</si>
  <si>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</si>
  <si>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</si>
  <si>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</si>
  <si>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</si>
  <si>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</si>
  <si>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</si>
  <si>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</si>
  <si>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</si>
  <si>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</si>
  <si>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</si>
  <si>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</si>
  <si>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</si>
  <si>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</si>
  <si>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</si>
  <si>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</si>
  <si>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</si>
  <si>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</si>
  <si>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</si>
  <si>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</si>
  <si>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</si>
  <si>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</si>
  <si>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</si>
  <si>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</si>
  <si>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</si>
  <si>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</si>
  <si>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</si>
  <si>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</si>
  <si>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</si>
  <si>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</si>
  <si>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</si>
  <si>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</si>
  <si>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</si>
  <si>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</si>
  <si>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</si>
  <si>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</si>
  <si>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</si>
  <si>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</si>
  <si>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</si>
  <si>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</si>
  <si>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</si>
  <si>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</si>
  <si>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</si>
  <si>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</si>
  <si>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</si>
  <si>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</si>
  <si>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</si>
  <si>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</si>
  <si>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</si>
  <si>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</si>
  <si>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</si>
  <si>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</si>
  <si>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</si>
  <si>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</si>
  <si>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</si>
  <si>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</si>
  <si>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</si>
  <si>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</si>
  <si>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</si>
  <si>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</si>
  <si>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</si>
  <si>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</si>
  <si>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</si>
  <si>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</si>
  <si>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</si>
  <si>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</si>
  <si>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</si>
  <si>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</si>
  <si>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</si>
  <si>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</si>
  <si>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</si>
  <si>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</si>
  <si>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</si>
  <si>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</si>
  <si>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</si>
  <si>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</si>
  <si>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</si>
  <si>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</si>
  <si>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</si>
  <si>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</si>
  <si>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</si>
  <si>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</si>
  <si>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</si>
  <si>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</si>
  <si>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</si>
  <si>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</si>
  <si>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</si>
  <si>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</si>
  <si>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</si>
  <si>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</si>
  <si>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</si>
  <si>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</si>
  <si>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</si>
  <si>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</si>
  <si>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</si>
  <si>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</si>
  <si>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</si>
  <si>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</si>
  <si>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</si>
  <si>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</si>
  <si>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</si>
  <si>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</si>
  <si>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</si>
  <si>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</si>
  <si>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</si>
  <si>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</si>
  <si>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</si>
  <si>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</si>
  <si>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</si>
  <si>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</si>
  <si>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</si>
  <si>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</si>
  <si>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</si>
  <si>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</si>
  <si>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</si>
  <si>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</si>
  <si>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</si>
  <si>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</si>
  <si>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</si>
  <si>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</si>
  <si>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</si>
  <si>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</si>
  <si>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</si>
  <si>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</si>
  <si>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</si>
  <si>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</si>
  <si>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</si>
  <si>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</si>
  <si>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</si>
  <si>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</si>
  <si>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</si>
  <si>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</si>
  <si>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</si>
  <si>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</si>
  <si>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</si>
  <si>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</si>
  <si>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</si>
  <si>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</si>
  <si>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</si>
  <si>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</si>
  <si>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</si>
  <si>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</si>
  <si>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</si>
  <si>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</si>
  <si>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</si>
  <si>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</si>
  <si>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</si>
  <si>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</si>
  <si>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</si>
  <si>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</si>
  <si>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</si>
  <si>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</si>
  <si>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</si>
  <si>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</si>
  <si>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</si>
  <si>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</si>
  <si>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</si>
  <si>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</si>
  <si>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</si>
  <si>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</si>
  <si>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</si>
  <si>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</si>
  <si>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</si>
  <si>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</si>
  <si>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</si>
  <si>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</si>
  <si>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</si>
  <si>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</si>
  <si>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</si>
  <si>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</si>
  <si>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</si>
  <si>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</si>
  <si>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</si>
  <si>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</si>
  <si>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</si>
  <si>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</si>
  <si>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</si>
  <si>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</si>
  <si>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</si>
  <si>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</si>
  <si>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</si>
  <si>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</si>
  <si>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</si>
  <si>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</si>
  <si>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</si>
  <si>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</si>
  <si>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</si>
  <si>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</si>
  <si>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</si>
  <si>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</si>
  <si>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</si>
  <si>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</si>
  <si>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</si>
  <si>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</si>
  <si>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</si>
  <si>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</si>
  <si>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</si>
  <si>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</si>
  <si>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</si>
  <si>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</si>
  <si>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</si>
  <si>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</si>
  <si>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</si>
  <si>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</si>
  <si>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</si>
  <si>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</si>
  <si>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</si>
  <si>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</si>
  <si>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</si>
  <si>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</si>
  <si>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</si>
  <si>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</si>
  <si>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</si>
  <si>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</si>
  <si>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</si>
  <si>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</si>
  <si>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</si>
  <si>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</si>
  <si>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</si>
  <si>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</si>
  <si>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</si>
  <si>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</si>
  <si>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</si>
  <si>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</si>
  <si>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</si>
  <si>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</si>
  <si>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</si>
  <si>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</si>
  <si>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</si>
  <si>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</si>
  <si>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</si>
  <si>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</si>
  <si>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</si>
  <si>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</si>
  <si>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</si>
  <si>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</si>
  <si>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</si>
  <si>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</si>
  <si>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</si>
  <si>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</si>
  <si>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</si>
  <si>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</si>
  <si>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</si>
  <si>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</si>
  <si>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</si>
  <si>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</si>
  <si>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</si>
  <si>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</si>
  <si>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</si>
  <si>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</si>
  <si>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</si>
  <si>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</si>
  <si>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</si>
  <si>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</si>
  <si>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</si>
  <si>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</si>
  <si>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</si>
  <si>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</si>
  <si>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</si>
  <si>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</si>
  <si>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</si>
  <si>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</si>
  <si>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</si>
  <si>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</si>
  <si>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</si>
  <si>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</si>
  <si>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</si>
  <si>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</si>
  <si>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</si>
  <si>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</si>
  <si>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</si>
  <si>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</si>
  <si>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</si>
  <si>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</si>
  <si>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</si>
  <si>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</si>
  <si>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</si>
  <si>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</si>
  <si>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</si>
  <si>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</si>
  <si>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</si>
  <si>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</si>
  <si>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</si>
  <si>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</si>
  <si>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</si>
  <si>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</si>
  <si>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</si>
  <si>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</si>
  <si>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</si>
  <si>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</si>
  <si>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</si>
  <si>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</si>
  <si>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</si>
  <si>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</si>
  <si>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</si>
  <si>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</si>
  <si>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</si>
  <si>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</si>
  <si>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</si>
  <si>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</si>
  <si>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</si>
  <si>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</si>
  <si>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</si>
  <si>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</si>
  <si>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</si>
  <si>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</si>
  <si>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</si>
  <si>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</si>
  <si>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</si>
  <si>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</si>
  <si>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</si>
  <si>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</si>
  <si>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</si>
  <si>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</si>
  <si>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</si>
  <si>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</si>
  <si>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</si>
  <si>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</si>
  <si>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</si>
  <si>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</si>
  <si>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</si>
  <si>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</si>
  <si>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</si>
  <si>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</si>
  <si>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</si>
  <si>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</si>
  <si>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</si>
  <si>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</si>
  <si>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</si>
  <si>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</si>
  <si>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</si>
  <si>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</si>
  <si>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</si>
  <si>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</si>
  <si>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</si>
  <si>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</si>
  <si>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</si>
  <si>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</si>
  <si>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</si>
  <si>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</si>
  <si>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</si>
  <si>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</si>
  <si>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</si>
  <si>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</si>
  <si>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</si>
  <si>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</si>
  <si>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</si>
  <si>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</si>
  <si>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</si>
  <si>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</si>
  <si>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</si>
  <si>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</si>
  <si>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</si>
  <si>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</si>
  <si>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</si>
  <si>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</si>
  <si>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</si>
  <si>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</si>
  <si>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</si>
  <si>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</si>
  <si>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</si>
  <si>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</si>
  <si>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</si>
  <si>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</si>
  <si>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</si>
  <si>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</si>
  <si>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</si>
  <si>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</si>
  <si>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</si>
  <si>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</si>
  <si>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</si>
  <si>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</si>
  <si>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</si>
  <si>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</si>
  <si>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</si>
  <si>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</si>
  <si>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</si>
  <si>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</si>
  <si>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</si>
  <si>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</si>
  <si>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</si>
  <si>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</si>
  <si>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</si>
  <si>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</si>
  <si>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</si>
  <si>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</si>
  <si>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</si>
  <si>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</si>
  <si>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</si>
  <si>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</si>
  <si>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</si>
  <si>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</si>
  <si>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</si>
  <si>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</si>
  <si>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</si>
  <si>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</si>
  <si>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</si>
  <si>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</si>
  <si>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</si>
  <si>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</si>
  <si>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</si>
  <si>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</si>
  <si>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</si>
  <si>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</si>
  <si>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</si>
  <si>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</si>
  <si>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</si>
  <si>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</si>
  <si>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</si>
  <si>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</si>
  <si>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</si>
  <si>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</si>
  <si>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</si>
  <si>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</si>
  <si>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</si>
  <si>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</si>
  <si>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</si>
  <si>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</si>
  <si>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</si>
  <si>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</si>
  <si>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</si>
  <si>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</si>
  <si>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</si>
  <si>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</si>
  <si>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</si>
  <si>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</si>
  <si>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</si>
  <si>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</si>
  <si>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</si>
  <si>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</si>
  <si>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</si>
  <si>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</si>
  <si>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</si>
  <si>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</si>
  <si>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</si>
  <si>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</si>
  <si>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</si>
  <si>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</si>
  <si>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</si>
  <si>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</si>
  <si>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</si>
  <si>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</si>
  <si>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</si>
  <si>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</si>
  <si>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</si>
  <si>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</si>
  <si>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</si>
  <si>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</si>
  <si>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</si>
  <si>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</si>
  <si>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</si>
  <si>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</si>
  <si>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</si>
  <si>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</si>
  <si>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</si>
  <si>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</si>
  <si>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</si>
  <si>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</si>
  <si>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</si>
  <si>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</si>
  <si>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</si>
  <si>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</si>
  <si>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</si>
  <si>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</si>
  <si>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</si>
  <si>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</si>
  <si>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</si>
  <si>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</si>
  <si>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</si>
  <si>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</si>
  <si>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</si>
  <si>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</si>
  <si>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</si>
  <si>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</si>
  <si>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</si>
  <si>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</si>
  <si>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</si>
  <si>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</si>
  <si>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</si>
  <si>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</si>
  <si>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</si>
  <si>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</si>
  <si>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</si>
  <si>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</si>
  <si>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</si>
  <si>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</si>
  <si>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</si>
  <si>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</si>
  <si>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</si>
  <si>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</si>
  <si>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</si>
  <si>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</si>
  <si>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</si>
  <si>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</si>
  <si>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</si>
  <si>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</si>
  <si>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</si>
  <si>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</si>
  <si>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</si>
  <si>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</si>
  <si>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</si>
  <si>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</si>
  <si>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</si>
  <si>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</si>
  <si>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</si>
  <si>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</si>
  <si>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</si>
  <si>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</si>
  <si>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</si>
  <si>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</si>
  <si>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</si>
  <si>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</si>
  <si>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</si>
  <si>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</si>
  <si>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</si>
  <si>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</si>
  <si>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</si>
  <si>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</si>
  <si>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</si>
  <si>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</si>
  <si>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</si>
  <si>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</si>
  <si>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</si>
  <si>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</si>
  <si>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</si>
  <si>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</si>
  <si>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</si>
  <si>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</si>
  <si>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</si>
  <si>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</si>
  <si>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</si>
  <si>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</si>
  <si>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</si>
  <si>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</si>
  <si>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</si>
  <si>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</si>
  <si>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</si>
  <si>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</si>
  <si>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</si>
  <si>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</si>
  <si>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</si>
  <si>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</si>
  <si>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</si>
  <si>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</si>
  <si>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</si>
  <si>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</si>
  <si>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</si>
  <si>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</si>
  <si>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</si>
  <si>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</si>
  <si>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</si>
  <si>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</si>
  <si>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</si>
  <si>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</si>
  <si>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</si>
  <si>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</si>
  <si>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</si>
  <si>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</si>
  <si>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</si>
  <si>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</si>
  <si>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</si>
  <si>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</si>
  <si>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</si>
  <si>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</si>
  <si>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</si>
  <si>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</si>
  <si>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</si>
  <si>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</si>
  <si>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</si>
  <si>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</si>
  <si>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</si>
  <si>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</si>
  <si>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</si>
  <si>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</si>
  <si>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</si>
  <si>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</si>
  <si>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</si>
  <si>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</si>
  <si>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</si>
  <si>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</si>
  <si>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</si>
  <si>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</si>
  <si>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</si>
  <si>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</si>
  <si>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</si>
  <si>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</si>
  <si>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</si>
  <si>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</si>
  <si>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</si>
  <si>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</si>
  <si>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</si>
  <si>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</si>
  <si>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</si>
  <si>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</si>
  <si>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</si>
  <si>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</si>
  <si>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</si>
  <si>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</si>
  <si>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</si>
  <si>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</si>
  <si>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</si>
  <si>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</si>
  <si>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</si>
  <si>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</si>
  <si>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</si>
  <si>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</si>
  <si>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</si>
  <si>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</si>
  <si>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</si>
  <si>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</si>
  <si>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</si>
  <si>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</si>
  <si>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</si>
  <si>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</si>
  <si>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</si>
  <si>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</si>
  <si>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</si>
  <si>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</si>
  <si>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</si>
  <si>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</si>
  <si>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</si>
  <si>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</si>
  <si>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</si>
  <si>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</si>
  <si>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</si>
  <si>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</si>
  <si>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</si>
  <si>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</si>
  <si>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</si>
  <si>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</si>
  <si>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</si>
  <si>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</si>
  <si>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</si>
  <si>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</si>
  <si>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</si>
  <si>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</si>
  <si>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</si>
  <si>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</si>
  <si>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</si>
  <si>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</si>
  <si>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</si>
  <si>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</si>
  <si>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</si>
  <si>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</si>
  <si>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</si>
  <si>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</si>
  <si>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</si>
  <si>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</si>
  <si>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</si>
  <si>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</si>
  <si>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</si>
  <si>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</si>
  <si>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</si>
  <si>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</si>
  <si>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</si>
  <si>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</si>
  <si>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</si>
  <si>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</si>
  <si>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</si>
  <si>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</si>
  <si>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</si>
  <si>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</si>
  <si>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</si>
  <si>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</si>
  <si>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</si>
  <si>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</si>
  <si>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</si>
  <si>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</si>
  <si>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</si>
  <si>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</si>
  <si>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</si>
  <si>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</si>
  <si>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</si>
  <si>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Увеличение объема услуг по передаче электрической энергии.</t>
  </si>
  <si>
    <t>строительство</t>
  </si>
  <si>
    <t>D_2565</t>
  </si>
  <si>
    <t>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t>
  </si>
  <si>
    <t>КТП новая</t>
  </si>
  <si>
    <t>ТМГ</t>
  </si>
  <si>
    <t>Т-1, Т-2</t>
  </si>
  <si>
    <t>З</t>
  </si>
  <si>
    <t>КЛ 10 кВ от КТП новой</t>
  </si>
  <si>
    <t>Строительство КТП новой с трансформаторами 2х1000кВА, 2-х участков КЛ 10 кВ от КТПн до места врезки в КЛ 10 кВ ТП-476 - ТП-776 и двух участков КЛ 10 кВ от КТПн до места врезки в КЛ ПС О-48 "Молокозаводская" - РУ 10 кВ ТП-476 протяженностью 1,436 км</t>
  </si>
  <si>
    <t>1,436 км (1,436 км), 2МВА (2 МВА)</t>
  </si>
  <si>
    <t>ПСД ЭнЭка  договор  № 493  от  28/06/2013-   в ценах 2013 года с НДС, млн. руб.</t>
  </si>
  <si>
    <t>СМР Вебер    договор  № 795  от  08/11/2013-   в ценах 2013 года с НДС, млн. руб.</t>
  </si>
  <si>
    <t>Профи-Строй (Калининград)         договор  № 141  от  26/09/2013-   в ценах 2013 года с НДС, млн. руб.</t>
  </si>
  <si>
    <t>1865/12/14 от 16.01.2015</t>
  </si>
  <si>
    <t>В КС...</t>
  </si>
  <si>
    <t>ул. Коммунистическая- ул. Минусинская- ул.Маршала Новикова в Московском районе г. Калининграда к.н. 39:15:150821:220</t>
  </si>
  <si>
    <t>многоквартирный жилой дом</t>
  </si>
  <si>
    <t>0.4 кВ</t>
  </si>
  <si>
    <t>10.1. Произвести проектирование и монтаж  КЛ-10 кВ (ориентировочно 1000 м) сечением 
      240мм2, с изоляцией из сшитого полиэтилена от ЗРУ-10 кВ (II секция) ПС 110/10кВ 
      "Молокозаводская" О-48 до II секции РУ-10кВ ТП-476, произвести проверку 
      КЛ на термическую стойкость, выполнить расчет емкостных токов, смонтировать   
      концевые муфты.
10.2. Для присоединения КЛ-10 кВ (п.10.1) на II-ой  секции ЗРУ-10 кВ ПС 110/10 кВ  
      "Молокозаводская" О-48 выполнить монтаж и наладку линейной ячейки РЗА К-26 
      (BBTEL, с вакуумным выключателем). На вводе КЛ в ЗРУ-10кВ ПС О-48 произвести 
      монтаж трансформаторов тока нулевой последовательности.  
10.3. Выполнить реконструкцию РУ-10 кВ ТП476 с установкой дополнительной ячейки типа 
      КСО-366-3Н.
10.4. На основании расчетов предусмотреть на ПС 110/10 кВ О-48  замену или установку 
      дополнительно дугогасящих реакторов с трансформаторами необходимой мощности 
      для их присоединения.
10.5. Обеспечить на  ПС 110/10 кВ О-48 подключение питающей КЛ-10 кВ (пп.10.1) к 
      телекомплексу "Гранит", для учета электроэнергии и передачи информации на ДП 
      "Энергосбыта" на ПС 110/10кВ О-48 предусмотреть автоматизированную информационную 
      измерительную систему контроля учета электроэнергии АИИСКУЭ с передачей 
      информации в ОАО "Янтарьэнерго".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</si>
</sst>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CCC085"/>
      </top>
      <bottom style="thin">
        <color rgb="FFCCC085"/>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49" fontId="40" fillId="0" borderId="31" xfId="2" applyNumberFormat="1"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61" fillId="0" borderId="0" xfId="1" applyNumberFormat="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1"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2" fontId="7" fillId="0" borderId="0" xfId="1" applyNumberFormat="1" applyFont="1" applyAlignment="1">
      <alignment horizontal="center" vertical="center"/>
    </xf>
    <xf numFmtId="167" fontId="11" fillId="0" borderId="51" xfId="0" applyNumberFormat="1" applyFont="1" applyBorder="1" applyAlignment="1">
      <alignment horizontal="center" vertical="center" wrapText="1"/>
    </xf>
    <xf numFmtId="0" fontId="11" fillId="0" borderId="55" xfId="0"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77552"/>
        <c:axId val="540876768"/>
      </c:lineChart>
      <c:catAx>
        <c:axId val="540877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76768"/>
        <c:crosses val="autoZero"/>
        <c:auto val="1"/>
        <c:lblAlgn val="ctr"/>
        <c:lblOffset val="100"/>
        <c:noMultiLvlLbl val="0"/>
      </c:catAx>
      <c:valAx>
        <c:axId val="540876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775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B27" sqref="B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6" t="s">
        <v>542</v>
      </c>
      <c r="B5" s="376"/>
      <c r="C5" s="376"/>
      <c r="D5" s="181"/>
      <c r="E5" s="181"/>
      <c r="F5" s="181"/>
      <c r="G5" s="181"/>
      <c r="H5" s="181"/>
      <c r="I5" s="181"/>
      <c r="J5" s="181"/>
    </row>
    <row r="6" spans="1:22" s="12" customFormat="1" ht="18.75" x14ac:dyDescent="0.3">
      <c r="A6" s="17"/>
      <c r="F6" s="16"/>
      <c r="G6" s="16"/>
      <c r="H6" s="15"/>
    </row>
    <row r="7" spans="1:22" s="12" customFormat="1" ht="18.75" x14ac:dyDescent="0.2">
      <c r="A7" s="380" t="s">
        <v>10</v>
      </c>
      <c r="B7" s="380"/>
      <c r="C7" s="3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591</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7" t="s">
        <v>9</v>
      </c>
      <c r="B10" s="377"/>
      <c r="C10" s="37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9" t="s">
        <v>690</v>
      </c>
      <c r="B12" s="379"/>
      <c r="C12" s="379"/>
      <c r="D12" s="8"/>
      <c r="E12" s="8"/>
      <c r="F12" s="8"/>
      <c r="G12" s="8"/>
      <c r="H12" s="8"/>
      <c r="I12" s="13"/>
      <c r="J12" s="13"/>
      <c r="K12" s="13"/>
      <c r="L12" s="13"/>
      <c r="M12" s="13"/>
      <c r="N12" s="13"/>
      <c r="O12" s="13"/>
      <c r="P12" s="13"/>
      <c r="Q12" s="13"/>
      <c r="R12" s="13"/>
      <c r="S12" s="13"/>
      <c r="T12" s="13"/>
      <c r="U12" s="13"/>
      <c r="V12" s="13"/>
    </row>
    <row r="13" spans="1:22" s="12" customFormat="1" ht="18.75" x14ac:dyDescent="0.2">
      <c r="A13" s="377" t="s">
        <v>8</v>
      </c>
      <c r="B13" s="377"/>
      <c r="C13" s="3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8.25" customHeight="1" x14ac:dyDescent="0.2">
      <c r="A15" s="382" t="s">
        <v>691</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77" t="s">
        <v>7</v>
      </c>
      <c r="B16" s="377"/>
      <c r="C16" s="3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8" t="s">
        <v>524</v>
      </c>
      <c r="B18" s="379"/>
      <c r="C18" s="3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3"/>
      <c r="B24" s="374"/>
      <c r="C24" s="37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3"/>
      <c r="B39" s="374"/>
      <c r="C39" s="375"/>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3"/>
      <c r="B47" s="374"/>
      <c r="C47" s="37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E24" activePane="bottomRight" state="frozen"/>
      <selection activeCell="A20" sqref="A20"/>
      <selection pane="topRight" activeCell="C20" sqref="C20"/>
      <selection pane="bottomLeft" activeCell="A24" sqref="A24"/>
      <selection pane="bottomRight" activeCell="K28" sqref="K28:K29"/>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row>
    <row r="5" spans="1:33" ht="18.75" x14ac:dyDescent="0.3">
      <c r="A5" s="71"/>
      <c r="B5" s="71"/>
      <c r="C5" s="71"/>
      <c r="D5" s="71"/>
      <c r="E5" s="71"/>
      <c r="F5" s="71"/>
      <c r="L5" s="71"/>
      <c r="M5" s="71"/>
      <c r="AG5" s="15"/>
    </row>
    <row r="6" spans="1:33"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c r="AD6" s="380"/>
      <c r="AE6" s="380"/>
      <c r="AF6" s="380"/>
      <c r="AG6" s="380"/>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row>
    <row r="9" spans="1:33" ht="18.75" customHeight="1"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4" t="str">
        <f>'1. паспорт местоположение'!A12:C12</f>
        <v>D_2565</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row>
    <row r="12" spans="1:33"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row>
    <row r="15" spans="1:33" ht="15.75" customHeight="1"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row>
    <row r="16" spans="1:33"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2" t="s">
        <v>509</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9" t="s">
        <v>192</v>
      </c>
      <c r="B20" s="459" t="s">
        <v>191</v>
      </c>
      <c r="C20" s="441" t="s">
        <v>190</v>
      </c>
      <c r="D20" s="441"/>
      <c r="E20" s="461" t="s">
        <v>189</v>
      </c>
      <c r="F20" s="461"/>
      <c r="G20" s="459" t="s">
        <v>675</v>
      </c>
      <c r="H20" s="452" t="s">
        <v>677</v>
      </c>
      <c r="I20" s="453"/>
      <c r="J20" s="453"/>
      <c r="K20" s="453"/>
      <c r="L20" s="452" t="s">
        <v>678</v>
      </c>
      <c r="M20" s="453"/>
      <c r="N20" s="453"/>
      <c r="O20" s="453"/>
      <c r="P20" s="452" t="s">
        <v>679</v>
      </c>
      <c r="Q20" s="453"/>
      <c r="R20" s="453"/>
      <c r="S20" s="453"/>
      <c r="T20" s="452" t="s">
        <v>680</v>
      </c>
      <c r="U20" s="453"/>
      <c r="V20" s="453"/>
      <c r="W20" s="453"/>
      <c r="X20" s="452" t="s">
        <v>681</v>
      </c>
      <c r="Y20" s="453"/>
      <c r="Z20" s="453"/>
      <c r="AA20" s="453"/>
      <c r="AB20" s="467" t="s">
        <v>547</v>
      </c>
      <c r="AC20" s="467"/>
      <c r="AD20" s="467"/>
      <c r="AE20" s="467"/>
      <c r="AF20" s="463" t="s">
        <v>188</v>
      </c>
      <c r="AG20" s="464"/>
      <c r="AH20" s="92"/>
      <c r="AI20" s="92"/>
      <c r="AJ20" s="92"/>
    </row>
    <row r="21" spans="1:36" ht="99.75" customHeight="1" x14ac:dyDescent="0.25">
      <c r="A21" s="460"/>
      <c r="B21" s="460"/>
      <c r="C21" s="441"/>
      <c r="D21" s="441"/>
      <c r="E21" s="461"/>
      <c r="F21" s="461"/>
      <c r="G21" s="460"/>
      <c r="H21" s="441" t="s">
        <v>3</v>
      </c>
      <c r="I21" s="441"/>
      <c r="J21" s="441" t="s">
        <v>676</v>
      </c>
      <c r="K21" s="441"/>
      <c r="L21" s="441" t="s">
        <v>3</v>
      </c>
      <c r="M21" s="441"/>
      <c r="N21" s="441" t="s">
        <v>187</v>
      </c>
      <c r="O21" s="441"/>
      <c r="P21" s="441" t="s">
        <v>3</v>
      </c>
      <c r="Q21" s="441"/>
      <c r="R21" s="441" t="s">
        <v>187</v>
      </c>
      <c r="S21" s="441"/>
      <c r="T21" s="468" t="s">
        <v>3</v>
      </c>
      <c r="U21" s="469"/>
      <c r="V21" s="468" t="s">
        <v>187</v>
      </c>
      <c r="W21" s="469"/>
      <c r="X21" s="449" t="s">
        <v>3</v>
      </c>
      <c r="Y21" s="450"/>
      <c r="Z21" s="449" t="s">
        <v>187</v>
      </c>
      <c r="AA21" s="450"/>
      <c r="AB21" s="449" t="s">
        <v>3</v>
      </c>
      <c r="AC21" s="450"/>
      <c r="AD21" s="449" t="s">
        <v>187</v>
      </c>
      <c r="AE21" s="450"/>
      <c r="AF21" s="465"/>
      <c r="AG21" s="466"/>
    </row>
    <row r="22" spans="1:36" ht="89.25" customHeight="1" x14ac:dyDescent="0.25">
      <c r="A22" s="448"/>
      <c r="B22" s="448"/>
      <c r="C22" s="89" t="s">
        <v>3</v>
      </c>
      <c r="D22" s="89" t="s">
        <v>185</v>
      </c>
      <c r="E22" s="91" t="s">
        <v>684</v>
      </c>
      <c r="F22" s="91" t="s">
        <v>685</v>
      </c>
      <c r="G22" s="448"/>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7"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6">
        <f t="shared" si="0"/>
        <v>33</v>
      </c>
    </row>
    <row r="24" spans="1:36" ht="47.25" customHeight="1" x14ac:dyDescent="0.25">
      <c r="A24" s="87">
        <v>1</v>
      </c>
      <c r="B24" s="86" t="s">
        <v>184</v>
      </c>
      <c r="C24" s="358">
        <v>0</v>
      </c>
      <c r="D24" s="358">
        <v>0</v>
      </c>
      <c r="E24" s="362">
        <v>0</v>
      </c>
      <c r="F24" s="362">
        <v>0</v>
      </c>
      <c r="G24" s="358">
        <v>0</v>
      </c>
      <c r="H24" s="358">
        <v>0</v>
      </c>
      <c r="I24" s="358">
        <v>0</v>
      </c>
      <c r="J24" s="358">
        <v>0.78500000000000014</v>
      </c>
      <c r="K24" s="358">
        <v>0.78500000000000014</v>
      </c>
      <c r="L24" s="358">
        <v>0</v>
      </c>
      <c r="M24" s="358">
        <v>0</v>
      </c>
      <c r="N24" s="363">
        <v>0</v>
      </c>
      <c r="O24" s="358">
        <v>0</v>
      </c>
      <c r="P24" s="358">
        <v>0</v>
      </c>
      <c r="Q24" s="358">
        <v>0</v>
      </c>
      <c r="R24" s="358">
        <v>0</v>
      </c>
      <c r="S24" s="358">
        <v>0</v>
      </c>
      <c r="T24" s="358">
        <v>0</v>
      </c>
      <c r="U24" s="358">
        <v>0</v>
      </c>
      <c r="V24" s="358">
        <v>0</v>
      </c>
      <c r="W24" s="358">
        <v>0</v>
      </c>
      <c r="X24" s="358">
        <v>0</v>
      </c>
      <c r="Y24" s="358">
        <v>0</v>
      </c>
      <c r="Z24" s="358">
        <v>0</v>
      </c>
      <c r="AA24" s="358">
        <v>0</v>
      </c>
      <c r="AB24" s="359">
        <v>0</v>
      </c>
      <c r="AC24" s="359">
        <v>0</v>
      </c>
      <c r="AD24" s="359">
        <v>0</v>
      </c>
      <c r="AE24" s="359">
        <v>0</v>
      </c>
      <c r="AF24" s="358">
        <f>H24+L24+P24+T24+X24</f>
        <v>0</v>
      </c>
      <c r="AG24" s="367">
        <v>0</v>
      </c>
    </row>
    <row r="25" spans="1:36" ht="24" customHeight="1" x14ac:dyDescent="0.25">
      <c r="A25" s="84" t="s">
        <v>183</v>
      </c>
      <c r="B25" s="55" t="s">
        <v>182</v>
      </c>
      <c r="C25" s="358">
        <v>0</v>
      </c>
      <c r="D25" s="358">
        <v>0</v>
      </c>
      <c r="E25" s="360">
        <v>0</v>
      </c>
      <c r="F25" s="360">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9">
        <v>0</v>
      </c>
      <c r="AC25" s="359">
        <v>0</v>
      </c>
      <c r="AD25" s="359">
        <v>0</v>
      </c>
      <c r="AE25" s="359">
        <v>0</v>
      </c>
      <c r="AF25" s="358">
        <f t="shared" ref="AF25:AF64" si="1">H25+L25+P25+T25+X25</f>
        <v>0</v>
      </c>
      <c r="AG25" s="367">
        <v>0</v>
      </c>
    </row>
    <row r="26" spans="1:36" x14ac:dyDescent="0.25">
      <c r="A26" s="84" t="s">
        <v>181</v>
      </c>
      <c r="B26" s="55" t="s">
        <v>180</v>
      </c>
      <c r="C26" s="358">
        <v>0</v>
      </c>
      <c r="D26" s="358">
        <v>0</v>
      </c>
      <c r="E26" s="359">
        <v>0</v>
      </c>
      <c r="F26" s="359">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9">
        <v>0</v>
      </c>
      <c r="AC26" s="359">
        <v>0</v>
      </c>
      <c r="AD26" s="359">
        <v>0</v>
      </c>
      <c r="AE26" s="359">
        <v>0</v>
      </c>
      <c r="AF26" s="358">
        <f t="shared" si="1"/>
        <v>0</v>
      </c>
      <c r="AG26" s="367">
        <v>0</v>
      </c>
    </row>
    <row r="27" spans="1:36" ht="31.5" x14ac:dyDescent="0.25">
      <c r="A27" s="84" t="s">
        <v>179</v>
      </c>
      <c r="B27" s="55" t="s">
        <v>446</v>
      </c>
      <c r="C27" s="358">
        <v>0</v>
      </c>
      <c r="D27" s="358">
        <v>0</v>
      </c>
      <c r="E27" s="359">
        <v>0</v>
      </c>
      <c r="F27" s="359">
        <v>0</v>
      </c>
      <c r="G27" s="359">
        <v>0</v>
      </c>
      <c r="H27" s="359">
        <v>0</v>
      </c>
      <c r="I27" s="359">
        <v>0</v>
      </c>
      <c r="J27" s="359">
        <v>0</v>
      </c>
      <c r="K27" s="359">
        <v>0</v>
      </c>
      <c r="L27" s="359">
        <v>0</v>
      </c>
      <c r="M27" s="359">
        <v>0</v>
      </c>
      <c r="N27" s="361">
        <v>0</v>
      </c>
      <c r="O27" s="359">
        <v>0</v>
      </c>
      <c r="P27" s="359">
        <v>0</v>
      </c>
      <c r="Q27" s="359">
        <v>0</v>
      </c>
      <c r="R27" s="359">
        <v>0</v>
      </c>
      <c r="S27" s="359">
        <v>0</v>
      </c>
      <c r="T27" s="359">
        <v>0</v>
      </c>
      <c r="U27" s="359">
        <v>0</v>
      </c>
      <c r="V27" s="359">
        <v>0</v>
      </c>
      <c r="W27" s="359">
        <v>0</v>
      </c>
      <c r="X27" s="359">
        <v>0</v>
      </c>
      <c r="Y27" s="359">
        <v>0</v>
      </c>
      <c r="Z27" s="359">
        <v>0</v>
      </c>
      <c r="AA27" s="359">
        <v>0</v>
      </c>
      <c r="AB27" s="359">
        <v>0</v>
      </c>
      <c r="AC27" s="359">
        <v>0</v>
      </c>
      <c r="AD27" s="359">
        <v>0</v>
      </c>
      <c r="AE27" s="359">
        <v>0</v>
      </c>
      <c r="AF27" s="358">
        <f t="shared" si="1"/>
        <v>0</v>
      </c>
      <c r="AG27" s="367">
        <v>0</v>
      </c>
    </row>
    <row r="28" spans="1:36" x14ac:dyDescent="0.25">
      <c r="A28" s="84" t="s">
        <v>178</v>
      </c>
      <c r="B28" s="55" t="s">
        <v>177</v>
      </c>
      <c r="C28" s="358">
        <v>0</v>
      </c>
      <c r="D28" s="358">
        <v>0</v>
      </c>
      <c r="E28" s="359">
        <v>0</v>
      </c>
      <c r="F28" s="359">
        <v>0</v>
      </c>
      <c r="G28" s="359">
        <v>0</v>
      </c>
      <c r="H28" s="359">
        <v>0</v>
      </c>
      <c r="I28" s="359">
        <v>0</v>
      </c>
      <c r="J28" s="359">
        <v>0.6652542372881356</v>
      </c>
      <c r="K28" s="359">
        <v>0.6652542372881356</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9">
        <v>0</v>
      </c>
      <c r="AC28" s="359">
        <v>0</v>
      </c>
      <c r="AD28" s="359">
        <v>0</v>
      </c>
      <c r="AE28" s="359">
        <v>0</v>
      </c>
      <c r="AF28" s="358">
        <f t="shared" si="1"/>
        <v>0</v>
      </c>
      <c r="AG28" s="367">
        <v>0</v>
      </c>
    </row>
    <row r="29" spans="1:36" x14ac:dyDescent="0.25">
      <c r="A29" s="84" t="s">
        <v>176</v>
      </c>
      <c r="B29" s="88" t="s">
        <v>175</v>
      </c>
      <c r="C29" s="358">
        <v>0</v>
      </c>
      <c r="D29" s="358">
        <v>0</v>
      </c>
      <c r="E29" s="359">
        <v>0</v>
      </c>
      <c r="F29" s="359">
        <v>0</v>
      </c>
      <c r="G29" s="359">
        <v>0</v>
      </c>
      <c r="H29" s="359">
        <v>0</v>
      </c>
      <c r="I29" s="359">
        <v>0</v>
      </c>
      <c r="J29" s="359">
        <v>0.11974576271186442</v>
      </c>
      <c r="K29" s="359">
        <v>0.11974576271186442</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9">
        <v>0</v>
      </c>
      <c r="AC29" s="359">
        <v>0</v>
      </c>
      <c r="AD29" s="359">
        <v>0</v>
      </c>
      <c r="AE29" s="359">
        <v>0</v>
      </c>
      <c r="AF29" s="358">
        <f t="shared" si="1"/>
        <v>0</v>
      </c>
      <c r="AG29" s="367">
        <v>0</v>
      </c>
    </row>
    <row r="30" spans="1:36" ht="47.25" x14ac:dyDescent="0.25">
      <c r="A30" s="87" t="s">
        <v>64</v>
      </c>
      <c r="B30" s="86" t="s">
        <v>174</v>
      </c>
      <c r="C30" s="358">
        <v>0</v>
      </c>
      <c r="D30" s="358">
        <v>0</v>
      </c>
      <c r="E30" s="362">
        <v>0</v>
      </c>
      <c r="F30" s="362">
        <v>0</v>
      </c>
      <c r="G30" s="358">
        <v>0</v>
      </c>
      <c r="H30" s="358">
        <v>0</v>
      </c>
      <c r="I30" s="358">
        <v>0</v>
      </c>
      <c r="J30" s="358">
        <v>0</v>
      </c>
      <c r="K30" s="358">
        <v>0</v>
      </c>
      <c r="L30" s="358">
        <v>0</v>
      </c>
      <c r="M30" s="358">
        <v>0</v>
      </c>
      <c r="N30" s="363">
        <v>0</v>
      </c>
      <c r="O30" s="358">
        <v>0</v>
      </c>
      <c r="P30" s="358">
        <v>0</v>
      </c>
      <c r="Q30" s="358">
        <v>0</v>
      </c>
      <c r="R30" s="358">
        <v>0</v>
      </c>
      <c r="S30" s="358">
        <v>0</v>
      </c>
      <c r="T30" s="358">
        <v>0</v>
      </c>
      <c r="U30" s="358">
        <v>0</v>
      </c>
      <c r="V30" s="358">
        <v>0</v>
      </c>
      <c r="W30" s="358">
        <v>0</v>
      </c>
      <c r="X30" s="358">
        <v>0</v>
      </c>
      <c r="Y30" s="358">
        <v>0</v>
      </c>
      <c r="Z30" s="358">
        <v>0</v>
      </c>
      <c r="AA30" s="358">
        <v>0</v>
      </c>
      <c r="AB30" s="359">
        <v>0</v>
      </c>
      <c r="AC30" s="359">
        <v>0</v>
      </c>
      <c r="AD30" s="359">
        <v>0</v>
      </c>
      <c r="AE30" s="359">
        <v>0</v>
      </c>
      <c r="AF30" s="358">
        <f t="shared" si="1"/>
        <v>0</v>
      </c>
      <c r="AG30" s="367">
        <v>0</v>
      </c>
    </row>
    <row r="31" spans="1:36" x14ac:dyDescent="0.25">
      <c r="A31" s="87" t="s">
        <v>173</v>
      </c>
      <c r="B31" s="55" t="s">
        <v>172</v>
      </c>
      <c r="C31" s="358">
        <v>0</v>
      </c>
      <c r="D31" s="358">
        <v>0</v>
      </c>
      <c r="E31" s="359">
        <v>0</v>
      </c>
      <c r="F31" s="359">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9">
        <v>0</v>
      </c>
      <c r="AC31" s="359">
        <v>0</v>
      </c>
      <c r="AD31" s="359">
        <v>0</v>
      </c>
      <c r="AE31" s="359">
        <v>0</v>
      </c>
      <c r="AF31" s="358">
        <f t="shared" si="1"/>
        <v>0</v>
      </c>
      <c r="AG31" s="367">
        <v>0</v>
      </c>
    </row>
    <row r="32" spans="1:36" ht="31.5" x14ac:dyDescent="0.25">
      <c r="A32" s="87" t="s">
        <v>171</v>
      </c>
      <c r="B32" s="55" t="s">
        <v>170</v>
      </c>
      <c r="C32" s="358">
        <v>0</v>
      </c>
      <c r="D32" s="358">
        <v>0</v>
      </c>
      <c r="E32" s="359">
        <v>0</v>
      </c>
      <c r="F32" s="359">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9">
        <v>0</v>
      </c>
      <c r="AC32" s="359">
        <v>0</v>
      </c>
      <c r="AD32" s="359">
        <v>0</v>
      </c>
      <c r="AE32" s="359">
        <v>0</v>
      </c>
      <c r="AF32" s="358">
        <f t="shared" si="1"/>
        <v>0</v>
      </c>
      <c r="AG32" s="367">
        <v>0</v>
      </c>
    </row>
    <row r="33" spans="1:33" x14ac:dyDescent="0.25">
      <c r="A33" s="87" t="s">
        <v>169</v>
      </c>
      <c r="B33" s="55" t="s">
        <v>168</v>
      </c>
      <c r="C33" s="358">
        <v>0</v>
      </c>
      <c r="D33" s="358">
        <v>0</v>
      </c>
      <c r="E33" s="359">
        <v>0</v>
      </c>
      <c r="F33" s="359">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9">
        <v>0</v>
      </c>
      <c r="AC33" s="359">
        <v>0</v>
      </c>
      <c r="AD33" s="359">
        <v>0</v>
      </c>
      <c r="AE33" s="359">
        <v>0</v>
      </c>
      <c r="AF33" s="358">
        <f t="shared" si="1"/>
        <v>0</v>
      </c>
      <c r="AG33" s="367">
        <v>0</v>
      </c>
    </row>
    <row r="34" spans="1:33" x14ac:dyDescent="0.25">
      <c r="A34" s="87" t="s">
        <v>167</v>
      </c>
      <c r="B34" s="55" t="s">
        <v>166</v>
      </c>
      <c r="C34" s="358">
        <v>0</v>
      </c>
      <c r="D34" s="358">
        <v>0</v>
      </c>
      <c r="E34" s="359">
        <v>0</v>
      </c>
      <c r="F34" s="359">
        <v>0</v>
      </c>
      <c r="G34" s="359">
        <v>0</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9">
        <v>0</v>
      </c>
      <c r="AC34" s="359">
        <v>0</v>
      </c>
      <c r="AD34" s="359">
        <v>0</v>
      </c>
      <c r="AE34" s="359">
        <v>0</v>
      </c>
      <c r="AF34" s="358">
        <f t="shared" si="1"/>
        <v>0</v>
      </c>
      <c r="AG34" s="367">
        <v>0</v>
      </c>
    </row>
    <row r="35" spans="1:33" ht="31.5" x14ac:dyDescent="0.25">
      <c r="A35" s="87" t="s">
        <v>63</v>
      </c>
      <c r="B35" s="86" t="s">
        <v>165</v>
      </c>
      <c r="C35" s="358">
        <v>0</v>
      </c>
      <c r="D35" s="358">
        <v>0</v>
      </c>
      <c r="E35" s="362">
        <v>0</v>
      </c>
      <c r="F35" s="362">
        <v>0</v>
      </c>
      <c r="G35" s="358">
        <v>0</v>
      </c>
      <c r="H35" s="358">
        <v>0</v>
      </c>
      <c r="I35" s="358">
        <v>0</v>
      </c>
      <c r="J35" s="358">
        <v>0</v>
      </c>
      <c r="K35" s="358">
        <v>0</v>
      </c>
      <c r="L35" s="358">
        <v>0</v>
      </c>
      <c r="M35" s="358">
        <v>0</v>
      </c>
      <c r="N35" s="363">
        <v>0</v>
      </c>
      <c r="O35" s="358">
        <v>0</v>
      </c>
      <c r="P35" s="358">
        <v>0</v>
      </c>
      <c r="Q35" s="358">
        <v>0</v>
      </c>
      <c r="R35" s="358">
        <v>0</v>
      </c>
      <c r="S35" s="358">
        <v>0</v>
      </c>
      <c r="T35" s="358">
        <v>0</v>
      </c>
      <c r="U35" s="358">
        <v>0</v>
      </c>
      <c r="V35" s="358">
        <v>0</v>
      </c>
      <c r="W35" s="358">
        <v>0</v>
      </c>
      <c r="X35" s="358">
        <v>0</v>
      </c>
      <c r="Y35" s="358">
        <v>0</v>
      </c>
      <c r="Z35" s="358">
        <v>0</v>
      </c>
      <c r="AA35" s="358">
        <v>0</v>
      </c>
      <c r="AB35" s="359">
        <v>0</v>
      </c>
      <c r="AC35" s="359">
        <v>0</v>
      </c>
      <c r="AD35" s="359">
        <v>0</v>
      </c>
      <c r="AE35" s="359">
        <v>0</v>
      </c>
      <c r="AF35" s="358">
        <f t="shared" si="1"/>
        <v>0</v>
      </c>
      <c r="AG35" s="367">
        <v>0</v>
      </c>
    </row>
    <row r="36" spans="1:33" ht="31.5" x14ac:dyDescent="0.25">
      <c r="A36" s="84" t="s">
        <v>164</v>
      </c>
      <c r="B36" s="83" t="s">
        <v>163</v>
      </c>
      <c r="C36" s="364">
        <v>0</v>
      </c>
      <c r="D36" s="358">
        <v>0</v>
      </c>
      <c r="E36" s="359">
        <v>0</v>
      </c>
      <c r="F36" s="359">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9">
        <v>0</v>
      </c>
      <c r="AC36" s="359">
        <v>0</v>
      </c>
      <c r="AD36" s="359">
        <v>0</v>
      </c>
      <c r="AE36" s="359">
        <v>0</v>
      </c>
      <c r="AF36" s="358">
        <f t="shared" si="1"/>
        <v>0</v>
      </c>
      <c r="AG36" s="367">
        <v>0</v>
      </c>
    </row>
    <row r="37" spans="1:33" x14ac:dyDescent="0.25">
      <c r="A37" s="84" t="s">
        <v>162</v>
      </c>
      <c r="B37" s="83" t="s">
        <v>152</v>
      </c>
      <c r="C37" s="364">
        <v>0</v>
      </c>
      <c r="D37" s="358">
        <v>0</v>
      </c>
      <c r="E37" s="359">
        <v>0</v>
      </c>
      <c r="F37" s="359">
        <v>0</v>
      </c>
      <c r="G37" s="359">
        <v>0</v>
      </c>
      <c r="H37" s="359">
        <v>0</v>
      </c>
      <c r="I37" s="359">
        <v>0</v>
      </c>
      <c r="J37" s="359">
        <v>0</v>
      </c>
      <c r="K37" s="359">
        <v>0</v>
      </c>
      <c r="L37" s="359">
        <v>0</v>
      </c>
      <c r="M37" s="359">
        <v>0</v>
      </c>
      <c r="N37" s="361">
        <v>0</v>
      </c>
      <c r="O37" s="359">
        <v>0</v>
      </c>
      <c r="P37" s="359">
        <v>0</v>
      </c>
      <c r="Q37" s="359">
        <v>0</v>
      </c>
      <c r="R37" s="359">
        <v>0</v>
      </c>
      <c r="S37" s="359">
        <v>0</v>
      </c>
      <c r="T37" s="359">
        <v>0</v>
      </c>
      <c r="U37" s="359">
        <v>0</v>
      </c>
      <c r="V37" s="359">
        <v>0</v>
      </c>
      <c r="W37" s="359">
        <v>0</v>
      </c>
      <c r="X37" s="359">
        <v>0</v>
      </c>
      <c r="Y37" s="359">
        <v>0</v>
      </c>
      <c r="Z37" s="359">
        <v>0</v>
      </c>
      <c r="AA37" s="359">
        <v>0</v>
      </c>
      <c r="AB37" s="359">
        <v>0</v>
      </c>
      <c r="AC37" s="359">
        <v>0</v>
      </c>
      <c r="AD37" s="359">
        <v>0</v>
      </c>
      <c r="AE37" s="359">
        <v>0</v>
      </c>
      <c r="AF37" s="358">
        <f t="shared" si="1"/>
        <v>0</v>
      </c>
      <c r="AG37" s="367">
        <v>0</v>
      </c>
    </row>
    <row r="38" spans="1:33" x14ac:dyDescent="0.25">
      <c r="A38" s="84" t="s">
        <v>161</v>
      </c>
      <c r="B38" s="83" t="s">
        <v>150</v>
      </c>
      <c r="C38" s="364">
        <v>0</v>
      </c>
      <c r="D38" s="358">
        <v>0</v>
      </c>
      <c r="E38" s="359">
        <v>0</v>
      </c>
      <c r="F38" s="359">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9">
        <v>0</v>
      </c>
      <c r="AC38" s="359">
        <v>0</v>
      </c>
      <c r="AD38" s="359">
        <v>0</v>
      </c>
      <c r="AE38" s="359">
        <v>0</v>
      </c>
      <c r="AF38" s="358">
        <f t="shared" si="1"/>
        <v>0</v>
      </c>
      <c r="AG38" s="367">
        <v>0</v>
      </c>
    </row>
    <row r="39" spans="1:33" ht="31.5" x14ac:dyDescent="0.25">
      <c r="A39" s="84" t="s">
        <v>160</v>
      </c>
      <c r="B39" s="55" t="s">
        <v>148</v>
      </c>
      <c r="C39" s="358">
        <v>0</v>
      </c>
      <c r="D39" s="358">
        <v>0</v>
      </c>
      <c r="E39" s="359">
        <v>0</v>
      </c>
      <c r="F39" s="359">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9">
        <v>0</v>
      </c>
      <c r="AC39" s="359">
        <v>0</v>
      </c>
      <c r="AD39" s="359">
        <v>0</v>
      </c>
      <c r="AE39" s="359">
        <v>0</v>
      </c>
      <c r="AF39" s="358">
        <f t="shared" si="1"/>
        <v>0</v>
      </c>
      <c r="AG39" s="367">
        <v>0</v>
      </c>
    </row>
    <row r="40" spans="1:33" ht="31.5" x14ac:dyDescent="0.25">
      <c r="A40" s="84" t="s">
        <v>159</v>
      </c>
      <c r="B40" s="55" t="s">
        <v>146</v>
      </c>
      <c r="C40" s="358">
        <v>0</v>
      </c>
      <c r="D40" s="358">
        <v>0</v>
      </c>
      <c r="E40" s="359">
        <v>0</v>
      </c>
      <c r="F40" s="359">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9">
        <v>0</v>
      </c>
      <c r="AC40" s="359">
        <v>0</v>
      </c>
      <c r="AD40" s="359">
        <v>0</v>
      </c>
      <c r="AE40" s="359">
        <v>0</v>
      </c>
      <c r="AF40" s="358">
        <f t="shared" si="1"/>
        <v>0</v>
      </c>
      <c r="AG40" s="367">
        <v>0</v>
      </c>
    </row>
    <row r="41" spans="1:33" x14ac:dyDescent="0.25">
      <c r="A41" s="84" t="s">
        <v>158</v>
      </c>
      <c r="B41" s="55" t="s">
        <v>144</v>
      </c>
      <c r="C41" s="358">
        <v>0</v>
      </c>
      <c r="D41" s="358">
        <v>0</v>
      </c>
      <c r="E41" s="359">
        <v>0</v>
      </c>
      <c r="F41" s="359">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9">
        <v>0</v>
      </c>
      <c r="AC41" s="359">
        <v>0</v>
      </c>
      <c r="AD41" s="359">
        <v>0</v>
      </c>
      <c r="AE41" s="359">
        <v>0</v>
      </c>
      <c r="AF41" s="358">
        <f t="shared" si="1"/>
        <v>0</v>
      </c>
      <c r="AG41" s="367">
        <v>0</v>
      </c>
    </row>
    <row r="42" spans="1:33" ht="18.75" x14ac:dyDescent="0.25">
      <c r="A42" s="84" t="s">
        <v>157</v>
      </c>
      <c r="B42" s="83" t="s">
        <v>142</v>
      </c>
      <c r="C42" s="364">
        <v>0</v>
      </c>
      <c r="D42" s="358">
        <v>0</v>
      </c>
      <c r="E42" s="359">
        <v>0</v>
      </c>
      <c r="F42" s="359">
        <v>0</v>
      </c>
      <c r="G42" s="359">
        <v>0</v>
      </c>
      <c r="H42" s="359">
        <v>0</v>
      </c>
      <c r="I42" s="359">
        <v>0</v>
      </c>
      <c r="J42" s="359">
        <v>0</v>
      </c>
      <c r="K42" s="359">
        <v>0</v>
      </c>
      <c r="L42" s="359">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9">
        <v>0</v>
      </c>
      <c r="AC42" s="359">
        <v>0</v>
      </c>
      <c r="AD42" s="359">
        <v>0</v>
      </c>
      <c r="AE42" s="359">
        <v>0</v>
      </c>
      <c r="AF42" s="358">
        <f t="shared" si="1"/>
        <v>0</v>
      </c>
      <c r="AG42" s="367">
        <v>0</v>
      </c>
    </row>
    <row r="43" spans="1:33" x14ac:dyDescent="0.25">
      <c r="A43" s="87" t="s">
        <v>62</v>
      </c>
      <c r="B43" s="86" t="s">
        <v>156</v>
      </c>
      <c r="C43" s="358">
        <v>0</v>
      </c>
      <c r="D43" s="358">
        <v>0</v>
      </c>
      <c r="E43" s="362">
        <v>0</v>
      </c>
      <c r="F43" s="362">
        <v>0</v>
      </c>
      <c r="G43" s="358">
        <v>0</v>
      </c>
      <c r="H43" s="358">
        <v>0</v>
      </c>
      <c r="I43" s="358">
        <v>0</v>
      </c>
      <c r="J43" s="358">
        <v>0</v>
      </c>
      <c r="K43" s="358">
        <v>0</v>
      </c>
      <c r="L43" s="358">
        <v>0</v>
      </c>
      <c r="M43" s="358">
        <v>0</v>
      </c>
      <c r="N43" s="363">
        <v>0</v>
      </c>
      <c r="O43" s="358">
        <v>0</v>
      </c>
      <c r="P43" s="358">
        <v>0</v>
      </c>
      <c r="Q43" s="358">
        <v>0</v>
      </c>
      <c r="R43" s="358">
        <v>0</v>
      </c>
      <c r="S43" s="358">
        <v>0</v>
      </c>
      <c r="T43" s="358">
        <v>0</v>
      </c>
      <c r="U43" s="358">
        <v>0</v>
      </c>
      <c r="V43" s="358">
        <v>0</v>
      </c>
      <c r="W43" s="358">
        <v>0</v>
      </c>
      <c r="X43" s="358">
        <v>0</v>
      </c>
      <c r="Y43" s="358">
        <v>0</v>
      </c>
      <c r="Z43" s="358">
        <v>0</v>
      </c>
      <c r="AA43" s="358">
        <v>0</v>
      </c>
      <c r="AB43" s="359">
        <v>0</v>
      </c>
      <c r="AC43" s="359">
        <v>0</v>
      </c>
      <c r="AD43" s="359">
        <v>0</v>
      </c>
      <c r="AE43" s="359">
        <v>0</v>
      </c>
      <c r="AF43" s="358">
        <f t="shared" si="1"/>
        <v>0</v>
      </c>
      <c r="AG43" s="367">
        <v>0</v>
      </c>
    </row>
    <row r="44" spans="1:33" x14ac:dyDescent="0.25">
      <c r="A44" s="84" t="s">
        <v>155</v>
      </c>
      <c r="B44" s="55" t="s">
        <v>154</v>
      </c>
      <c r="C44" s="358">
        <v>0</v>
      </c>
      <c r="D44" s="358">
        <v>0</v>
      </c>
      <c r="E44" s="359">
        <v>0</v>
      </c>
      <c r="F44" s="359">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9">
        <v>0</v>
      </c>
      <c r="AC44" s="359">
        <v>0</v>
      </c>
      <c r="AD44" s="359">
        <v>0</v>
      </c>
      <c r="AE44" s="359">
        <v>0</v>
      </c>
      <c r="AF44" s="358">
        <f t="shared" si="1"/>
        <v>0</v>
      </c>
      <c r="AG44" s="367">
        <v>0</v>
      </c>
    </row>
    <row r="45" spans="1:33" x14ac:dyDescent="0.25">
      <c r="A45" s="84" t="s">
        <v>153</v>
      </c>
      <c r="B45" s="55" t="s">
        <v>152</v>
      </c>
      <c r="C45" s="358">
        <v>0</v>
      </c>
      <c r="D45" s="358">
        <v>0</v>
      </c>
      <c r="E45" s="359">
        <v>0</v>
      </c>
      <c r="F45" s="359">
        <v>0</v>
      </c>
      <c r="G45" s="359">
        <v>0</v>
      </c>
      <c r="H45" s="359">
        <v>0</v>
      </c>
      <c r="I45" s="359">
        <v>0</v>
      </c>
      <c r="J45" s="359">
        <v>0</v>
      </c>
      <c r="K45" s="359">
        <v>0</v>
      </c>
      <c r="L45" s="359">
        <v>0</v>
      </c>
      <c r="M45" s="359">
        <v>0</v>
      </c>
      <c r="N45" s="361">
        <v>0</v>
      </c>
      <c r="O45" s="359">
        <v>0</v>
      </c>
      <c r="P45" s="359">
        <v>0</v>
      </c>
      <c r="Q45" s="359">
        <v>0</v>
      </c>
      <c r="R45" s="359">
        <v>0</v>
      </c>
      <c r="S45" s="359">
        <v>0</v>
      </c>
      <c r="T45" s="359">
        <v>0</v>
      </c>
      <c r="U45" s="359">
        <v>0</v>
      </c>
      <c r="V45" s="359">
        <v>0</v>
      </c>
      <c r="W45" s="359">
        <v>0</v>
      </c>
      <c r="X45" s="359">
        <v>0</v>
      </c>
      <c r="Y45" s="359">
        <v>0</v>
      </c>
      <c r="Z45" s="359">
        <v>0</v>
      </c>
      <c r="AA45" s="359">
        <v>0</v>
      </c>
      <c r="AB45" s="359">
        <v>0</v>
      </c>
      <c r="AC45" s="359">
        <v>0</v>
      </c>
      <c r="AD45" s="359">
        <v>0</v>
      </c>
      <c r="AE45" s="359">
        <v>0</v>
      </c>
      <c r="AF45" s="358">
        <f t="shared" si="1"/>
        <v>0</v>
      </c>
      <c r="AG45" s="367">
        <v>0</v>
      </c>
    </row>
    <row r="46" spans="1:33" x14ac:dyDescent="0.25">
      <c r="A46" s="84" t="s">
        <v>151</v>
      </c>
      <c r="B46" s="55" t="s">
        <v>150</v>
      </c>
      <c r="C46" s="358">
        <v>0</v>
      </c>
      <c r="D46" s="358">
        <v>0</v>
      </c>
      <c r="E46" s="359">
        <v>0</v>
      </c>
      <c r="F46" s="359">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9">
        <v>0</v>
      </c>
      <c r="AC46" s="359">
        <v>0</v>
      </c>
      <c r="AD46" s="359">
        <v>0</v>
      </c>
      <c r="AE46" s="359">
        <v>0</v>
      </c>
      <c r="AF46" s="358">
        <f t="shared" si="1"/>
        <v>0</v>
      </c>
      <c r="AG46" s="367">
        <v>0</v>
      </c>
    </row>
    <row r="47" spans="1:33" ht="31.5" x14ac:dyDescent="0.25">
      <c r="A47" s="84" t="s">
        <v>149</v>
      </c>
      <c r="B47" s="55" t="s">
        <v>148</v>
      </c>
      <c r="C47" s="358">
        <v>0</v>
      </c>
      <c r="D47" s="358">
        <v>0</v>
      </c>
      <c r="E47" s="359">
        <v>0</v>
      </c>
      <c r="F47" s="359">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9">
        <v>0</v>
      </c>
      <c r="AC47" s="359">
        <v>0</v>
      </c>
      <c r="AD47" s="359">
        <v>0</v>
      </c>
      <c r="AE47" s="359">
        <v>0</v>
      </c>
      <c r="AF47" s="358">
        <f t="shared" si="1"/>
        <v>0</v>
      </c>
      <c r="AG47" s="367">
        <v>0</v>
      </c>
    </row>
    <row r="48" spans="1:33" ht="31.5" x14ac:dyDescent="0.25">
      <c r="A48" s="84" t="s">
        <v>147</v>
      </c>
      <c r="B48" s="55" t="s">
        <v>146</v>
      </c>
      <c r="C48" s="358">
        <v>0</v>
      </c>
      <c r="D48" s="358">
        <v>0</v>
      </c>
      <c r="E48" s="359">
        <v>0</v>
      </c>
      <c r="F48" s="359">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9">
        <v>0</v>
      </c>
      <c r="AC48" s="359">
        <v>0</v>
      </c>
      <c r="AD48" s="359">
        <v>0</v>
      </c>
      <c r="AE48" s="359">
        <v>0</v>
      </c>
      <c r="AF48" s="358">
        <f t="shared" si="1"/>
        <v>0</v>
      </c>
      <c r="AG48" s="367">
        <v>0</v>
      </c>
    </row>
    <row r="49" spans="1:33" x14ac:dyDescent="0.25">
      <c r="A49" s="84" t="s">
        <v>145</v>
      </c>
      <c r="B49" s="55" t="s">
        <v>144</v>
      </c>
      <c r="C49" s="358">
        <v>0</v>
      </c>
      <c r="D49" s="358">
        <v>0</v>
      </c>
      <c r="E49" s="359">
        <v>0</v>
      </c>
      <c r="F49" s="359">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9">
        <v>0</v>
      </c>
      <c r="AC49" s="359">
        <v>0</v>
      </c>
      <c r="AD49" s="359">
        <v>0</v>
      </c>
      <c r="AE49" s="359">
        <v>0</v>
      </c>
      <c r="AF49" s="358">
        <f t="shared" si="1"/>
        <v>0</v>
      </c>
      <c r="AG49" s="367">
        <v>0</v>
      </c>
    </row>
    <row r="50" spans="1:33" ht="18.75" x14ac:dyDescent="0.25">
      <c r="A50" s="84" t="s">
        <v>143</v>
      </c>
      <c r="B50" s="83" t="s">
        <v>142</v>
      </c>
      <c r="C50" s="364">
        <v>0</v>
      </c>
      <c r="D50" s="358">
        <v>0</v>
      </c>
      <c r="E50" s="359">
        <v>0</v>
      </c>
      <c r="F50" s="359">
        <v>0</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9">
        <v>0</v>
      </c>
      <c r="AC50" s="359">
        <v>0</v>
      </c>
      <c r="AD50" s="359">
        <v>0</v>
      </c>
      <c r="AE50" s="359">
        <v>0</v>
      </c>
      <c r="AF50" s="358">
        <f t="shared" si="1"/>
        <v>0</v>
      </c>
      <c r="AG50" s="367">
        <v>0</v>
      </c>
    </row>
    <row r="51" spans="1:33" ht="35.25" customHeight="1" x14ac:dyDescent="0.25">
      <c r="A51" s="87" t="s">
        <v>60</v>
      </c>
      <c r="B51" s="86" t="s">
        <v>141</v>
      </c>
      <c r="C51" s="358">
        <v>0</v>
      </c>
      <c r="D51" s="358">
        <v>0</v>
      </c>
      <c r="E51" s="362">
        <v>0</v>
      </c>
      <c r="F51" s="362">
        <v>0</v>
      </c>
      <c r="G51" s="358">
        <v>0</v>
      </c>
      <c r="H51" s="358">
        <v>0</v>
      </c>
      <c r="I51" s="358">
        <v>0</v>
      </c>
      <c r="J51" s="358">
        <v>0</v>
      </c>
      <c r="K51" s="358">
        <v>0</v>
      </c>
      <c r="L51" s="358">
        <v>0</v>
      </c>
      <c r="M51" s="358">
        <v>0</v>
      </c>
      <c r="N51" s="363">
        <v>0</v>
      </c>
      <c r="O51" s="358">
        <v>0</v>
      </c>
      <c r="P51" s="358">
        <v>0</v>
      </c>
      <c r="Q51" s="358">
        <v>0</v>
      </c>
      <c r="R51" s="358">
        <v>0</v>
      </c>
      <c r="S51" s="358">
        <v>0</v>
      </c>
      <c r="T51" s="358">
        <v>0</v>
      </c>
      <c r="U51" s="358">
        <v>0</v>
      </c>
      <c r="V51" s="358">
        <v>0</v>
      </c>
      <c r="W51" s="358">
        <v>0</v>
      </c>
      <c r="X51" s="358">
        <v>0</v>
      </c>
      <c r="Y51" s="358">
        <v>0</v>
      </c>
      <c r="Z51" s="358">
        <v>0</v>
      </c>
      <c r="AA51" s="358">
        <v>0</v>
      </c>
      <c r="AB51" s="359">
        <v>0</v>
      </c>
      <c r="AC51" s="359">
        <v>0</v>
      </c>
      <c r="AD51" s="359">
        <v>0</v>
      </c>
      <c r="AE51" s="359">
        <v>0</v>
      </c>
      <c r="AF51" s="358">
        <f t="shared" si="1"/>
        <v>0</v>
      </c>
      <c r="AG51" s="367">
        <v>0</v>
      </c>
    </row>
    <row r="52" spans="1:33" x14ac:dyDescent="0.25">
      <c r="A52" s="84" t="s">
        <v>140</v>
      </c>
      <c r="B52" s="55" t="s">
        <v>139</v>
      </c>
      <c r="C52" s="358">
        <v>0</v>
      </c>
      <c r="D52" s="358">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59">
        <v>0</v>
      </c>
      <c r="AD52" s="359">
        <v>0</v>
      </c>
      <c r="AE52" s="359">
        <v>0</v>
      </c>
      <c r="AF52" s="358">
        <f t="shared" si="1"/>
        <v>0</v>
      </c>
      <c r="AG52" s="367">
        <v>0</v>
      </c>
    </row>
    <row r="53" spans="1:33" x14ac:dyDescent="0.25">
      <c r="A53" s="84" t="s">
        <v>138</v>
      </c>
      <c r="B53" s="55" t="s">
        <v>132</v>
      </c>
      <c r="C53" s="358">
        <v>0</v>
      </c>
      <c r="D53" s="358">
        <v>0</v>
      </c>
      <c r="E53" s="359">
        <v>0</v>
      </c>
      <c r="F53" s="359">
        <v>0</v>
      </c>
      <c r="G53" s="359">
        <v>0</v>
      </c>
      <c r="H53" s="359">
        <v>0</v>
      </c>
      <c r="I53" s="359">
        <v>0</v>
      </c>
      <c r="J53" s="359">
        <v>0</v>
      </c>
      <c r="K53" s="359">
        <v>0</v>
      </c>
      <c r="L53" s="359">
        <v>0</v>
      </c>
      <c r="M53" s="359">
        <v>0</v>
      </c>
      <c r="N53" s="361">
        <v>0</v>
      </c>
      <c r="O53" s="359">
        <v>0</v>
      </c>
      <c r="P53" s="359">
        <v>0</v>
      </c>
      <c r="Q53" s="359">
        <v>0</v>
      </c>
      <c r="R53" s="359">
        <v>0</v>
      </c>
      <c r="S53" s="359">
        <v>0</v>
      </c>
      <c r="T53" s="359">
        <v>0</v>
      </c>
      <c r="U53" s="359">
        <v>0</v>
      </c>
      <c r="V53" s="359">
        <v>0</v>
      </c>
      <c r="W53" s="359">
        <v>0</v>
      </c>
      <c r="X53" s="359">
        <v>0</v>
      </c>
      <c r="Y53" s="359">
        <v>0</v>
      </c>
      <c r="Z53" s="359">
        <v>0</v>
      </c>
      <c r="AA53" s="359">
        <v>0</v>
      </c>
      <c r="AB53" s="359">
        <v>0</v>
      </c>
      <c r="AC53" s="359">
        <v>0</v>
      </c>
      <c r="AD53" s="359">
        <v>0</v>
      </c>
      <c r="AE53" s="359">
        <v>0</v>
      </c>
      <c r="AF53" s="358">
        <f t="shared" si="1"/>
        <v>0</v>
      </c>
      <c r="AG53" s="367">
        <v>0</v>
      </c>
    </row>
    <row r="54" spans="1:33" x14ac:dyDescent="0.25">
      <c r="A54" s="84" t="s">
        <v>137</v>
      </c>
      <c r="B54" s="83" t="s">
        <v>131</v>
      </c>
      <c r="C54" s="364">
        <v>0</v>
      </c>
      <c r="D54" s="358">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8">
        <f t="shared" si="1"/>
        <v>0</v>
      </c>
      <c r="AG54" s="367">
        <v>0</v>
      </c>
    </row>
    <row r="55" spans="1:33" x14ac:dyDescent="0.25">
      <c r="A55" s="84" t="s">
        <v>136</v>
      </c>
      <c r="B55" s="83" t="s">
        <v>130</v>
      </c>
      <c r="C55" s="364">
        <v>0</v>
      </c>
      <c r="D55" s="358">
        <v>0</v>
      </c>
      <c r="E55" s="359">
        <v>0</v>
      </c>
      <c r="F55" s="359">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9">
        <v>0</v>
      </c>
      <c r="AC55" s="359">
        <v>0</v>
      </c>
      <c r="AD55" s="359">
        <v>0</v>
      </c>
      <c r="AE55" s="359">
        <v>0</v>
      </c>
      <c r="AF55" s="358">
        <f t="shared" si="1"/>
        <v>0</v>
      </c>
      <c r="AG55" s="367">
        <v>0</v>
      </c>
    </row>
    <row r="56" spans="1:33" x14ac:dyDescent="0.25">
      <c r="A56" s="84" t="s">
        <v>135</v>
      </c>
      <c r="B56" s="83" t="s">
        <v>129</v>
      </c>
      <c r="C56" s="364">
        <v>0</v>
      </c>
      <c r="D56" s="358">
        <v>0</v>
      </c>
      <c r="E56" s="359">
        <v>0</v>
      </c>
      <c r="F56" s="359">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9">
        <v>0</v>
      </c>
      <c r="AC56" s="359">
        <v>0</v>
      </c>
      <c r="AD56" s="359">
        <v>0</v>
      </c>
      <c r="AE56" s="359">
        <v>0</v>
      </c>
      <c r="AF56" s="358">
        <f t="shared" si="1"/>
        <v>0</v>
      </c>
      <c r="AG56" s="367">
        <v>0</v>
      </c>
    </row>
    <row r="57" spans="1:33" ht="18.75" x14ac:dyDescent="0.25">
      <c r="A57" s="84" t="s">
        <v>134</v>
      </c>
      <c r="B57" s="83" t="s">
        <v>128</v>
      </c>
      <c r="C57" s="364">
        <v>0</v>
      </c>
      <c r="D57" s="358">
        <v>0</v>
      </c>
      <c r="E57" s="359">
        <v>0</v>
      </c>
      <c r="F57" s="359">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9">
        <v>0</v>
      </c>
      <c r="AC57" s="359">
        <v>0</v>
      </c>
      <c r="AD57" s="359">
        <v>0</v>
      </c>
      <c r="AE57" s="359">
        <v>0</v>
      </c>
      <c r="AF57" s="358">
        <f t="shared" si="1"/>
        <v>0</v>
      </c>
      <c r="AG57" s="367">
        <v>0</v>
      </c>
    </row>
    <row r="58" spans="1:33" ht="36.75" customHeight="1" x14ac:dyDescent="0.25">
      <c r="A58" s="87" t="s">
        <v>59</v>
      </c>
      <c r="B58" s="111" t="s">
        <v>234</v>
      </c>
      <c r="C58" s="364">
        <v>0</v>
      </c>
      <c r="D58" s="358">
        <v>0</v>
      </c>
      <c r="E58" s="362">
        <v>0</v>
      </c>
      <c r="F58" s="362">
        <v>0</v>
      </c>
      <c r="G58" s="358">
        <v>0</v>
      </c>
      <c r="H58" s="358">
        <v>0</v>
      </c>
      <c r="I58" s="358">
        <v>0</v>
      </c>
      <c r="J58" s="358">
        <v>0</v>
      </c>
      <c r="K58" s="358">
        <v>0</v>
      </c>
      <c r="L58" s="358">
        <v>0</v>
      </c>
      <c r="M58" s="358">
        <v>0</v>
      </c>
      <c r="N58" s="363">
        <v>0</v>
      </c>
      <c r="O58" s="358">
        <v>0</v>
      </c>
      <c r="P58" s="358">
        <v>0</v>
      </c>
      <c r="Q58" s="358">
        <v>0</v>
      </c>
      <c r="R58" s="358">
        <v>0</v>
      </c>
      <c r="S58" s="358">
        <v>0</v>
      </c>
      <c r="T58" s="358">
        <v>0</v>
      </c>
      <c r="U58" s="358">
        <v>0</v>
      </c>
      <c r="V58" s="358">
        <v>0</v>
      </c>
      <c r="W58" s="358">
        <v>0</v>
      </c>
      <c r="X58" s="358">
        <v>0</v>
      </c>
      <c r="Y58" s="358">
        <v>0</v>
      </c>
      <c r="Z58" s="358">
        <v>0</v>
      </c>
      <c r="AA58" s="358">
        <v>0</v>
      </c>
      <c r="AB58" s="359">
        <v>0</v>
      </c>
      <c r="AC58" s="359">
        <v>0</v>
      </c>
      <c r="AD58" s="359">
        <v>0</v>
      </c>
      <c r="AE58" s="359">
        <v>0</v>
      </c>
      <c r="AF58" s="358">
        <f t="shared" si="1"/>
        <v>0</v>
      </c>
      <c r="AG58" s="367">
        <v>0</v>
      </c>
    </row>
    <row r="59" spans="1:33" x14ac:dyDescent="0.25">
      <c r="A59" s="87" t="s">
        <v>57</v>
      </c>
      <c r="B59" s="86" t="s">
        <v>133</v>
      </c>
      <c r="C59" s="358">
        <v>0</v>
      </c>
      <c r="D59" s="358">
        <v>0</v>
      </c>
      <c r="E59" s="362">
        <v>0</v>
      </c>
      <c r="F59" s="362">
        <v>0</v>
      </c>
      <c r="G59" s="358">
        <v>0</v>
      </c>
      <c r="H59" s="358">
        <v>0</v>
      </c>
      <c r="I59" s="358">
        <v>0</v>
      </c>
      <c r="J59" s="358">
        <v>0</v>
      </c>
      <c r="K59" s="358">
        <v>0</v>
      </c>
      <c r="L59" s="358">
        <v>0</v>
      </c>
      <c r="M59" s="358">
        <v>0</v>
      </c>
      <c r="N59" s="363">
        <v>0</v>
      </c>
      <c r="O59" s="358">
        <v>0</v>
      </c>
      <c r="P59" s="358">
        <v>0</v>
      </c>
      <c r="Q59" s="358">
        <v>0</v>
      </c>
      <c r="R59" s="358">
        <v>0</v>
      </c>
      <c r="S59" s="358">
        <v>0</v>
      </c>
      <c r="T59" s="358">
        <v>0</v>
      </c>
      <c r="U59" s="358">
        <v>0</v>
      </c>
      <c r="V59" s="358">
        <v>0</v>
      </c>
      <c r="W59" s="358">
        <v>0</v>
      </c>
      <c r="X59" s="358">
        <v>0</v>
      </c>
      <c r="Y59" s="358">
        <v>0</v>
      </c>
      <c r="Z59" s="358">
        <v>0</v>
      </c>
      <c r="AA59" s="358">
        <v>0</v>
      </c>
      <c r="AB59" s="359">
        <v>0</v>
      </c>
      <c r="AC59" s="359">
        <v>0</v>
      </c>
      <c r="AD59" s="359">
        <v>0</v>
      </c>
      <c r="AE59" s="359">
        <v>0</v>
      </c>
      <c r="AF59" s="358">
        <f t="shared" si="1"/>
        <v>0</v>
      </c>
      <c r="AG59" s="367">
        <v>0</v>
      </c>
    </row>
    <row r="60" spans="1:33" x14ac:dyDescent="0.25">
      <c r="A60" s="84" t="s">
        <v>228</v>
      </c>
      <c r="B60" s="85" t="s">
        <v>154</v>
      </c>
      <c r="C60" s="365">
        <v>0</v>
      </c>
      <c r="D60" s="358">
        <v>0</v>
      </c>
      <c r="E60" s="359">
        <v>0</v>
      </c>
      <c r="F60" s="359">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9">
        <v>0</v>
      </c>
      <c r="AC60" s="359">
        <v>0</v>
      </c>
      <c r="AD60" s="359">
        <v>0</v>
      </c>
      <c r="AE60" s="359">
        <v>0</v>
      </c>
      <c r="AF60" s="358">
        <f t="shared" si="1"/>
        <v>0</v>
      </c>
      <c r="AG60" s="367">
        <v>0</v>
      </c>
    </row>
    <row r="61" spans="1:33" x14ac:dyDescent="0.25">
      <c r="A61" s="84" t="s">
        <v>229</v>
      </c>
      <c r="B61" s="85" t="s">
        <v>152</v>
      </c>
      <c r="C61" s="365">
        <v>0</v>
      </c>
      <c r="D61" s="358">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9">
        <v>0</v>
      </c>
      <c r="AC61" s="359">
        <v>0</v>
      </c>
      <c r="AD61" s="359">
        <v>0</v>
      </c>
      <c r="AE61" s="359">
        <v>0</v>
      </c>
      <c r="AF61" s="358">
        <f t="shared" si="1"/>
        <v>0</v>
      </c>
      <c r="AG61" s="367">
        <v>0</v>
      </c>
    </row>
    <row r="62" spans="1:33" x14ac:dyDescent="0.25">
      <c r="A62" s="84" t="s">
        <v>230</v>
      </c>
      <c r="B62" s="85" t="s">
        <v>150</v>
      </c>
      <c r="C62" s="365">
        <v>0</v>
      </c>
      <c r="D62" s="358">
        <v>0</v>
      </c>
      <c r="E62" s="359">
        <v>0</v>
      </c>
      <c r="F62" s="359">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9">
        <v>0</v>
      </c>
      <c r="AC62" s="359">
        <v>0</v>
      </c>
      <c r="AD62" s="359">
        <v>0</v>
      </c>
      <c r="AE62" s="359">
        <v>0</v>
      </c>
      <c r="AF62" s="358">
        <f t="shared" si="1"/>
        <v>0</v>
      </c>
      <c r="AG62" s="367">
        <v>0</v>
      </c>
    </row>
    <row r="63" spans="1:33" x14ac:dyDescent="0.25">
      <c r="A63" s="84" t="s">
        <v>231</v>
      </c>
      <c r="B63" s="85" t="s">
        <v>233</v>
      </c>
      <c r="C63" s="365">
        <v>0</v>
      </c>
      <c r="D63" s="358">
        <v>0</v>
      </c>
      <c r="E63" s="359">
        <v>0</v>
      </c>
      <c r="F63" s="359">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9">
        <v>0</v>
      </c>
      <c r="AC63" s="359">
        <v>0</v>
      </c>
      <c r="AD63" s="359">
        <v>0</v>
      </c>
      <c r="AE63" s="359">
        <v>0</v>
      </c>
      <c r="AF63" s="358">
        <f t="shared" si="1"/>
        <v>0</v>
      </c>
      <c r="AG63" s="367">
        <v>0</v>
      </c>
    </row>
    <row r="64" spans="1:33" ht="18.75" x14ac:dyDescent="0.25">
      <c r="A64" s="84" t="s">
        <v>232</v>
      </c>
      <c r="B64" s="83" t="s">
        <v>128</v>
      </c>
      <c r="C64" s="364">
        <v>0</v>
      </c>
      <c r="D64" s="358">
        <v>0</v>
      </c>
      <c r="E64" s="359">
        <v>0</v>
      </c>
      <c r="F64" s="359">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9">
        <v>0</v>
      </c>
      <c r="AC64" s="359">
        <v>0</v>
      </c>
      <c r="AD64" s="359">
        <v>0</v>
      </c>
      <c r="AE64" s="359">
        <v>0</v>
      </c>
      <c r="AF64" s="358">
        <f t="shared" si="1"/>
        <v>0</v>
      </c>
      <c r="AG64" s="367">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6"/>
      <c r="C66" s="456"/>
      <c r="D66" s="456"/>
      <c r="E66" s="456"/>
      <c r="F66" s="456"/>
      <c r="G66" s="456"/>
      <c r="H66" s="456"/>
      <c r="I66" s="456"/>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7"/>
      <c r="C68" s="457"/>
      <c r="D68" s="457"/>
      <c r="E68" s="457"/>
      <c r="F68" s="457"/>
      <c r="G68" s="457"/>
      <c r="H68" s="457"/>
      <c r="I68" s="457"/>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6"/>
      <c r="C70" s="456"/>
      <c r="D70" s="456"/>
      <c r="E70" s="456"/>
      <c r="F70" s="456"/>
      <c r="G70" s="456"/>
      <c r="H70" s="456"/>
      <c r="I70" s="456"/>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6"/>
      <c r="C72" s="456"/>
      <c r="D72" s="456"/>
      <c r="E72" s="456"/>
      <c r="F72" s="456"/>
      <c r="G72" s="456"/>
      <c r="H72" s="456"/>
      <c r="I72" s="456"/>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7"/>
      <c r="C73" s="457"/>
      <c r="D73" s="457"/>
      <c r="E73" s="457"/>
      <c r="F73" s="457"/>
      <c r="G73" s="457"/>
      <c r="H73" s="457"/>
      <c r="I73" s="457"/>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6"/>
      <c r="C74" s="456"/>
      <c r="D74" s="456"/>
      <c r="E74" s="456"/>
      <c r="F74" s="456"/>
      <c r="G74" s="456"/>
      <c r="H74" s="456"/>
      <c r="I74" s="456"/>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4"/>
      <c r="C75" s="454"/>
      <c r="D75" s="454"/>
      <c r="E75" s="454"/>
      <c r="F75" s="454"/>
      <c r="G75" s="454"/>
      <c r="H75" s="454"/>
      <c r="I75" s="454"/>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5"/>
      <c r="C77" s="455"/>
      <c r="D77" s="455"/>
      <c r="E77" s="455"/>
      <c r="F77" s="455"/>
      <c r="G77" s="455"/>
      <c r="H77" s="455"/>
      <c r="I77" s="455"/>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0" t="s">
        <v>10</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7" t="s">
        <v>9</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x14ac:dyDescent="0.25">
      <c r="A12" s="384" t="str">
        <f>'1. паспорт местоположение'!A12:C12</f>
        <v>D_2565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7" t="s">
        <v>8</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x14ac:dyDescent="0.25">
      <c r="A15"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7" t="s">
        <v>7</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6"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6" customFormat="1" x14ac:dyDescent="0.25">
      <c r="A21" s="484" t="s">
        <v>522</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26" customFormat="1" ht="58.5" customHeight="1" x14ac:dyDescent="0.25">
      <c r="A22" s="475" t="s">
        <v>53</v>
      </c>
      <c r="B22" s="486" t="s">
        <v>25</v>
      </c>
      <c r="C22" s="475" t="s">
        <v>52</v>
      </c>
      <c r="D22" s="475" t="s">
        <v>51</v>
      </c>
      <c r="E22" s="489" t="s">
        <v>533</v>
      </c>
      <c r="F22" s="490"/>
      <c r="G22" s="490"/>
      <c r="H22" s="490"/>
      <c r="I22" s="490"/>
      <c r="J22" s="490"/>
      <c r="K22" s="490"/>
      <c r="L22" s="491"/>
      <c r="M22" s="475" t="s">
        <v>50</v>
      </c>
      <c r="N22" s="475" t="s">
        <v>49</v>
      </c>
      <c r="O22" s="475" t="s">
        <v>48</v>
      </c>
      <c r="P22" s="470" t="s">
        <v>264</v>
      </c>
      <c r="Q22" s="470" t="s">
        <v>47</v>
      </c>
      <c r="R22" s="470" t="s">
        <v>46</v>
      </c>
      <c r="S22" s="470" t="s">
        <v>45</v>
      </c>
      <c r="T22" s="470"/>
      <c r="U22" s="492" t="s">
        <v>44</v>
      </c>
      <c r="V22" s="492" t="s">
        <v>43</v>
      </c>
      <c r="W22" s="470" t="s">
        <v>42</v>
      </c>
      <c r="X22" s="470" t="s">
        <v>41</v>
      </c>
      <c r="Y22" s="470" t="s">
        <v>40</v>
      </c>
      <c r="Z22" s="477"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8" t="s">
        <v>26</v>
      </c>
    </row>
    <row r="23" spans="1:48" s="26" customFormat="1" ht="64.5" customHeight="1" x14ac:dyDescent="0.25">
      <c r="A23" s="485"/>
      <c r="B23" s="487"/>
      <c r="C23" s="485"/>
      <c r="D23" s="485"/>
      <c r="E23" s="480" t="s">
        <v>24</v>
      </c>
      <c r="F23" s="471" t="s">
        <v>132</v>
      </c>
      <c r="G23" s="471" t="s">
        <v>131</v>
      </c>
      <c r="H23" s="471" t="s">
        <v>130</v>
      </c>
      <c r="I23" s="473" t="s">
        <v>443</v>
      </c>
      <c r="J23" s="473" t="s">
        <v>444</v>
      </c>
      <c r="K23" s="473" t="s">
        <v>445</v>
      </c>
      <c r="L23" s="471" t="s">
        <v>80</v>
      </c>
      <c r="M23" s="485"/>
      <c r="N23" s="485"/>
      <c r="O23" s="485"/>
      <c r="P23" s="470"/>
      <c r="Q23" s="470"/>
      <c r="R23" s="470"/>
      <c r="S23" s="482" t="s">
        <v>3</v>
      </c>
      <c r="T23" s="482" t="s">
        <v>12</v>
      </c>
      <c r="U23" s="492"/>
      <c r="V23" s="492"/>
      <c r="W23" s="470"/>
      <c r="X23" s="470"/>
      <c r="Y23" s="470"/>
      <c r="Z23" s="470"/>
      <c r="AA23" s="470"/>
      <c r="AB23" s="470"/>
      <c r="AC23" s="470"/>
      <c r="AD23" s="470"/>
      <c r="AE23" s="470"/>
      <c r="AF23" s="470" t="s">
        <v>23</v>
      </c>
      <c r="AG23" s="470"/>
      <c r="AH23" s="470" t="s">
        <v>22</v>
      </c>
      <c r="AI23" s="470"/>
      <c r="AJ23" s="475" t="s">
        <v>21</v>
      </c>
      <c r="AK23" s="475" t="s">
        <v>20</v>
      </c>
      <c r="AL23" s="475" t="s">
        <v>19</v>
      </c>
      <c r="AM23" s="475" t="s">
        <v>18</v>
      </c>
      <c r="AN23" s="475" t="s">
        <v>17</v>
      </c>
      <c r="AO23" s="475" t="s">
        <v>16</v>
      </c>
      <c r="AP23" s="475" t="s">
        <v>15</v>
      </c>
      <c r="AQ23" s="493" t="s">
        <v>12</v>
      </c>
      <c r="AR23" s="470"/>
      <c r="AS23" s="470"/>
      <c r="AT23" s="470"/>
      <c r="AU23" s="470"/>
      <c r="AV23" s="479"/>
    </row>
    <row r="24" spans="1:48" s="26" customFormat="1" ht="96.75" customHeight="1" x14ac:dyDescent="0.25">
      <c r="A24" s="476"/>
      <c r="B24" s="488"/>
      <c r="C24" s="476"/>
      <c r="D24" s="476"/>
      <c r="E24" s="481"/>
      <c r="F24" s="472"/>
      <c r="G24" s="472"/>
      <c r="H24" s="472"/>
      <c r="I24" s="474"/>
      <c r="J24" s="474"/>
      <c r="K24" s="474"/>
      <c r="L24" s="472"/>
      <c r="M24" s="476"/>
      <c r="N24" s="476"/>
      <c r="O24" s="476"/>
      <c r="P24" s="470"/>
      <c r="Q24" s="470"/>
      <c r="R24" s="470"/>
      <c r="S24" s="483"/>
      <c r="T24" s="483"/>
      <c r="U24" s="492"/>
      <c r="V24" s="492"/>
      <c r="W24" s="470"/>
      <c r="X24" s="470"/>
      <c r="Y24" s="470"/>
      <c r="Z24" s="470"/>
      <c r="AA24" s="470"/>
      <c r="AB24" s="470"/>
      <c r="AC24" s="470"/>
      <c r="AD24" s="470"/>
      <c r="AE24" s="470"/>
      <c r="AF24" s="168" t="s">
        <v>14</v>
      </c>
      <c r="AG24" s="168" t="s">
        <v>13</v>
      </c>
      <c r="AH24" s="169" t="s">
        <v>3</v>
      </c>
      <c r="AI24" s="169" t="s">
        <v>12</v>
      </c>
      <c r="AJ24" s="476"/>
      <c r="AK24" s="476"/>
      <c r="AL24" s="476"/>
      <c r="AM24" s="476"/>
      <c r="AN24" s="476"/>
      <c r="AO24" s="476"/>
      <c r="AP24" s="476"/>
      <c r="AQ24" s="494"/>
      <c r="AR24" s="470"/>
      <c r="AS24" s="470"/>
      <c r="AT24" s="470"/>
      <c r="AU24" s="470"/>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B26" sqref="B26"/>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501" t="str">
        <f>'[4]1. паспорт местоположение'!A5:C5</f>
        <v>Год раскрытия информации: 2016 год</v>
      </c>
      <c r="B5" s="501"/>
      <c r="C5" s="95"/>
      <c r="D5" s="95"/>
      <c r="E5" s="95"/>
      <c r="F5" s="95"/>
      <c r="G5" s="95"/>
      <c r="H5" s="95"/>
    </row>
    <row r="6" spans="1:8" ht="18.75" x14ac:dyDescent="0.3">
      <c r="A6" s="340"/>
      <c r="B6" s="340"/>
      <c r="C6" s="340"/>
      <c r="D6" s="340"/>
      <c r="E6" s="340"/>
      <c r="F6" s="340"/>
      <c r="G6" s="340"/>
      <c r="H6" s="340"/>
    </row>
    <row r="7" spans="1:8" ht="18.75" x14ac:dyDescent="0.25">
      <c r="A7" s="380" t="s">
        <v>10</v>
      </c>
      <c r="B7" s="380"/>
      <c r="C7" s="174"/>
      <c r="D7" s="174"/>
      <c r="E7" s="174"/>
      <c r="F7" s="174"/>
      <c r="G7" s="174"/>
      <c r="H7" s="174"/>
    </row>
    <row r="8" spans="1:8" ht="18.75" x14ac:dyDescent="0.25">
      <c r="A8" s="174"/>
      <c r="B8" s="174"/>
      <c r="C8" s="174"/>
      <c r="D8" s="174"/>
      <c r="E8" s="174"/>
      <c r="F8" s="174"/>
      <c r="G8" s="174"/>
      <c r="H8" s="174"/>
    </row>
    <row r="9" spans="1:8" x14ac:dyDescent="0.25">
      <c r="A9" s="384" t="str">
        <f>'1. паспорт местоположение'!A9:C9</f>
        <v>Акционерное общество "Янтарьэнерго" ДЗО  ПАО "Россети"</v>
      </c>
      <c r="B9" s="384"/>
      <c r="C9" s="191"/>
      <c r="D9" s="191"/>
      <c r="E9" s="191"/>
      <c r="F9" s="191"/>
      <c r="G9" s="191"/>
      <c r="H9" s="191"/>
    </row>
    <row r="10" spans="1:8" x14ac:dyDescent="0.25">
      <c r="A10" s="377" t="s">
        <v>9</v>
      </c>
      <c r="B10" s="377"/>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84" t="str">
        <f>'1. паспорт местоположение'!A12:C12</f>
        <v>D_2565</v>
      </c>
      <c r="B12" s="384"/>
      <c r="C12" s="191"/>
      <c r="D12" s="191"/>
      <c r="E12" s="191"/>
      <c r="F12" s="191"/>
      <c r="G12" s="191"/>
      <c r="H12" s="191"/>
    </row>
    <row r="13" spans="1:8" x14ac:dyDescent="0.25">
      <c r="A13" s="377" t="s">
        <v>8</v>
      </c>
      <c r="B13" s="377"/>
      <c r="C13" s="176"/>
      <c r="D13" s="176"/>
      <c r="E13" s="176"/>
      <c r="F13" s="176"/>
      <c r="G13" s="176"/>
      <c r="H13" s="176"/>
    </row>
    <row r="14" spans="1:8" ht="18.75" x14ac:dyDescent="0.25">
      <c r="A14" s="11"/>
      <c r="B14" s="11"/>
      <c r="C14" s="11"/>
      <c r="D14" s="11"/>
      <c r="E14" s="11"/>
      <c r="F14" s="11"/>
      <c r="G14" s="11"/>
      <c r="H14" s="11"/>
    </row>
    <row r="15" spans="1:8" ht="39" customHeight="1" x14ac:dyDescent="0.25">
      <c r="A15" s="495" t="str">
        <f>'1. паспорт местоположение'!A15:C15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384"/>
      <c r="C15" s="191"/>
      <c r="D15" s="191"/>
      <c r="E15" s="191"/>
      <c r="F15" s="191"/>
      <c r="G15" s="191"/>
      <c r="H15" s="191"/>
    </row>
    <row r="16" spans="1:8" x14ac:dyDescent="0.25">
      <c r="A16" s="377" t="s">
        <v>7</v>
      </c>
      <c r="B16" s="377"/>
      <c r="C16" s="176"/>
      <c r="D16" s="176"/>
      <c r="E16" s="176"/>
      <c r="F16" s="176"/>
      <c r="G16" s="176"/>
      <c r="H16" s="176"/>
    </row>
    <row r="17" spans="1:2" x14ac:dyDescent="0.25">
      <c r="B17" s="139"/>
    </row>
    <row r="18" spans="1:2" ht="33.75" customHeight="1" x14ac:dyDescent="0.25">
      <c r="A18" s="496" t="s">
        <v>523</v>
      </c>
      <c r="B18" s="497"/>
    </row>
    <row r="19" spans="1:2" x14ac:dyDescent="0.25">
      <c r="B19" s="48"/>
    </row>
    <row r="20" spans="1:2" ht="16.5" thickBot="1" x14ac:dyDescent="0.3">
      <c r="B20" s="140"/>
    </row>
    <row r="21" spans="1:2" ht="74.25" customHeight="1" thickBot="1" x14ac:dyDescent="0.3">
      <c r="A21" s="141" t="s">
        <v>389</v>
      </c>
      <c r="B21" s="372" t="str">
        <f>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row>
    <row r="22" spans="1:2" ht="16.5" thickBot="1" x14ac:dyDescent="0.3">
      <c r="A22" s="141" t="s">
        <v>390</v>
      </c>
      <c r="B22" s="142" t="str">
        <f>'1. паспорт местоположение'!C27</f>
        <v>город Калининград</v>
      </c>
    </row>
    <row r="23" spans="1:2" ht="16.5" thickBot="1" x14ac:dyDescent="0.3">
      <c r="A23" s="141" t="s">
        <v>355</v>
      </c>
      <c r="B23" s="143" t="s">
        <v>689</v>
      </c>
    </row>
    <row r="24" spans="1:2" ht="16.5" thickBot="1" x14ac:dyDescent="0.3">
      <c r="A24" s="141" t="s">
        <v>391</v>
      </c>
      <c r="B24" s="143" t="s">
        <v>698</v>
      </c>
    </row>
    <row r="25" spans="1:2" ht="16.5" thickBot="1" x14ac:dyDescent="0.3">
      <c r="A25" s="144" t="s">
        <v>392</v>
      </c>
      <c r="B25" s="142" t="s">
        <v>393</v>
      </c>
    </row>
    <row r="26" spans="1:2" ht="16.5" thickBot="1" x14ac:dyDescent="0.3">
      <c r="A26" s="145" t="s">
        <v>394</v>
      </c>
      <c r="B26" s="146" t="s">
        <v>695</v>
      </c>
    </row>
    <row r="27" spans="1:2" ht="29.25" thickBot="1" x14ac:dyDescent="0.3">
      <c r="A27" s="153" t="s">
        <v>682</v>
      </c>
      <c r="B27" s="338"/>
    </row>
    <row r="28" spans="1:2" ht="16.5" thickBot="1" x14ac:dyDescent="0.3">
      <c r="A28" s="148" t="s">
        <v>395</v>
      </c>
      <c r="B28" s="148"/>
    </row>
    <row r="29" spans="1:2" ht="29.25" thickBot="1" x14ac:dyDescent="0.3">
      <c r="A29" s="154" t="s">
        <v>396</v>
      </c>
      <c r="B29" s="148"/>
    </row>
    <row r="30" spans="1:2" ht="29.25" thickBot="1" x14ac:dyDescent="0.3">
      <c r="A30" s="154" t="s">
        <v>397</v>
      </c>
      <c r="B30" s="350">
        <f>B32+B41+B58</f>
        <v>8.5043799999999994</v>
      </c>
    </row>
    <row r="31" spans="1:2" ht="16.5" thickBot="1" x14ac:dyDescent="0.3">
      <c r="A31" s="148" t="s">
        <v>398</v>
      </c>
      <c r="B31" s="350"/>
    </row>
    <row r="32" spans="1:2" ht="29.25" thickBot="1" x14ac:dyDescent="0.3">
      <c r="A32" s="154" t="s">
        <v>399</v>
      </c>
      <c r="B32" s="350">
        <f>B33+B37</f>
        <v>5.1295799999999998</v>
      </c>
    </row>
    <row r="33" spans="1:3" s="353" customFormat="1" ht="30.75" thickBot="1" x14ac:dyDescent="0.3">
      <c r="A33" s="370" t="s">
        <v>699</v>
      </c>
      <c r="B33" s="371">
        <v>0.57158000000000009</v>
      </c>
    </row>
    <row r="34" spans="1:3" ht="16.5" thickBot="1" x14ac:dyDescent="0.3">
      <c r="A34" s="148" t="s">
        <v>401</v>
      </c>
      <c r="B34" s="354" t="e">
        <f>B33/$B$27</f>
        <v>#DIV/0!</v>
      </c>
    </row>
    <row r="35" spans="1:3" ht="16.5" thickBot="1" x14ac:dyDescent="0.3">
      <c r="A35" s="148" t="s">
        <v>402</v>
      </c>
      <c r="B35" s="350">
        <v>0.57158000000000009</v>
      </c>
      <c r="C35" s="138">
        <v>1</v>
      </c>
    </row>
    <row r="36" spans="1:3" ht="16.5" thickBot="1" x14ac:dyDescent="0.3">
      <c r="A36" s="148" t="s">
        <v>403</v>
      </c>
      <c r="B36" s="350">
        <v>0.57158000000000009</v>
      </c>
      <c r="C36" s="138">
        <v>2</v>
      </c>
    </row>
    <row r="37" spans="1:3" s="353" customFormat="1" ht="30.75" thickBot="1" x14ac:dyDescent="0.3">
      <c r="A37" s="370" t="s">
        <v>700</v>
      </c>
      <c r="B37" s="371">
        <v>4.5579999999999998</v>
      </c>
    </row>
    <row r="38" spans="1:3" ht="16.5" thickBot="1" x14ac:dyDescent="0.3">
      <c r="A38" s="148" t="s">
        <v>401</v>
      </c>
      <c r="B38" s="354" t="e">
        <f>B37/$B$27</f>
        <v>#DIV/0!</v>
      </c>
    </row>
    <row r="39" spans="1:3" ht="16.5" thickBot="1" x14ac:dyDescent="0.3">
      <c r="A39" s="148" t="s">
        <v>402</v>
      </c>
      <c r="B39" s="350">
        <v>4.5620000000000003</v>
      </c>
      <c r="C39" s="138">
        <v>1</v>
      </c>
    </row>
    <row r="40" spans="1:3" ht="16.5" thickBot="1" x14ac:dyDescent="0.3">
      <c r="A40" s="148" t="s">
        <v>403</v>
      </c>
      <c r="B40" s="350">
        <v>4.5579999999999998</v>
      </c>
      <c r="C40" s="138">
        <v>2</v>
      </c>
    </row>
    <row r="41" spans="1:3" ht="29.25" thickBot="1" x14ac:dyDescent="0.3">
      <c r="A41" s="154" t="s">
        <v>404</v>
      </c>
      <c r="B41" s="350">
        <f>B42+B46+B50+B54</f>
        <v>3.3748</v>
      </c>
    </row>
    <row r="42" spans="1:3" s="353" customFormat="1" ht="30.75" thickBot="1" x14ac:dyDescent="0.3">
      <c r="A42" s="370" t="s">
        <v>701</v>
      </c>
      <c r="B42" s="371">
        <v>3.3748</v>
      </c>
    </row>
    <row r="43" spans="1:3" ht="16.5" thickBot="1" x14ac:dyDescent="0.3">
      <c r="A43" s="148" t="s">
        <v>401</v>
      </c>
      <c r="B43" s="354" t="e">
        <f>B42/$B$27</f>
        <v>#DIV/0!</v>
      </c>
    </row>
    <row r="44" spans="1:3" ht="16.5" thickBot="1" x14ac:dyDescent="0.3">
      <c r="A44" s="148" t="s">
        <v>402</v>
      </c>
      <c r="B44" s="350">
        <v>3.3748</v>
      </c>
      <c r="C44" s="138">
        <v>1</v>
      </c>
    </row>
    <row r="45" spans="1:3" ht="16.5" thickBot="1" x14ac:dyDescent="0.3">
      <c r="A45" s="148" t="s">
        <v>403</v>
      </c>
      <c r="B45" s="350">
        <v>3.3748</v>
      </c>
      <c r="C45" s="138">
        <v>2</v>
      </c>
    </row>
    <row r="46" spans="1:3" s="353" customFormat="1" ht="16.5" thickBot="1" x14ac:dyDescent="0.3">
      <c r="A46" s="370" t="s">
        <v>400</v>
      </c>
      <c r="B46" s="371">
        <v>0</v>
      </c>
    </row>
    <row r="47" spans="1:3" ht="16.5" thickBot="1" x14ac:dyDescent="0.3">
      <c r="A47" s="148" t="s">
        <v>401</v>
      </c>
      <c r="B47" s="354" t="e">
        <f>B46/$B$27</f>
        <v>#DIV/0!</v>
      </c>
    </row>
    <row r="48" spans="1:3" ht="16.5" thickBot="1" x14ac:dyDescent="0.3">
      <c r="A48" s="148" t="s">
        <v>402</v>
      </c>
      <c r="B48" s="350">
        <v>0</v>
      </c>
      <c r="C48" s="138">
        <v>1</v>
      </c>
    </row>
    <row r="49" spans="1:3" ht="16.5" thickBot="1" x14ac:dyDescent="0.3">
      <c r="A49" s="148" t="s">
        <v>403</v>
      </c>
      <c r="B49" s="350">
        <v>0</v>
      </c>
      <c r="C49" s="138">
        <v>2</v>
      </c>
    </row>
    <row r="50" spans="1:3" s="353" customFormat="1" ht="16.5" thickBot="1" x14ac:dyDescent="0.3">
      <c r="A50" s="351" t="s">
        <v>400</v>
      </c>
      <c r="B50" s="352">
        <v>0</v>
      </c>
    </row>
    <row r="51" spans="1:3" ht="16.5" thickBot="1" x14ac:dyDescent="0.3">
      <c r="A51" s="148" t="s">
        <v>401</v>
      </c>
      <c r="B51" s="354" t="e">
        <f>B50/$B$27</f>
        <v>#DIV/0!</v>
      </c>
    </row>
    <row r="52" spans="1:3" ht="16.5" thickBot="1" x14ac:dyDescent="0.3">
      <c r="A52" s="148" t="s">
        <v>402</v>
      </c>
      <c r="B52" s="350">
        <v>0</v>
      </c>
      <c r="C52" s="138">
        <v>1</v>
      </c>
    </row>
    <row r="53" spans="1:3" ht="16.5" thickBot="1" x14ac:dyDescent="0.3">
      <c r="A53" s="148" t="s">
        <v>403</v>
      </c>
      <c r="B53" s="350">
        <v>0</v>
      </c>
      <c r="C53" s="138">
        <v>2</v>
      </c>
    </row>
    <row r="54" spans="1:3" s="353" customFormat="1" ht="16.5" thickBot="1" x14ac:dyDescent="0.3">
      <c r="A54" s="351" t="s">
        <v>400</v>
      </c>
      <c r="B54" s="352">
        <v>0</v>
      </c>
    </row>
    <row r="55" spans="1:3" ht="16.5" thickBot="1" x14ac:dyDescent="0.3">
      <c r="A55" s="148" t="s">
        <v>401</v>
      </c>
      <c r="B55" s="354" t="e">
        <f>B54/$B$27</f>
        <v>#DIV/0!</v>
      </c>
    </row>
    <row r="56" spans="1:3" ht="16.5" thickBot="1" x14ac:dyDescent="0.3">
      <c r="A56" s="148" t="s">
        <v>402</v>
      </c>
      <c r="B56" s="350">
        <v>0</v>
      </c>
      <c r="C56" s="138">
        <v>1</v>
      </c>
    </row>
    <row r="57" spans="1:3" ht="16.5" thickBot="1" x14ac:dyDescent="0.3">
      <c r="A57" s="148" t="s">
        <v>403</v>
      </c>
      <c r="B57" s="350">
        <v>0</v>
      </c>
      <c r="C57" s="138">
        <v>2</v>
      </c>
    </row>
    <row r="58" spans="1:3" ht="29.25" thickBot="1" x14ac:dyDescent="0.3">
      <c r="A58" s="154" t="s">
        <v>405</v>
      </c>
      <c r="B58" s="350">
        <f>B59+B63+B67+B71</f>
        <v>0</v>
      </c>
    </row>
    <row r="59" spans="1:3" s="353" customFormat="1" ht="16.5" thickBot="1" x14ac:dyDescent="0.3">
      <c r="A59" s="351" t="s">
        <v>400</v>
      </c>
      <c r="B59" s="352">
        <v>0</v>
      </c>
    </row>
    <row r="60" spans="1:3" ht="16.5" thickBot="1" x14ac:dyDescent="0.3">
      <c r="A60" s="148" t="s">
        <v>401</v>
      </c>
      <c r="B60" s="354" t="e">
        <f>B59/$B$27</f>
        <v>#DIV/0!</v>
      </c>
    </row>
    <row r="61" spans="1:3" ht="16.5" thickBot="1" x14ac:dyDescent="0.3">
      <c r="A61" s="148" t="s">
        <v>402</v>
      </c>
      <c r="B61" s="350">
        <v>0</v>
      </c>
      <c r="C61" s="138">
        <v>1</v>
      </c>
    </row>
    <row r="62" spans="1:3" ht="16.5" thickBot="1" x14ac:dyDescent="0.3">
      <c r="A62" s="148" t="s">
        <v>403</v>
      </c>
      <c r="B62" s="350">
        <v>0</v>
      </c>
      <c r="C62" s="138">
        <v>2</v>
      </c>
    </row>
    <row r="63" spans="1:3" s="353" customFormat="1" ht="16.5" thickBot="1" x14ac:dyDescent="0.3">
      <c r="A63" s="351" t="s">
        <v>400</v>
      </c>
      <c r="B63" s="352">
        <v>0</v>
      </c>
    </row>
    <row r="64" spans="1:3" ht="16.5" thickBot="1" x14ac:dyDescent="0.3">
      <c r="A64" s="148" t="s">
        <v>401</v>
      </c>
      <c r="B64" s="354" t="e">
        <f>B63/$B$27</f>
        <v>#DIV/0!</v>
      </c>
    </row>
    <row r="65" spans="1:3" ht="16.5" thickBot="1" x14ac:dyDescent="0.3">
      <c r="A65" s="148" t="s">
        <v>402</v>
      </c>
      <c r="B65" s="350">
        <v>0</v>
      </c>
      <c r="C65" s="138">
        <v>1</v>
      </c>
    </row>
    <row r="66" spans="1:3" ht="16.5" thickBot="1" x14ac:dyDescent="0.3">
      <c r="A66" s="148" t="s">
        <v>403</v>
      </c>
      <c r="B66" s="350">
        <v>0</v>
      </c>
      <c r="C66" s="138">
        <v>2</v>
      </c>
    </row>
    <row r="67" spans="1:3" s="353" customFormat="1" ht="16.5" thickBot="1" x14ac:dyDescent="0.3">
      <c r="A67" s="351" t="s">
        <v>400</v>
      </c>
      <c r="B67" s="352">
        <v>0</v>
      </c>
    </row>
    <row r="68" spans="1:3" ht="16.5" thickBot="1" x14ac:dyDescent="0.3">
      <c r="A68" s="148" t="s">
        <v>401</v>
      </c>
      <c r="B68" s="354" t="e">
        <f>B67/$B$27</f>
        <v>#DIV/0!</v>
      </c>
    </row>
    <row r="69" spans="1:3" ht="16.5" thickBot="1" x14ac:dyDescent="0.3">
      <c r="A69" s="148" t="s">
        <v>402</v>
      </c>
      <c r="B69" s="350">
        <v>0</v>
      </c>
      <c r="C69" s="138">
        <v>1</v>
      </c>
    </row>
    <row r="70" spans="1:3" ht="16.5" thickBot="1" x14ac:dyDescent="0.3">
      <c r="A70" s="148" t="s">
        <v>403</v>
      </c>
      <c r="B70" s="350">
        <v>0</v>
      </c>
      <c r="C70" s="138">
        <v>2</v>
      </c>
    </row>
    <row r="71" spans="1:3" s="353" customFormat="1" ht="16.5" thickBot="1" x14ac:dyDescent="0.3">
      <c r="A71" s="351" t="s">
        <v>400</v>
      </c>
      <c r="B71" s="352">
        <v>0</v>
      </c>
    </row>
    <row r="72" spans="1:3" ht="16.5" thickBot="1" x14ac:dyDescent="0.3">
      <c r="A72" s="148" t="s">
        <v>401</v>
      </c>
      <c r="B72" s="354" t="e">
        <f>B71/$B$27</f>
        <v>#DIV/0!</v>
      </c>
    </row>
    <row r="73" spans="1:3" ht="16.5" thickBot="1" x14ac:dyDescent="0.3">
      <c r="A73" s="148" t="s">
        <v>402</v>
      </c>
      <c r="B73" s="350">
        <v>0</v>
      </c>
      <c r="C73" s="138">
        <v>1</v>
      </c>
    </row>
    <row r="74" spans="1:3" ht="16.5" thickBot="1" x14ac:dyDescent="0.3">
      <c r="A74" s="148" t="s">
        <v>403</v>
      </c>
      <c r="B74" s="350">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55" t="e">
        <f>B81/$B$27</f>
        <v>#DIV/0!</v>
      </c>
    </row>
    <row r="81" spans="1:2" ht="16.5" thickBot="1" x14ac:dyDescent="0.3">
      <c r="A81" s="144" t="s">
        <v>411</v>
      </c>
      <c r="B81" s="356">
        <f xml:space="preserve"> SUMIF(C33:C74, 1,B33:B74)</f>
        <v>8.5083800000000007</v>
      </c>
    </row>
    <row r="82" spans="1:2" ht="16.5" thickBot="1" x14ac:dyDescent="0.3">
      <c r="A82" s="144" t="s">
        <v>412</v>
      </c>
      <c r="B82" s="355" t="e">
        <f>B83/$B$27</f>
        <v>#DIV/0!</v>
      </c>
    </row>
    <row r="83" spans="1:2" ht="16.5" thickBot="1" x14ac:dyDescent="0.3">
      <c r="A83" s="145" t="s">
        <v>413</v>
      </c>
      <c r="B83" s="356">
        <f xml:space="preserve"> SUMIF(C35:C76, 2,B35:B76)</f>
        <v>8.5043799999999994</v>
      </c>
    </row>
    <row r="84" spans="1:2" ht="15.6" customHeight="1" x14ac:dyDescent="0.25">
      <c r="A84" s="147" t="s">
        <v>414</v>
      </c>
      <c r="B84" s="498" t="s">
        <v>415</v>
      </c>
    </row>
    <row r="85" spans="1:2" x14ac:dyDescent="0.25">
      <c r="A85" s="151" t="s">
        <v>416</v>
      </c>
      <c r="B85" s="499"/>
    </row>
    <row r="86" spans="1:2" x14ac:dyDescent="0.25">
      <c r="A86" s="151" t="s">
        <v>417</v>
      </c>
      <c r="B86" s="499"/>
    </row>
    <row r="87" spans="1:2" x14ac:dyDescent="0.25">
      <c r="A87" s="151" t="s">
        <v>418</v>
      </c>
      <c r="B87" s="499"/>
    </row>
    <row r="88" spans="1:2" x14ac:dyDescent="0.25">
      <c r="A88" s="151" t="s">
        <v>419</v>
      </c>
      <c r="B88" s="499"/>
    </row>
    <row r="89" spans="1:2" ht="16.5" thickBot="1" x14ac:dyDescent="0.3">
      <c r="A89" s="152" t="s">
        <v>420</v>
      </c>
      <c r="B89" s="500"/>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39"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8" t="s">
        <v>434</v>
      </c>
    </row>
    <row r="102" spans="1:2" x14ac:dyDescent="0.25">
      <c r="A102" s="151" t="s">
        <v>435</v>
      </c>
      <c r="B102" s="499"/>
    </row>
    <row r="103" spans="1:2" x14ac:dyDescent="0.25">
      <c r="A103" s="151" t="s">
        <v>436</v>
      </c>
      <c r="B103" s="499"/>
    </row>
    <row r="104" spans="1:2" x14ac:dyDescent="0.25">
      <c r="A104" s="151" t="s">
        <v>437</v>
      </c>
      <c r="B104" s="499"/>
    </row>
    <row r="105" spans="1:2" x14ac:dyDescent="0.25">
      <c r="A105" s="151" t="s">
        <v>438</v>
      </c>
      <c r="B105" s="499"/>
    </row>
    <row r="106" spans="1:2" ht="16.5" thickBot="1" x14ac:dyDescent="0.3">
      <c r="A106" s="161" t="s">
        <v>439</v>
      </c>
      <c r="B106" s="500"/>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2" t="s">
        <v>593</v>
      </c>
    </row>
    <row r="2" spans="1:1" ht="25.5" customHeight="1" x14ac:dyDescent="0.25">
      <c r="A2" s="502"/>
    </row>
    <row r="3" spans="1:1" ht="25.5" customHeight="1" x14ac:dyDescent="0.25">
      <c r="A3" s="502"/>
    </row>
    <row r="4" spans="1:1" ht="25.5" customHeight="1" x14ac:dyDescent="0.25">
      <c r="A4" s="502"/>
    </row>
    <row r="5" spans="1:1" ht="25.5" customHeight="1" x14ac:dyDescent="0.25">
      <c r="A5" s="502"/>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S22" sqref="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0" t="s">
        <v>10</v>
      </c>
      <c r="B6" s="380"/>
      <c r="C6" s="380"/>
      <c r="D6" s="380"/>
      <c r="E6" s="380"/>
      <c r="F6" s="380"/>
      <c r="G6" s="380"/>
      <c r="H6" s="380"/>
      <c r="I6" s="380"/>
      <c r="J6" s="380"/>
      <c r="K6" s="380"/>
      <c r="L6" s="380"/>
      <c r="M6" s="380"/>
      <c r="N6" s="380"/>
      <c r="O6" s="380"/>
      <c r="P6" s="380"/>
      <c r="Q6" s="380"/>
      <c r="R6" s="380"/>
      <c r="S6" s="380"/>
      <c r="T6" s="13"/>
      <c r="U6" s="13"/>
      <c r="V6" s="13"/>
      <c r="W6" s="13"/>
      <c r="X6" s="13"/>
      <c r="Y6" s="13"/>
      <c r="Z6" s="13"/>
      <c r="AA6" s="13"/>
      <c r="AB6" s="13"/>
    </row>
    <row r="7" spans="1:28" s="12" customFormat="1" ht="18.75" x14ac:dyDescent="0.2">
      <c r="A7" s="380"/>
      <c r="B7" s="380"/>
      <c r="C7" s="380"/>
      <c r="D7" s="380"/>
      <c r="E7" s="380"/>
      <c r="F7" s="380"/>
      <c r="G7" s="380"/>
      <c r="H7" s="380"/>
      <c r="I7" s="380"/>
      <c r="J7" s="380"/>
      <c r="K7" s="380"/>
      <c r="L7" s="380"/>
      <c r="M7" s="380"/>
      <c r="N7" s="380"/>
      <c r="O7" s="380"/>
      <c r="P7" s="380"/>
      <c r="Q7" s="380"/>
      <c r="R7" s="380"/>
      <c r="S7" s="380"/>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7" t="s">
        <v>9</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0"/>
      <c r="B10" s="380"/>
      <c r="C10" s="380"/>
      <c r="D10" s="380"/>
      <c r="E10" s="380"/>
      <c r="F10" s="380"/>
      <c r="G10" s="380"/>
      <c r="H10" s="380"/>
      <c r="I10" s="380"/>
      <c r="J10" s="380"/>
      <c r="K10" s="380"/>
      <c r="L10" s="380"/>
      <c r="M10" s="380"/>
      <c r="N10" s="380"/>
      <c r="O10" s="380"/>
      <c r="P10" s="380"/>
      <c r="Q10" s="380"/>
      <c r="R10" s="380"/>
      <c r="S10" s="380"/>
      <c r="T10" s="13"/>
      <c r="U10" s="13"/>
      <c r="V10" s="13"/>
      <c r="W10" s="13"/>
      <c r="X10" s="13"/>
      <c r="Y10" s="13"/>
      <c r="Z10" s="13"/>
      <c r="AA10" s="13"/>
      <c r="AB10" s="13"/>
    </row>
    <row r="11" spans="1:28" s="12" customFormat="1" ht="18.75" x14ac:dyDescent="0.2">
      <c r="A11" s="384" t="str">
        <f>'1. паспорт местоположение'!A12:C12</f>
        <v>D_2565</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7" t="s">
        <v>8</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0"/>
      <c r="U13" s="10"/>
      <c r="V13" s="10"/>
      <c r="W13" s="10"/>
      <c r="X13" s="10"/>
      <c r="Y13" s="10"/>
      <c r="Z13" s="10"/>
      <c r="AA13" s="10"/>
      <c r="AB13" s="10"/>
    </row>
    <row r="14" spans="1:28" s="3" customFormat="1" ht="12" x14ac:dyDescent="0.2">
      <c r="A14" s="384" t="str">
        <f>'1. паспорт местоположение'!A9:C9</f>
        <v>Акционерное общество "Янтарьэнерго" ДЗО  ПАО "Россети"</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503" t="str">
        <f>'1. паспорт местоположение'!A15:C15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503"/>
      <c r="C15" s="503"/>
      <c r="D15" s="503"/>
      <c r="E15" s="503"/>
      <c r="F15" s="503"/>
      <c r="G15" s="503"/>
      <c r="H15" s="503"/>
      <c r="I15" s="503"/>
      <c r="J15" s="503"/>
      <c r="K15" s="503"/>
      <c r="L15" s="503"/>
      <c r="M15" s="503"/>
      <c r="N15" s="503"/>
      <c r="O15" s="503"/>
      <c r="P15" s="503"/>
      <c r="Q15" s="503"/>
      <c r="R15" s="503"/>
      <c r="S15" s="503"/>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8" t="s">
        <v>498</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3" t="s">
        <v>6</v>
      </c>
      <c r="B19" s="383" t="s">
        <v>100</v>
      </c>
      <c r="C19" s="385" t="s">
        <v>388</v>
      </c>
      <c r="D19" s="383" t="s">
        <v>387</v>
      </c>
      <c r="E19" s="383" t="s">
        <v>99</v>
      </c>
      <c r="F19" s="383" t="s">
        <v>98</v>
      </c>
      <c r="G19" s="383" t="s">
        <v>383</v>
      </c>
      <c r="H19" s="383" t="s">
        <v>97</v>
      </c>
      <c r="I19" s="383" t="s">
        <v>96</v>
      </c>
      <c r="J19" s="383" t="s">
        <v>95</v>
      </c>
      <c r="K19" s="383" t="s">
        <v>94</v>
      </c>
      <c r="L19" s="383" t="s">
        <v>93</v>
      </c>
      <c r="M19" s="383" t="s">
        <v>92</v>
      </c>
      <c r="N19" s="383" t="s">
        <v>91</v>
      </c>
      <c r="O19" s="383" t="s">
        <v>90</v>
      </c>
      <c r="P19" s="383" t="s">
        <v>89</v>
      </c>
      <c r="Q19" s="383" t="s">
        <v>386</v>
      </c>
      <c r="R19" s="383"/>
      <c r="S19" s="387" t="s">
        <v>492</v>
      </c>
      <c r="T19" s="4"/>
      <c r="U19" s="4"/>
      <c r="V19" s="4"/>
      <c r="W19" s="4"/>
      <c r="X19" s="4"/>
      <c r="Y19" s="4"/>
    </row>
    <row r="20" spans="1:28" s="3" customFormat="1" ht="180.75" customHeight="1" x14ac:dyDescent="0.2">
      <c r="A20" s="383"/>
      <c r="B20" s="383"/>
      <c r="C20" s="386"/>
      <c r="D20" s="383"/>
      <c r="E20" s="383"/>
      <c r="F20" s="383"/>
      <c r="G20" s="383"/>
      <c r="H20" s="383"/>
      <c r="I20" s="383"/>
      <c r="J20" s="383"/>
      <c r="K20" s="383"/>
      <c r="L20" s="383"/>
      <c r="M20" s="383"/>
      <c r="N20" s="383"/>
      <c r="O20" s="383"/>
      <c r="P20" s="383"/>
      <c r="Q20" s="46" t="s">
        <v>384</v>
      </c>
      <c r="R20" s="47" t="s">
        <v>385</v>
      </c>
      <c r="S20" s="387"/>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409.5" x14ac:dyDescent="0.25">
      <c r="A22" s="343"/>
      <c r="B22" s="344" t="s">
        <v>702</v>
      </c>
      <c r="C22" s="344"/>
      <c r="D22" s="344" t="s">
        <v>703</v>
      </c>
      <c r="E22" s="504" t="s">
        <v>704</v>
      </c>
      <c r="F22" s="344" t="s">
        <v>705</v>
      </c>
      <c r="G22" s="345"/>
      <c r="H22" s="344">
        <v>0.24</v>
      </c>
      <c r="I22" s="347"/>
      <c r="J22" s="346">
        <v>0.24</v>
      </c>
      <c r="K22" s="346" t="s">
        <v>706</v>
      </c>
      <c r="L22" s="344">
        <v>2</v>
      </c>
      <c r="M22" s="344"/>
      <c r="N22" s="344"/>
      <c r="O22" s="348"/>
      <c r="P22" s="349"/>
      <c r="Q22" s="505" t="s">
        <v>707</v>
      </c>
      <c r="R22" s="346"/>
      <c r="S22" s="348">
        <v>0.37714594000000001</v>
      </c>
      <c r="W22" s="341"/>
      <c r="X22" s="341"/>
      <c r="Y22" s="341"/>
      <c r="Z22" s="341"/>
      <c r="AA22" s="341"/>
      <c r="AB22" s="341"/>
    </row>
    <row r="23" spans="1:28" ht="20.25" customHeight="1" x14ac:dyDescent="0.25">
      <c r="A23" s="135"/>
      <c r="B23" s="51" t="s">
        <v>381</v>
      </c>
      <c r="C23" s="51"/>
      <c r="D23" s="51"/>
      <c r="E23" s="135" t="s">
        <v>382</v>
      </c>
      <c r="F23" s="135" t="s">
        <v>382</v>
      </c>
      <c r="G23" s="135" t="s">
        <v>382</v>
      </c>
      <c r="H23" s="342">
        <f>H22</f>
        <v>0.24</v>
      </c>
      <c r="I23" s="135"/>
      <c r="J23" s="342">
        <f>J22</f>
        <v>0.24</v>
      </c>
      <c r="K23" s="135"/>
      <c r="L23" s="135"/>
      <c r="M23" s="135"/>
      <c r="N23" s="135"/>
      <c r="O23" s="135"/>
      <c r="P23" s="135"/>
      <c r="Q23" s="136"/>
      <c r="R23" s="2"/>
      <c r="S23" s="342">
        <f>S22</f>
        <v>0.37714594000000001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70" zoomScaleNormal="60" zoomScaleSheetLayoutView="70" workbookViewId="0">
      <selection activeCell="U25" sqref="U25"/>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2016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0" t="s">
        <v>10</v>
      </c>
      <c r="B8" s="380"/>
      <c r="C8" s="380"/>
      <c r="D8" s="380"/>
      <c r="E8" s="380"/>
      <c r="F8" s="380"/>
      <c r="G8" s="380"/>
      <c r="H8" s="380"/>
      <c r="I8" s="380"/>
      <c r="J8" s="380"/>
      <c r="K8" s="380"/>
      <c r="L8" s="380"/>
      <c r="M8" s="380"/>
      <c r="N8" s="380"/>
      <c r="O8" s="380"/>
      <c r="P8" s="380"/>
      <c r="Q8" s="380"/>
      <c r="R8" s="380"/>
      <c r="S8" s="380"/>
      <c r="T8" s="380"/>
    </row>
    <row r="9" spans="1:20" s="12"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7" t="s">
        <v>9</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2" customFormat="1" ht="18.75" customHeight="1" x14ac:dyDescent="0.2">
      <c r="A13" s="384" t="str">
        <f>'1. паспорт местоположение'!A12:C12</f>
        <v>D_2565</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7" t="s">
        <v>8</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3" customFormat="1" ht="35.25" customHeight="1" x14ac:dyDescent="0.2">
      <c r="A16" s="405"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377" t="s">
        <v>7</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79" t="s">
        <v>503</v>
      </c>
      <c r="B19" s="379"/>
      <c r="C19" s="379"/>
      <c r="D19" s="379"/>
      <c r="E19" s="379"/>
      <c r="F19" s="379"/>
      <c r="G19" s="379"/>
      <c r="H19" s="379"/>
      <c r="I19" s="379"/>
      <c r="J19" s="379"/>
      <c r="K19" s="379"/>
      <c r="L19" s="379"/>
      <c r="M19" s="379"/>
      <c r="N19" s="379"/>
      <c r="O19" s="379"/>
      <c r="P19" s="379"/>
      <c r="Q19" s="379"/>
      <c r="R19" s="379"/>
      <c r="S19" s="379"/>
      <c r="T19" s="379"/>
    </row>
    <row r="20" spans="1:113" s="64"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399" t="s">
        <v>6</v>
      </c>
      <c r="B21" s="392" t="s">
        <v>227</v>
      </c>
      <c r="C21" s="393"/>
      <c r="D21" s="396" t="s">
        <v>122</v>
      </c>
      <c r="E21" s="392" t="s">
        <v>532</v>
      </c>
      <c r="F21" s="393"/>
      <c r="G21" s="392" t="s">
        <v>278</v>
      </c>
      <c r="H21" s="393"/>
      <c r="I21" s="392" t="s">
        <v>121</v>
      </c>
      <c r="J21" s="393"/>
      <c r="K21" s="396" t="s">
        <v>120</v>
      </c>
      <c r="L21" s="392" t="s">
        <v>119</v>
      </c>
      <c r="M21" s="393"/>
      <c r="N21" s="392" t="s">
        <v>528</v>
      </c>
      <c r="O21" s="393"/>
      <c r="P21" s="396" t="s">
        <v>118</v>
      </c>
      <c r="Q21" s="402" t="s">
        <v>117</v>
      </c>
      <c r="R21" s="403"/>
      <c r="S21" s="402" t="s">
        <v>116</v>
      </c>
      <c r="T21" s="404"/>
    </row>
    <row r="22" spans="1:113" ht="204.75" customHeight="1" x14ac:dyDescent="0.25">
      <c r="A22" s="400"/>
      <c r="B22" s="394"/>
      <c r="C22" s="395"/>
      <c r="D22" s="398"/>
      <c r="E22" s="394"/>
      <c r="F22" s="395"/>
      <c r="G22" s="394"/>
      <c r="H22" s="395"/>
      <c r="I22" s="394"/>
      <c r="J22" s="395"/>
      <c r="K22" s="397"/>
      <c r="L22" s="394"/>
      <c r="M22" s="395"/>
      <c r="N22" s="394"/>
      <c r="O22" s="395"/>
      <c r="P22" s="397"/>
      <c r="Q22" s="123" t="s">
        <v>115</v>
      </c>
      <c r="R22" s="123" t="s">
        <v>502</v>
      </c>
      <c r="S22" s="123" t="s">
        <v>114</v>
      </c>
      <c r="T22" s="123" t="s">
        <v>113</v>
      </c>
    </row>
    <row r="23" spans="1:113" ht="51.75" customHeight="1" x14ac:dyDescent="0.25">
      <c r="A23" s="401"/>
      <c r="B23" s="179" t="s">
        <v>111</v>
      </c>
      <c r="C23" s="179" t="s">
        <v>112</v>
      </c>
      <c r="D23" s="397"/>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382</v>
      </c>
      <c r="C25" s="66" t="s">
        <v>692</v>
      </c>
      <c r="D25" s="66" t="s">
        <v>107</v>
      </c>
      <c r="E25" s="66" t="s">
        <v>382</v>
      </c>
      <c r="F25" s="66" t="s">
        <v>693</v>
      </c>
      <c r="G25" s="66" t="s">
        <v>382</v>
      </c>
      <c r="H25" s="66" t="s">
        <v>694</v>
      </c>
      <c r="I25" s="66" t="s">
        <v>382</v>
      </c>
      <c r="J25" s="65" t="s">
        <v>683</v>
      </c>
      <c r="K25" s="65" t="s">
        <v>382</v>
      </c>
      <c r="L25" s="65" t="s">
        <v>382</v>
      </c>
      <c r="M25" s="67">
        <v>10</v>
      </c>
      <c r="N25" s="67" t="s">
        <v>382</v>
      </c>
      <c r="O25" s="67">
        <v>2</v>
      </c>
      <c r="P25" s="65" t="s">
        <v>382</v>
      </c>
      <c r="Q25" s="182" t="s">
        <v>382</v>
      </c>
      <c r="R25" s="66" t="s">
        <v>382</v>
      </c>
      <c r="S25" s="182" t="s">
        <v>382</v>
      </c>
      <c r="T25" s="66" t="s">
        <v>382</v>
      </c>
    </row>
    <row r="26" spans="1:113" s="64" customFormat="1" x14ac:dyDescent="0.25">
      <c r="A26" s="68"/>
      <c r="B26" s="66"/>
      <c r="C26" s="66"/>
      <c r="D26" s="66"/>
      <c r="E26" s="66"/>
      <c r="F26" s="66"/>
      <c r="G26" s="66"/>
      <c r="H26" s="66"/>
      <c r="I26" s="66"/>
      <c r="J26" s="65"/>
      <c r="K26" s="65"/>
      <c r="L26" s="65"/>
      <c r="M26" s="67"/>
      <c r="N26" s="67"/>
      <c r="O26" s="67"/>
      <c r="P26" s="65"/>
      <c r="Q26" s="182"/>
      <c r="R26" s="66"/>
      <c r="S26" s="182"/>
      <c r="T26" s="66"/>
    </row>
    <row r="27" spans="1:113" ht="3" customHeight="1" x14ac:dyDescent="0.25"/>
    <row r="28" spans="1:113" s="62" customFormat="1" ht="12.75" x14ac:dyDescent="0.2">
      <c r="B28" s="63"/>
      <c r="C28" s="63"/>
      <c r="K28" s="63"/>
    </row>
    <row r="29" spans="1:113" s="62" customFormat="1" x14ac:dyDescent="0.25">
      <c r="B29" s="60" t="s">
        <v>110</v>
      </c>
      <c r="C29" s="60"/>
      <c r="D29" s="60"/>
      <c r="E29" s="60"/>
      <c r="F29" s="60"/>
      <c r="G29" s="60"/>
      <c r="H29" s="60"/>
      <c r="I29" s="60"/>
      <c r="J29" s="60"/>
      <c r="K29" s="60"/>
      <c r="L29" s="60"/>
      <c r="M29" s="60"/>
      <c r="N29" s="60"/>
      <c r="O29" s="60"/>
      <c r="P29" s="60"/>
      <c r="Q29" s="60"/>
      <c r="R29" s="60"/>
    </row>
    <row r="30" spans="1:113" x14ac:dyDescent="0.25">
      <c r="B30" s="391" t="s">
        <v>538</v>
      </c>
      <c r="C30" s="391"/>
      <c r="D30" s="391"/>
      <c r="E30" s="391"/>
      <c r="F30" s="391"/>
      <c r="G30" s="391"/>
      <c r="H30" s="391"/>
      <c r="I30" s="391"/>
      <c r="J30" s="391"/>
      <c r="K30" s="391"/>
      <c r="L30" s="391"/>
      <c r="M30" s="391"/>
      <c r="N30" s="391"/>
      <c r="O30" s="391"/>
      <c r="P30" s="391"/>
      <c r="Q30" s="391"/>
      <c r="R30" s="39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501</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109</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108</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101</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80" zoomScaleSheetLayoutView="80" workbookViewId="0">
      <selection activeCell="L25" sqref="L25"/>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80" t="s">
        <v>10</v>
      </c>
      <c r="F7" s="380"/>
      <c r="G7" s="380"/>
      <c r="H7" s="380"/>
      <c r="I7" s="380"/>
      <c r="J7" s="380"/>
      <c r="K7" s="380"/>
      <c r="L7" s="380"/>
      <c r="M7" s="380"/>
      <c r="N7" s="380"/>
      <c r="O7" s="380"/>
      <c r="P7" s="380"/>
      <c r="Q7" s="380"/>
      <c r="R7" s="380"/>
      <c r="S7" s="380"/>
      <c r="T7" s="380"/>
      <c r="U7" s="380"/>
      <c r="V7" s="380"/>
      <c r="W7" s="380"/>
      <c r="X7" s="380"/>
      <c r="Y7" s="3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7" t="s">
        <v>9</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D_2565</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7" t="s">
        <v>8</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7" t="s">
        <v>7</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505</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64" customFormat="1" ht="21" customHeight="1" x14ac:dyDescent="0.25"/>
    <row r="21" spans="1:27" ht="15.75" customHeight="1" x14ac:dyDescent="0.25">
      <c r="A21" s="407" t="s">
        <v>6</v>
      </c>
      <c r="B21" s="410" t="s">
        <v>512</v>
      </c>
      <c r="C21" s="411"/>
      <c r="D21" s="410" t="s">
        <v>514</v>
      </c>
      <c r="E21" s="411"/>
      <c r="F21" s="402" t="s">
        <v>94</v>
      </c>
      <c r="G21" s="404"/>
      <c r="H21" s="404"/>
      <c r="I21" s="403"/>
      <c r="J21" s="407" t="s">
        <v>515</v>
      </c>
      <c r="K21" s="410" t="s">
        <v>516</v>
      </c>
      <c r="L21" s="411"/>
      <c r="M21" s="410" t="s">
        <v>517</v>
      </c>
      <c r="N21" s="411"/>
      <c r="O21" s="410" t="s">
        <v>504</v>
      </c>
      <c r="P21" s="411"/>
      <c r="Q21" s="410" t="s">
        <v>127</v>
      </c>
      <c r="R21" s="411"/>
      <c r="S21" s="407" t="s">
        <v>126</v>
      </c>
      <c r="T21" s="407" t="s">
        <v>518</v>
      </c>
      <c r="U21" s="407" t="s">
        <v>513</v>
      </c>
      <c r="V21" s="410" t="s">
        <v>125</v>
      </c>
      <c r="W21" s="411"/>
      <c r="X21" s="402" t="s">
        <v>117</v>
      </c>
      <c r="Y21" s="404"/>
      <c r="Z21" s="402" t="s">
        <v>116</v>
      </c>
      <c r="AA21" s="404"/>
    </row>
    <row r="22" spans="1:27" ht="216" customHeight="1" x14ac:dyDescent="0.25">
      <c r="A22" s="408"/>
      <c r="B22" s="412"/>
      <c r="C22" s="413"/>
      <c r="D22" s="412"/>
      <c r="E22" s="413"/>
      <c r="F22" s="402" t="s">
        <v>124</v>
      </c>
      <c r="G22" s="403"/>
      <c r="H22" s="402" t="s">
        <v>123</v>
      </c>
      <c r="I22" s="403"/>
      <c r="J22" s="409"/>
      <c r="K22" s="412"/>
      <c r="L22" s="413"/>
      <c r="M22" s="412"/>
      <c r="N22" s="413"/>
      <c r="O22" s="412"/>
      <c r="P22" s="413"/>
      <c r="Q22" s="412"/>
      <c r="R22" s="413"/>
      <c r="S22" s="409"/>
      <c r="T22" s="409"/>
      <c r="U22" s="409"/>
      <c r="V22" s="412"/>
      <c r="W22" s="413"/>
      <c r="X22" s="123" t="s">
        <v>115</v>
      </c>
      <c r="Y22" s="123" t="s">
        <v>502</v>
      </c>
      <c r="Z22" s="123" t="s">
        <v>114</v>
      </c>
      <c r="AA22" s="123" t="s">
        <v>113</v>
      </c>
    </row>
    <row r="23" spans="1:27" ht="60" customHeight="1" x14ac:dyDescent="0.25">
      <c r="A23" s="409"/>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7.25" x14ac:dyDescent="0.25">
      <c r="A25" s="68">
        <v>1</v>
      </c>
      <c r="B25" s="68" t="s">
        <v>382</v>
      </c>
      <c r="C25" s="66" t="s">
        <v>696</v>
      </c>
      <c r="D25" s="68" t="s">
        <v>382</v>
      </c>
      <c r="E25" s="66" t="s">
        <v>696</v>
      </c>
      <c r="F25" s="68" t="s">
        <v>382</v>
      </c>
      <c r="G25" s="68">
        <v>10</v>
      </c>
      <c r="H25" s="68" t="s">
        <v>382</v>
      </c>
      <c r="I25" s="68">
        <v>10</v>
      </c>
      <c r="J25" s="68" t="s">
        <v>382</v>
      </c>
      <c r="K25" s="68" t="s">
        <v>382</v>
      </c>
      <c r="L25" s="68">
        <v>2</v>
      </c>
      <c r="M25" s="68" t="s">
        <v>382</v>
      </c>
      <c r="N25" s="68">
        <v>240</v>
      </c>
      <c r="O25" s="68" t="s">
        <v>382</v>
      </c>
      <c r="P25" s="68" t="s">
        <v>687</v>
      </c>
      <c r="Q25" s="68" t="s">
        <v>382</v>
      </c>
      <c r="R25" s="68">
        <v>1.4359999999999999</v>
      </c>
      <c r="S25" s="68" t="s">
        <v>382</v>
      </c>
      <c r="T25" s="68" t="s">
        <v>382</v>
      </c>
      <c r="U25" s="68" t="s">
        <v>382</v>
      </c>
      <c r="V25" s="68" t="s">
        <v>382</v>
      </c>
      <c r="W25" s="68" t="s">
        <v>686</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2016 год</v>
      </c>
      <c r="B5" s="376"/>
      <c r="C5" s="376"/>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80" t="s">
        <v>10</v>
      </c>
      <c r="B7" s="380"/>
      <c r="C7" s="380"/>
      <c r="D7" s="13"/>
      <c r="E7" s="13"/>
      <c r="F7" s="13"/>
      <c r="G7" s="13"/>
      <c r="H7" s="13"/>
      <c r="I7" s="13"/>
      <c r="J7" s="13"/>
      <c r="K7" s="13"/>
      <c r="L7" s="13"/>
      <c r="M7" s="13"/>
      <c r="N7" s="13"/>
      <c r="O7" s="13"/>
      <c r="P7" s="13"/>
      <c r="Q7" s="13"/>
      <c r="R7" s="13"/>
      <c r="S7" s="13"/>
      <c r="T7" s="13"/>
      <c r="U7" s="13"/>
    </row>
    <row r="8" spans="1:29" s="12" customFormat="1" ht="18.75" x14ac:dyDescent="0.2">
      <c r="A8" s="380"/>
      <c r="B8" s="380"/>
      <c r="C8" s="380"/>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7" t="s">
        <v>9</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0"/>
      <c r="B11" s="380"/>
      <c r="C11" s="380"/>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D_2565</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7" t="s">
        <v>8</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8"/>
      <c r="B14" s="388"/>
      <c r="C14" s="388"/>
      <c r="D14" s="10"/>
      <c r="E14" s="10"/>
      <c r="F14" s="10"/>
      <c r="G14" s="10"/>
      <c r="H14" s="10"/>
      <c r="I14" s="10"/>
      <c r="J14" s="10"/>
      <c r="K14" s="10"/>
      <c r="L14" s="10"/>
      <c r="M14" s="10"/>
      <c r="N14" s="10"/>
      <c r="O14" s="10"/>
      <c r="P14" s="10"/>
      <c r="Q14" s="10"/>
      <c r="R14" s="10"/>
      <c r="S14" s="10"/>
      <c r="T14" s="10"/>
      <c r="U14" s="10"/>
    </row>
    <row r="15" spans="1:29" s="3" customFormat="1" ht="12" x14ac:dyDescent="0.2">
      <c r="A15" s="41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414"/>
      <c r="C15" s="414"/>
      <c r="D15" s="8"/>
      <c r="E15" s="8"/>
      <c r="F15" s="8"/>
      <c r="G15" s="8"/>
      <c r="H15" s="8"/>
      <c r="I15" s="8"/>
      <c r="J15" s="8"/>
      <c r="K15" s="8"/>
      <c r="L15" s="8"/>
      <c r="M15" s="8"/>
      <c r="N15" s="8"/>
      <c r="O15" s="8"/>
      <c r="P15" s="8"/>
      <c r="Q15" s="8"/>
      <c r="R15" s="8"/>
      <c r="S15" s="8"/>
      <c r="T15" s="8"/>
      <c r="U15" s="8"/>
    </row>
    <row r="16" spans="1:29" s="3" customFormat="1" ht="15" customHeight="1" x14ac:dyDescent="0.2">
      <c r="A16" s="377" t="s">
        <v>7</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8" t="s">
        <v>497</v>
      </c>
      <c r="B18" s="378"/>
      <c r="C18" s="3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9" t="s">
        <v>688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530</v>
      </c>
      <c r="C24" s="29"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695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74"/>
      <c r="AB6" s="174"/>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74"/>
      <c r="AB7" s="174"/>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75"/>
      <c r="AB8" s="175"/>
    </row>
    <row r="9" spans="1:28" ht="15.75"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76"/>
      <c r="AB9" s="176"/>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74"/>
      <c r="AB10" s="174"/>
    </row>
    <row r="11" spans="1:28" x14ac:dyDescent="0.25">
      <c r="A11" s="384" t="str">
        <f>'1. паспорт местоположение'!A12:C12</f>
        <v>D_2565</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75"/>
      <c r="AB11" s="175"/>
    </row>
    <row r="12" spans="1:28" ht="15.75"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76"/>
      <c r="AB12" s="176"/>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1"/>
      <c r="AB13" s="11"/>
    </row>
    <row r="14" spans="1:28" x14ac:dyDescent="0.25">
      <c r="A14"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75"/>
      <c r="AB14" s="175"/>
    </row>
    <row r="15" spans="1:28" ht="15.75"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76"/>
      <c r="AB15" s="176"/>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85"/>
      <c r="AB16" s="185"/>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85"/>
      <c r="AB17" s="185"/>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85"/>
      <c r="AB18" s="185"/>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85"/>
      <c r="AB19" s="185"/>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86"/>
      <c r="AB20" s="186"/>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86"/>
      <c r="AB21" s="186"/>
    </row>
    <row r="22" spans="1:28" x14ac:dyDescent="0.25">
      <c r="A22" s="416" t="s">
        <v>529</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87"/>
      <c r="AB22" s="187"/>
    </row>
    <row r="23" spans="1:28" ht="32.25" customHeight="1" x14ac:dyDescent="0.25">
      <c r="A23" s="418" t="s">
        <v>379</v>
      </c>
      <c r="B23" s="419"/>
      <c r="C23" s="419"/>
      <c r="D23" s="419"/>
      <c r="E23" s="419"/>
      <c r="F23" s="419"/>
      <c r="G23" s="419"/>
      <c r="H23" s="419"/>
      <c r="I23" s="419"/>
      <c r="J23" s="419"/>
      <c r="K23" s="419"/>
      <c r="L23" s="420"/>
      <c r="M23" s="417" t="s">
        <v>380</v>
      </c>
      <c r="N23" s="417"/>
      <c r="O23" s="417"/>
      <c r="P23" s="417"/>
      <c r="Q23" s="417"/>
      <c r="R23" s="417"/>
      <c r="S23" s="417"/>
      <c r="T23" s="417"/>
      <c r="U23" s="417"/>
      <c r="V23" s="417"/>
      <c r="W23" s="417"/>
      <c r="X23" s="417"/>
      <c r="Y23" s="417"/>
      <c r="Z23" s="417"/>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80" t="s">
        <v>10</v>
      </c>
      <c r="B7" s="380"/>
      <c r="C7" s="380"/>
      <c r="D7" s="380"/>
      <c r="E7" s="380"/>
      <c r="F7" s="380"/>
      <c r="G7" s="380"/>
      <c r="H7" s="380"/>
      <c r="I7" s="380"/>
      <c r="J7" s="380"/>
      <c r="K7" s="380"/>
      <c r="L7" s="380"/>
      <c r="M7" s="380"/>
      <c r="N7" s="380"/>
      <c r="O7" s="380"/>
      <c r="P7" s="13"/>
      <c r="Q7" s="13"/>
      <c r="R7" s="13"/>
      <c r="S7" s="13"/>
      <c r="T7" s="13"/>
      <c r="U7" s="13"/>
      <c r="V7" s="13"/>
      <c r="W7" s="13"/>
      <c r="X7" s="13"/>
      <c r="Y7" s="13"/>
      <c r="Z7" s="13"/>
    </row>
    <row r="8" spans="1:28" s="12" customFormat="1" ht="18.75" x14ac:dyDescent="0.2">
      <c r="A8" s="380"/>
      <c r="B8" s="380"/>
      <c r="C8" s="380"/>
      <c r="D8" s="380"/>
      <c r="E8" s="380"/>
      <c r="F8" s="380"/>
      <c r="G8" s="380"/>
      <c r="H8" s="380"/>
      <c r="I8" s="380"/>
      <c r="J8" s="380"/>
      <c r="K8" s="380"/>
      <c r="L8" s="380"/>
      <c r="M8" s="380"/>
      <c r="N8" s="380"/>
      <c r="O8" s="380"/>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7" t="s">
        <v>9</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0"/>
      <c r="B11" s="380"/>
      <c r="C11" s="380"/>
      <c r="D11" s="380"/>
      <c r="E11" s="380"/>
      <c r="F11" s="380"/>
      <c r="G11" s="380"/>
      <c r="H11" s="380"/>
      <c r="I11" s="380"/>
      <c r="J11" s="380"/>
      <c r="K11" s="380"/>
      <c r="L11" s="380"/>
      <c r="M11" s="380"/>
      <c r="N11" s="380"/>
      <c r="O11" s="380"/>
      <c r="P11" s="13"/>
      <c r="Q11" s="13"/>
      <c r="R11" s="13"/>
      <c r="S11" s="13"/>
      <c r="T11" s="13"/>
      <c r="U11" s="13"/>
      <c r="V11" s="13"/>
      <c r="W11" s="13"/>
      <c r="X11" s="13"/>
      <c r="Y11" s="13"/>
      <c r="Z11" s="13"/>
    </row>
    <row r="12" spans="1:28" s="12" customFormat="1" ht="18.75" x14ac:dyDescent="0.2">
      <c r="A12" s="384" t="str">
        <f>'1. паспорт местоположение'!A12:C12</f>
        <v>D_2565</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7" t="s">
        <v>8</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8"/>
      <c r="B14" s="388"/>
      <c r="C14" s="388"/>
      <c r="D14" s="388"/>
      <c r="E14" s="388"/>
      <c r="F14" s="388"/>
      <c r="G14" s="388"/>
      <c r="H14" s="388"/>
      <c r="I14" s="388"/>
      <c r="J14" s="388"/>
      <c r="K14" s="388"/>
      <c r="L14" s="388"/>
      <c r="M14" s="388"/>
      <c r="N14" s="388"/>
      <c r="O14" s="388"/>
      <c r="P14" s="10"/>
      <c r="Q14" s="10"/>
      <c r="R14" s="10"/>
      <c r="S14" s="10"/>
      <c r="T14" s="10"/>
      <c r="U14" s="10"/>
      <c r="V14" s="10"/>
      <c r="W14" s="10"/>
      <c r="X14" s="10"/>
      <c r="Y14" s="10"/>
      <c r="Z14" s="10"/>
    </row>
    <row r="15" spans="1:28" s="3" customFormat="1" ht="12" x14ac:dyDescent="0.2">
      <c r="A15"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7" t="s">
        <v>7</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2" t="s">
        <v>506</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3" t="s">
        <v>6</v>
      </c>
      <c r="B19" s="383" t="s">
        <v>88</v>
      </c>
      <c r="C19" s="383" t="s">
        <v>87</v>
      </c>
      <c r="D19" s="383" t="s">
        <v>76</v>
      </c>
      <c r="E19" s="423" t="s">
        <v>86</v>
      </c>
      <c r="F19" s="424"/>
      <c r="G19" s="424"/>
      <c r="H19" s="424"/>
      <c r="I19" s="425"/>
      <c r="J19" s="383" t="s">
        <v>85</v>
      </c>
      <c r="K19" s="383"/>
      <c r="L19" s="383"/>
      <c r="M19" s="383"/>
      <c r="N19" s="383"/>
      <c r="O19" s="383"/>
      <c r="P19" s="4"/>
      <c r="Q19" s="4"/>
      <c r="R19" s="4"/>
      <c r="S19" s="4"/>
      <c r="T19" s="4"/>
      <c r="U19" s="4"/>
      <c r="V19" s="4"/>
      <c r="W19" s="4"/>
    </row>
    <row r="20" spans="1:26" s="3" customFormat="1" ht="51" customHeight="1" x14ac:dyDescent="0.2">
      <c r="A20" s="383"/>
      <c r="B20" s="383"/>
      <c r="C20" s="383"/>
      <c r="D20" s="383"/>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40" t="str">
        <f>'[2]1. паспорт местоположение'!A5:C5</f>
        <v>Год раскрытия информации: 2016 год</v>
      </c>
      <c r="B5" s="440"/>
      <c r="C5" s="440"/>
      <c r="D5" s="440"/>
      <c r="E5" s="440"/>
      <c r="F5" s="440"/>
      <c r="G5" s="440"/>
      <c r="H5" s="440"/>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80" t="str">
        <f>'[2]1. паспорт местоположение'!A7:C7</f>
        <v xml:space="preserve">Паспорт инвестиционного проекта </v>
      </c>
      <c r="B7" s="380"/>
      <c r="C7" s="380"/>
      <c r="D7" s="380"/>
      <c r="E7" s="380"/>
      <c r="F7" s="380"/>
      <c r="G7" s="380"/>
      <c r="H7" s="380"/>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9" t="str">
        <f>'[2]1. паспорт местоположение'!A9:C9</f>
        <v xml:space="preserve">                         АО "Янтарьэнерго"                         </v>
      </c>
      <c r="B9" s="379"/>
      <c r="C9" s="379"/>
      <c r="D9" s="379"/>
      <c r="E9" s="379"/>
      <c r="F9" s="379"/>
      <c r="G9" s="379"/>
      <c r="H9" s="379"/>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7" t="s">
        <v>9</v>
      </c>
      <c r="B10" s="377"/>
      <c r="C10" s="377"/>
      <c r="D10" s="377"/>
      <c r="E10" s="377"/>
      <c r="F10" s="377"/>
      <c r="G10" s="377"/>
      <c r="H10" s="377"/>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9" t="str">
        <f>'1. паспорт местоположение'!A12:C12</f>
        <v>D_2565</v>
      </c>
      <c r="B12" s="379"/>
      <c r="C12" s="379"/>
      <c r="D12" s="379"/>
      <c r="E12" s="379"/>
      <c r="F12" s="379"/>
      <c r="G12" s="379"/>
      <c r="H12" s="379"/>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7" t="s">
        <v>8</v>
      </c>
      <c r="B13" s="377"/>
      <c r="C13" s="377"/>
      <c r="D13" s="377"/>
      <c r="E13" s="377"/>
      <c r="F13" s="377"/>
      <c r="G13" s="377"/>
      <c r="H13" s="377"/>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8" t="str">
        <f>'1. паспорт местоположение'!A15:C15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378"/>
      <c r="C15" s="378"/>
      <c r="D15" s="378"/>
      <c r="E15" s="378"/>
      <c r="F15" s="378"/>
      <c r="G15" s="378"/>
      <c r="H15" s="378"/>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7" t="s">
        <v>7</v>
      </c>
      <c r="B16" s="377"/>
      <c r="C16" s="377"/>
      <c r="D16" s="377"/>
      <c r="E16" s="377"/>
      <c r="F16" s="377"/>
      <c r="G16" s="377"/>
      <c r="H16" s="377"/>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9" t="s">
        <v>507</v>
      </c>
      <c r="B18" s="379"/>
      <c r="C18" s="379"/>
      <c r="D18" s="379"/>
      <c r="E18" s="379"/>
      <c r="F18" s="379"/>
      <c r="G18" s="379"/>
      <c r="H18" s="37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9" t="s">
        <v>350</v>
      </c>
      <c r="E28" s="430"/>
      <c r="F28" s="431"/>
      <c r="G28" s="432" t="str">
        <f>IF(SUM(B89:L89)=0,"не окупается",SUM(B89:L89))</f>
        <v>не окупается</v>
      </c>
      <c r="H28" s="433"/>
    </row>
    <row r="29" spans="1:44" ht="15.6" customHeight="1" x14ac:dyDescent="0.2">
      <c r="A29" s="213" t="s">
        <v>345</v>
      </c>
      <c r="B29" s="214">
        <f>$B$126*$B$127</f>
        <v>0</v>
      </c>
      <c r="D29" s="429" t="s">
        <v>348</v>
      </c>
      <c r="E29" s="430"/>
      <c r="F29" s="431"/>
      <c r="G29" s="432" t="str">
        <f>IF(SUM(B90:L90)=0,"не окупается",SUM(B90:L90))</f>
        <v>не окупается</v>
      </c>
      <c r="H29" s="433"/>
    </row>
    <row r="30" spans="1:44" ht="27.6" customHeight="1" x14ac:dyDescent="0.2">
      <c r="A30" s="215" t="s">
        <v>549</v>
      </c>
      <c r="B30" s="216">
        <v>1</v>
      </c>
      <c r="D30" s="429" t="s">
        <v>346</v>
      </c>
      <c r="E30" s="430"/>
      <c r="F30" s="431"/>
      <c r="G30" s="434">
        <f>L87</f>
        <v>-4.4603757015406371E-2</v>
      </c>
      <c r="H30" s="435"/>
    </row>
    <row r="31" spans="1:44" x14ac:dyDescent="0.2">
      <c r="A31" s="215" t="s">
        <v>344</v>
      </c>
      <c r="B31" s="216">
        <v>1</v>
      </c>
      <c r="D31" s="436"/>
      <c r="E31" s="437"/>
      <c r="F31" s="438"/>
      <c r="G31" s="436"/>
      <c r="H31" s="438"/>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9" t="s">
        <v>557</v>
      </c>
      <c r="B97" s="439"/>
      <c r="C97" s="439"/>
      <c r="D97" s="439"/>
      <c r="E97" s="439"/>
      <c r="F97" s="439"/>
      <c r="G97" s="439"/>
      <c r="H97" s="439"/>
      <c r="I97" s="439"/>
      <c r="J97" s="439"/>
      <c r="K97" s="439"/>
      <c r="L97" s="439"/>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26" t="s">
        <v>571</v>
      </c>
      <c r="C116" s="427"/>
      <c r="D116" s="426" t="s">
        <v>572</v>
      </c>
      <c r="E116" s="427"/>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76" t="str">
        <f>'2. паспорт  ТП'!A4:S4</f>
        <v>Год раскрытия информации: 2016 год</v>
      </c>
      <c r="B5" s="376"/>
      <c r="C5" s="376"/>
      <c r="D5" s="376"/>
      <c r="E5" s="376"/>
      <c r="F5" s="376"/>
      <c r="G5" s="376"/>
      <c r="H5" s="376"/>
      <c r="I5" s="376"/>
      <c r="J5" s="376"/>
      <c r="K5" s="376"/>
      <c r="L5" s="376"/>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80" t="s">
        <v>10</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7" t="s">
        <v>9</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x14ac:dyDescent="0.25">
      <c r="A12" s="384" t="str">
        <f>'1. паспорт местоположение'!A12:C12</f>
        <v>D_2565</v>
      </c>
      <c r="B12" s="384"/>
      <c r="C12" s="384"/>
      <c r="D12" s="384"/>
      <c r="E12" s="384"/>
      <c r="F12" s="384"/>
      <c r="G12" s="384"/>
      <c r="H12" s="384"/>
      <c r="I12" s="384"/>
      <c r="J12" s="384"/>
      <c r="K12" s="384"/>
      <c r="L12" s="384"/>
    </row>
    <row r="13" spans="1:44" x14ac:dyDescent="0.25">
      <c r="A13" s="377" t="s">
        <v>8</v>
      </c>
      <c r="B13" s="377"/>
      <c r="C13" s="377"/>
      <c r="D13" s="377"/>
      <c r="E13" s="377"/>
      <c r="F13" s="377"/>
      <c r="G13" s="377"/>
      <c r="H13" s="377"/>
      <c r="I13" s="377"/>
      <c r="J13" s="377"/>
      <c r="K13" s="377"/>
      <c r="L13" s="377"/>
    </row>
    <row r="14" spans="1:44" ht="18.75" x14ac:dyDescent="0.25">
      <c r="A14" s="388"/>
      <c r="B14" s="388"/>
      <c r="C14" s="388"/>
      <c r="D14" s="388"/>
      <c r="E14" s="388"/>
      <c r="F14" s="388"/>
      <c r="G14" s="388"/>
      <c r="H14" s="388"/>
      <c r="I14" s="388"/>
      <c r="J14" s="388"/>
      <c r="K14" s="388"/>
      <c r="L14" s="388"/>
    </row>
    <row r="15" spans="1:44" x14ac:dyDescent="0.25">
      <c r="A15" s="384" t="str">
        <f>'1. паспорт местоположение'!A15</f>
        <v>Строительство КТПн 10/0,4 кВ, двух участков КЛ 10 кВ от КТПн до места врезки в КЛ 10 кВ ТП-476 - ТП-776 и двух участков КЛ 10 кВ от КТПн до места врезки в КЛ ПС О-48 "Молокозаводская" - РУ 10 кВ ТП-476, реконструкция РУ 10 кВ ТП-476 по ул.Новикова - ул.Коммунистическая - ул.Минусинская в г.Калининграде</v>
      </c>
      <c r="B15" s="384"/>
      <c r="C15" s="384"/>
      <c r="D15" s="384"/>
      <c r="E15" s="384"/>
      <c r="F15" s="384"/>
      <c r="G15" s="384"/>
      <c r="H15" s="384"/>
      <c r="I15" s="384"/>
      <c r="J15" s="384"/>
      <c r="K15" s="384"/>
      <c r="L15" s="384"/>
    </row>
    <row r="16" spans="1:44" x14ac:dyDescent="0.25">
      <c r="A16" s="377" t="s">
        <v>7</v>
      </c>
      <c r="B16" s="377"/>
      <c r="C16" s="377"/>
      <c r="D16" s="377"/>
      <c r="E16" s="377"/>
      <c r="F16" s="377"/>
      <c r="G16" s="377"/>
      <c r="H16" s="377"/>
      <c r="I16" s="377"/>
      <c r="J16" s="377"/>
      <c r="K16" s="377"/>
      <c r="L16" s="377"/>
    </row>
    <row r="17" spans="1:12" ht="15.75" customHeight="1" x14ac:dyDescent="0.25">
      <c r="L17" s="110"/>
    </row>
    <row r="18" spans="1:12" x14ac:dyDescent="0.25">
      <c r="K18" s="109"/>
    </row>
    <row r="19" spans="1:12" ht="15.75" customHeight="1" x14ac:dyDescent="0.25">
      <c r="A19" s="451" t="s">
        <v>508</v>
      </c>
      <c r="B19" s="451"/>
      <c r="C19" s="451"/>
      <c r="D19" s="451"/>
      <c r="E19" s="451"/>
      <c r="F19" s="451"/>
      <c r="G19" s="451"/>
      <c r="H19" s="451"/>
      <c r="I19" s="451"/>
      <c r="J19" s="451"/>
      <c r="K19" s="451"/>
      <c r="L19" s="451"/>
    </row>
    <row r="20" spans="1:12" x14ac:dyDescent="0.25">
      <c r="A20" s="75"/>
      <c r="B20" s="75"/>
      <c r="C20" s="108"/>
      <c r="D20" s="108"/>
      <c r="E20" s="108"/>
      <c r="F20" s="108"/>
      <c r="G20" s="108"/>
      <c r="H20" s="108"/>
      <c r="I20" s="108"/>
      <c r="J20" s="108"/>
      <c r="K20" s="108"/>
      <c r="L20" s="108"/>
    </row>
    <row r="21" spans="1:12" ht="28.5" customHeight="1" x14ac:dyDescent="0.25">
      <c r="A21" s="441" t="s">
        <v>226</v>
      </c>
      <c r="B21" s="441" t="s">
        <v>225</v>
      </c>
      <c r="C21" s="447" t="s">
        <v>440</v>
      </c>
      <c r="D21" s="447"/>
      <c r="E21" s="447"/>
      <c r="F21" s="447"/>
      <c r="G21" s="447"/>
      <c r="H21" s="447"/>
      <c r="I21" s="442" t="s">
        <v>224</v>
      </c>
      <c r="J21" s="444" t="s">
        <v>442</v>
      </c>
      <c r="K21" s="441" t="s">
        <v>223</v>
      </c>
      <c r="L21" s="443" t="s">
        <v>441</v>
      </c>
    </row>
    <row r="22" spans="1:12" ht="58.5" customHeight="1" x14ac:dyDescent="0.25">
      <c r="A22" s="441"/>
      <c r="B22" s="441"/>
      <c r="C22" s="448" t="s">
        <v>3</v>
      </c>
      <c r="D22" s="448"/>
      <c r="E22" s="166"/>
      <c r="F22" s="167"/>
      <c r="G22" s="449" t="s">
        <v>2</v>
      </c>
      <c r="H22" s="450"/>
      <c r="I22" s="442"/>
      <c r="J22" s="445"/>
      <c r="K22" s="441"/>
      <c r="L22" s="443"/>
    </row>
    <row r="23" spans="1:12" ht="47.25" x14ac:dyDescent="0.25">
      <c r="A23" s="441"/>
      <c r="B23" s="441"/>
      <c r="C23" s="107" t="s">
        <v>222</v>
      </c>
      <c r="D23" s="107" t="s">
        <v>221</v>
      </c>
      <c r="E23" s="107" t="s">
        <v>222</v>
      </c>
      <c r="F23" s="107" t="s">
        <v>221</v>
      </c>
      <c r="G23" s="107" t="s">
        <v>222</v>
      </c>
      <c r="H23" s="107" t="s">
        <v>221</v>
      </c>
      <c r="I23" s="442"/>
      <c r="J23" s="446"/>
      <c r="K23" s="441"/>
      <c r="L23" s="443"/>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2016-11-09T08:29:17Z</dcterms:modified>
</cp:coreProperties>
</file>