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ы1-3" sheetId="1" state="visible" r:id="rId2"/>
  </sheets>
  <externalReferences>
    <externalReference r:id="rId1"/>
  </externalReferences>
  <definedNames>
    <definedName name="Print_Titles" localSheetId="0" hidden="0">'Листы1-3'!$13:$14</definedName>
    <definedName name="_xlnm.Print_Area" localSheetId="0">'Листы1-3'!$A$1:$BP$107</definedName>
  </definedNames>
  <calcPr/>
</workbook>
</file>

<file path=xl/sharedStrings.xml><?xml version="1.0" encoding="utf-8"?>
<sst xmlns="http://schemas.openxmlformats.org/spreadsheetml/2006/main" count="173" uniqueCount="173">
  <si>
    <t xml:space="preserve">Раскрытие информации о структуре и объемах затрат</t>
  </si>
  <si>
    <t xml:space="preserve">на оказание услуг по передаче электрической энергии</t>
  </si>
  <si>
    <t xml:space="preserve">сетевыми организациями, регулирование деятельности которых</t>
  </si>
  <si>
    <t xml:space="preserve">осуществляется методом долгосрочной индексации</t>
  </si>
  <si>
    <t xml:space="preserve">необходимой валовой выручки</t>
  </si>
  <si>
    <t xml:space="preserve">Наименование организации:</t>
  </si>
  <si>
    <t xml:space="preserve">АО "Россети Янтарь"</t>
  </si>
  <si>
    <t>ИНН:</t>
  </si>
  <si>
    <t>3903007130</t>
  </si>
  <si>
    <t>КПП:</t>
  </si>
  <si>
    <t>390601001</t>
  </si>
  <si>
    <t xml:space="preserve">Долгосрочный период регулирования:</t>
  </si>
  <si>
    <t>2024</t>
  </si>
  <si>
    <t>—</t>
  </si>
  <si>
    <t>2028</t>
  </si>
  <si>
    <t>гг.</t>
  </si>
  <si>
    <t xml:space="preserve">№ п/п</t>
  </si>
  <si>
    <t>Показатель</t>
  </si>
  <si>
    <t xml:space="preserve">Ед. изм.</t>
  </si>
  <si>
    <t xml:space="preserve">2025 год</t>
  </si>
  <si>
    <r>
      <t>Примечание</t>
    </r>
    <r>
      <rPr>
        <vertAlign val="superscript"/>
        <sz val="10"/>
        <rFont val="Times New Roman"/>
      </rPr>
      <t>3</t>
    </r>
  </si>
  <si>
    <r>
      <t>план</t>
    </r>
    <r>
      <rPr>
        <vertAlign val="superscript"/>
        <sz val="10"/>
        <rFont val="Times New Roman"/>
      </rPr>
      <t>1</t>
    </r>
  </si>
  <si>
    <r>
      <t>факт</t>
    </r>
    <r>
      <rPr>
        <vertAlign val="superscript"/>
        <sz val="10"/>
        <rFont val="Times New Roman"/>
      </rPr>
      <t>2</t>
    </r>
  </si>
  <si>
    <t>I</t>
  </si>
  <si>
    <t xml:space="preserve">Структура затрат</t>
  </si>
  <si>
    <t>1</t>
  </si>
  <si>
    <t xml:space="preserve">Необходимая валовая выручка на содержание</t>
  </si>
  <si>
    <t xml:space="preserve">тыс. руб.</t>
  </si>
  <si>
    <t>1.1</t>
  </si>
  <si>
    <t xml:space="preserve">Подконтрольные расходы, всего</t>
  </si>
  <si>
    <t>1.1.1</t>
  </si>
  <si>
    <t xml:space="preserve">Материальные расходы, всего</t>
  </si>
  <si>
    <t>1.1.1.1</t>
  </si>
  <si>
    <t xml:space="preserve">в том числе на сырье, материалы, запасные части, инструмент, топливо</t>
  </si>
  <si>
    <t>1.1.1.2</t>
  </si>
  <si>
    <t xml:space="preserve">на ремонт</t>
  </si>
  <si>
    <t>х</t>
  </si>
  <si>
    <t>1.1.1.3</t>
  </si>
  <si>
    <t xml:space="preserve"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</si>
  <si>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</si>
  <si>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 xml:space="preserve">в том числе на ремонт</t>
  </si>
  <si>
    <t>1.1.2</t>
  </si>
  <si>
    <t xml:space="preserve">Фонд оплаты труда</t>
  </si>
  <si>
    <t>1.1.2.1</t>
  </si>
  <si>
    <t>1.1.3</t>
  </si>
  <si>
    <t xml:space="preserve">Прочие подконтрольные расходы (с расшифровкой)</t>
  </si>
  <si>
    <t>1.1.3.1</t>
  </si>
  <si>
    <t xml:space="preserve">в том числе прибыль на социальное развитие (включая социальные выплаты)</t>
  </si>
  <si>
    <t>1.1.3.2</t>
  </si>
  <si>
    <t xml:space="preserve">в том числе транспортные услуги</t>
  </si>
  <si>
    <t>1.1.3.3</t>
  </si>
  <si>
    <r>
      <t xml:space="preserve">в том числе прочие расходы (с расшифровкой)</t>
    </r>
    <r>
      <rPr>
        <vertAlign val="superscript"/>
        <sz val="10"/>
        <rFont val="Times New Roman"/>
      </rPr>
      <t>4</t>
    </r>
  </si>
  <si>
    <t>1.1.3.3.1</t>
  </si>
  <si>
    <t xml:space="preserve">услуги связи</t>
  </si>
  <si>
    <t>1.1.3.3.2</t>
  </si>
  <si>
    <t xml:space="preserve">расходы на услуги вневедомственной охраны и коммунального хозяйства</t>
  </si>
  <si>
    <t>1.1.3.3.3</t>
  </si>
  <si>
    <t xml:space="preserve">расходы на юридические и информационные услуги</t>
  </si>
  <si>
    <t>1.1.3.3.4</t>
  </si>
  <si>
    <t xml:space="preserve">расходы на аудиторские и консультационные услуги</t>
  </si>
  <si>
    <t>1.1.3.3.5</t>
  </si>
  <si>
    <t xml:space="preserve">расходы на командировочные и представительские</t>
  </si>
  <si>
    <t>1.1.3.3.6</t>
  </si>
  <si>
    <t xml:space="preserve">расходы на подготовку кадров</t>
  </si>
  <si>
    <t xml:space="preserve">Фактические расходы в том числе содержат расходы по подбору кадров</t>
  </si>
  <si>
    <t>1.1.3.3.7</t>
  </si>
  <si>
    <t xml:space="preserve">расходы на обеспечение нормальных условий труда и мер по технике безопасности</t>
  </si>
  <si>
    <t>1.1.3.3.8</t>
  </si>
  <si>
    <t xml:space="preserve">расходы на страхование</t>
  </si>
  <si>
    <t xml:space="preserve">В связи с расходами на добровольное страхование имущества и персонала</t>
  </si>
  <si>
    <t>1.1.3.3.9</t>
  </si>
  <si>
    <t xml:space="preserve">другие прочие расходы</t>
  </si>
  <si>
    <t>1.1.4</t>
  </si>
  <si>
    <t xml:space="preserve">Расходы на обслуживание операционных заемных средств в составе подконтрольных расходов</t>
  </si>
  <si>
    <t>1.1.5</t>
  </si>
  <si>
    <t xml:space="preserve">Расходы из прибыли в составе подконтрольных расходов</t>
  </si>
  <si>
    <t>1.2</t>
  </si>
  <si>
    <t xml:space="preserve">Неподконтрольные расходы, включенные в НВВ, всего</t>
  </si>
  <si>
    <t>1.2.1</t>
  </si>
  <si>
    <t xml:space="preserve">Оплата услуг ОАО «ФСК ЕЭС»</t>
  </si>
  <si>
    <t xml:space="preserve">В связи с оказанием услуг по передаче электроэнергии по ЕНЭС</t>
  </si>
  <si>
    <t>1.2.2</t>
  </si>
  <si>
    <t xml:space="preserve">Расходы на оплату технологического присоединения к сетям смежной сетевой организации</t>
  </si>
  <si>
    <t>1.2.3</t>
  </si>
  <si>
    <t xml:space="preserve">Плата за аренду имущества</t>
  </si>
  <si>
    <t xml:space="preserve">В связи с переходом на новые стандарты плата на аренду со сроком действия договором более года отражена в соответствии с ФСБУ 25/2018  по статьям Амортизация ППА и проценты ППА</t>
  </si>
  <si>
    <t>1.2.4</t>
  </si>
  <si>
    <t xml:space="preserve">отчисления на социальные нужды</t>
  </si>
  <si>
    <t>1.2.5</t>
  </si>
  <si>
    <t xml:space="preserve"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</si>
  <si>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</si>
  <si>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</si>
  <si>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 xml:space="preserve">В связи с переходом на новые стандарты в соответствии с ФСБУ 6/2020  с 2022 года  амортизация в 2025 году отражена в учете в размере 1 922 556,74412 тыс.руб., из них:
- амортизация ОС - 2 411 356,01102 тыс.руб.;
- амортизация НМА - 76 051,8872 тыс.руб.;
- амортизация ОС с пересчитанным СПИ (не должна учитываться в тарифе) - 61 618,77611 тыс.руб.;
-  амортизация обесценения ОС (не должна учитываться в тарифе) - (-) 615 671,20193 тыс.руб.;
- амортизация права пользования аренды (ППА) - 69 612,50993 тыс.руб.;
- амортизация обесценения ППА - (-) 18 792,4621 тыс.руб.                </t>
  </si>
  <si>
    <t>1.2.7</t>
  </si>
  <si>
    <t xml:space="preserve">прибыль на капитальные вложения</t>
  </si>
  <si>
    <t>1.2.8</t>
  </si>
  <si>
    <t xml:space="preserve">налог на прибыль</t>
  </si>
  <si>
    <t xml:space="preserve">Текущий налог на прибыль</t>
  </si>
  <si>
    <t>1.2.9</t>
  </si>
  <si>
    <t xml:space="preserve">прочие налоги</t>
  </si>
  <si>
    <t>1.2.10</t>
  </si>
  <si>
    <t xml:space="preserve"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</si>
  <si>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</si>
  <si>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 xml:space="preserve">Справочно:
«Количество льготных технологических присоединений»</t>
  </si>
  <si>
    <t>ед.</t>
  </si>
  <si>
    <t>1.2.11</t>
  </si>
  <si>
    <t xml:space="preserve"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</si>
  <si>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</si>
  <si>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 xml:space="preserve">прочие неподконтрольные расходы (с расшифровкой)</t>
  </si>
  <si>
    <t>1.2.12.1</t>
  </si>
  <si>
    <t xml:space="preserve">проценты к уплате</t>
  </si>
  <si>
    <t xml:space="preserve">В связи с переходом на новые стандарты ФСБУ 25/2018  с 2022 года отражены процентные расходы по договорам долгосрочной аренды в размере 58 898 тыс.руб. В этой сумме учтены расходы по процентам за кредит,  привлеченный на финансирование капитальных вложений</t>
  </si>
  <si>
    <t>1.2.12.2</t>
  </si>
  <si>
    <t xml:space="preserve">расходы социального характера из прибыли</t>
  </si>
  <si>
    <t>1.2.12.3</t>
  </si>
  <si>
    <t xml:space="preserve">прочие расходы</t>
  </si>
  <si>
    <t xml:space="preserve">Расходы по обесценению имущества  в размере 4 305 235 тыс рублей</t>
  </si>
  <si>
    <t>1.3</t>
  </si>
  <si>
    <t xml:space="preserve">недополученный по независящим причинам доход (+) / избыток средств, полученный в предыдущем периоде регулирования (–)</t>
  </si>
  <si>
    <t>II</t>
  </si>
  <si>
    <t xml:space="preserve">Справочно: расходы на ремонт, всего (пункт 1.1.1.2+пункт 1.1.2.1+пункт 1.1.3.1)</t>
  </si>
  <si>
    <t>1.4</t>
  </si>
  <si>
    <t xml:space="preserve">Предпринимательская прибыль</t>
  </si>
  <si>
    <t>III</t>
  </si>
  <si>
    <t xml:space="preserve">Необходимая валовая выручка на оплату технологического расхода (потерь) электроэнергии</t>
  </si>
  <si>
    <t xml:space="preserve">Справочно:
Объем технологических потерь</t>
  </si>
  <si>
    <t>МВт·ч</t>
  </si>
  <si>
    <t xml:space="preserve">Справочно:
Цена покупки электрической энергии сетевой организацией в целях компенсации технологического расхода электрической энергии</t>
  </si>
  <si>
    <t xml:space="preserve">руб./                МВтч</t>
  </si>
  <si>
    <t>IV</t>
  </si>
  <si>
    <t xml:space="preserve"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</si>
  <si>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 xml:space="preserve">общее количество точек подключения на конец года</t>
  </si>
  <si>
    <t>шт.</t>
  </si>
  <si>
    <t>2</t>
  </si>
  <si>
    <t xml:space="preserve">Трансформаторная мощность подстанций, всего</t>
  </si>
  <si>
    <t>МВА</t>
  </si>
  <si>
    <t>x</t>
  </si>
  <si>
    <t>2.n</t>
  </si>
  <si>
    <t xml:space="preserve">в том числе трансформаторная мощность подстанций на i уровне напряжения</t>
  </si>
  <si>
    <t>ВН</t>
  </si>
  <si>
    <t xml:space="preserve">СН I</t>
  </si>
  <si>
    <t xml:space="preserve">СН II</t>
  </si>
  <si>
    <t>НН</t>
  </si>
  <si>
    <t>3</t>
  </si>
  <si>
    <t xml:space="preserve">Количество условных единиц по линиям электропередач, всего</t>
  </si>
  <si>
    <t xml:space="preserve">у. е.</t>
  </si>
  <si>
    <t>3.n</t>
  </si>
  <si>
    <t xml:space="preserve">в том числе количество условных единиц по линиям электропередач на i уровне напряжения</t>
  </si>
  <si>
    <t>у.е.</t>
  </si>
  <si>
    <t>4</t>
  </si>
  <si>
    <t xml:space="preserve">Количество условных единиц по подстанциям, всего</t>
  </si>
  <si>
    <t>4.n</t>
  </si>
  <si>
    <t xml:space="preserve">в том числе количество условных единиц по подстанциям на i уровне напряжения</t>
  </si>
  <si>
    <t>5</t>
  </si>
  <si>
    <t xml:space="preserve">Длина линий электропередач, всего</t>
  </si>
  <si>
    <t>км</t>
  </si>
  <si>
    <t>5.n</t>
  </si>
  <si>
    <t xml:space="preserve">в том числе длина линий электропередач на i уровне напряжения</t>
  </si>
  <si>
    <t>6</t>
  </si>
  <si>
    <t xml:space="preserve">Доля кабельных линий электропередач</t>
  </si>
  <si>
    <t>%</t>
  </si>
  <si>
    <t>7</t>
  </si>
  <si>
    <t xml:space="preserve">Ввод в эксплуатацию новых объектов электросетевого комплекса на конец года</t>
  </si>
  <si>
    <t>7.1</t>
  </si>
  <si>
    <t xml:space="preserve">в том числе за счет платы за технологическое присоединение</t>
  </si>
  <si>
    <t>8</t>
  </si>
  <si>
    <r>
      <t xml:space="preserve">норматив технологического расхода (потерь) норматив технологического расхода (потерь) Минэнерго России</t>
    </r>
    <r>
      <rPr>
        <vertAlign val="superscript"/>
        <sz val="10"/>
        <rFont val="Times New Roman"/>
      </rPr>
      <t>5</t>
    </r>
  </si>
  <si>
    <t>Примечание:</t>
  </si>
  <si>
    <r>
      <t>1</t>
    </r>
    <r>
      <rPr>
        <sz val="10"/>
        <rFont val="Arial Cyr"/>
      </rPr>
      <t> </t>
    </r>
    <r>
      <rPr>
        <sz val="10"/>
        <rFont val="Times New Roman"/>
      </rPr>
      <t xml:space="preserve"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</si>
  <si>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</rPr>
      <t xml:space="preserve"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</si>
  <si>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3</t>
    </r>
    <r>
      <rPr>
        <sz val="10"/>
        <rFont val="Times New Roman"/>
      </rPr>
      <t xml:space="preserve"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</si>
  <si>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4</t>
    </r>
    <r>
      <rPr>
        <sz val="10"/>
        <rFont val="Times New Roman"/>
      </rPr>
      <t xml:space="preserve"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</si>
  <si>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5</t>
    </r>
    <r>
      <rPr>
        <sz val="10"/>
        <rFont val="Times New Roman"/>
      </rPr>
      <t xml:space="preserve"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</si>
</sst>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%"/>
  </numFmts>
  <fonts count="17">
    <font>
      <sz val="10.000000"/>
      <color theme="1"/>
      <name val="Arial Cyr"/>
    </font>
    <font>
      <sz val="11.000000"/>
      <color rgb="FFFA7D00"/>
      <name val="Calibri"/>
      <scheme val="minor"/>
    </font>
    <font>
      <sz val="11.000000"/>
      <color theme="1"/>
      <name val="Calibri"/>
      <scheme val="minor"/>
    </font>
    <font>
      <sz val="11.000000"/>
      <name val="Times New Roman"/>
    </font>
    <font>
      <sz val="14.000000"/>
      <name val="Times New Roman"/>
    </font>
    <font>
      <b/>
      <sz val="14.000000"/>
      <name val="Times New Roman"/>
    </font>
    <font>
      <sz val="12.000000"/>
      <name val="Times New Roman"/>
    </font>
    <font>
      <sz val="10.000000"/>
      <name val="Times New Roman"/>
    </font>
    <font>
      <vertAlign val="superscript"/>
      <sz val="10.000000"/>
      <name val="Times New Roman"/>
    </font>
    <font>
      <b/>
      <sz val="10.000000"/>
      <name val="Times New Roman"/>
    </font>
    <font>
      <b/>
      <sz val="10.000000"/>
      <color theme="1"/>
      <name val="Times New Roman"/>
    </font>
    <font>
      <sz val="10.000000"/>
      <color theme="1"/>
      <name val="Times New Roman"/>
    </font>
    <font>
      <sz val="10.000000"/>
      <name val="Arial Cyr"/>
    </font>
    <font>
      <sz val="10.000000"/>
      <color indexed="2"/>
      <name val="Times New Roman"/>
    </font>
    <font>
      <sz val="10.000000"/>
      <color indexed="2"/>
      <name val="Arial Cyr"/>
    </font>
    <font>
      <sz val="10.000000"/>
      <color rgb="FF00B050"/>
      <name val="Times New Roman"/>
    </font>
    <font>
      <b/>
      <sz val="10.000000"/>
      <name val="Arial Cy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1" numFmtId="0" applyNumberFormat="1" applyFont="1" applyFill="1" applyBorder="1"/>
    <xf fontId="2" fillId="2" borderId="0" numFmtId="9" applyNumberFormat="1" applyFont="0" applyFill="0" applyBorder="0"/>
  </cellStyleXfs>
  <cellXfs count="148">
    <xf fontId="0" fillId="0" borderId="0" numFmtId="0" xfId="0"/>
    <xf fontId="3" fillId="3" borderId="0" numFmtId="0" xfId="0" applyFont="1" applyFill="1" applyAlignment="1">
      <alignment vertical="center"/>
    </xf>
    <xf fontId="3" fillId="3" borderId="0" numFmtId="0" xfId="0" applyFont="1" applyFill="1" applyAlignment="1">
      <alignment horizontal="center" vertical="center"/>
    </xf>
    <xf fontId="3" fillId="0" borderId="0" numFmtId="0" xfId="0" applyFont="1" applyAlignment="1">
      <alignment vertical="center"/>
    </xf>
    <xf fontId="4" fillId="3" borderId="0" numFmtId="0" xfId="0" applyFont="1" applyFill="1" applyAlignment="1">
      <alignment vertical="center"/>
    </xf>
    <xf fontId="5" fillId="3" borderId="0" numFmtId="0" xfId="0" applyFont="1" applyFill="1" applyAlignment="1">
      <alignment horizontal="center" vertical="center"/>
    </xf>
    <xf fontId="6" fillId="3" borderId="0" numFmtId="0" xfId="0" applyFont="1" applyFill="1" applyAlignment="1">
      <alignment vertical="center"/>
    </xf>
    <xf fontId="6" fillId="3" borderId="0" numFmtId="0" xfId="0" applyFont="1" applyFill="1" applyAlignment="1">
      <alignment horizontal="center" vertical="center"/>
    </xf>
    <xf fontId="6" fillId="3" borderId="0" numFmtId="0" xfId="0" applyFont="1" applyFill="1"/>
    <xf fontId="6" fillId="3" borderId="0" numFmtId="0" xfId="0" applyFont="1" applyFill="1" applyAlignment="1">
      <alignment horizontal="left"/>
    </xf>
    <xf fontId="6" fillId="3" borderId="2" numFmtId="0" xfId="0" applyFont="1" applyFill="1" applyBorder="1"/>
    <xf fontId="6" fillId="3" borderId="2" numFmtId="49" xfId="0" applyNumberFormat="1" applyFont="1" applyFill="1" applyBorder="1" applyAlignment="1">
      <alignment horizontal="center"/>
    </xf>
    <xf fontId="6" fillId="3" borderId="0" numFmtId="0" xfId="0" applyFont="1" applyFill="1" applyAlignment="1">
      <alignment horizontal="center"/>
    </xf>
    <xf fontId="6" fillId="3" borderId="3" numFmtId="49" xfId="0" applyNumberFormat="1" applyFont="1" applyFill="1" applyBorder="1" applyAlignment="1">
      <alignment horizontal="center"/>
    </xf>
    <xf fontId="6" fillId="3" borderId="4" numFmtId="0" xfId="0" applyFont="1" applyFill="1" applyBorder="1" applyAlignment="1">
      <alignment horizontal="center"/>
    </xf>
    <xf fontId="7" fillId="3" borderId="0" numFmtId="0" xfId="0" applyFont="1" applyFill="1"/>
    <xf fontId="7" fillId="3" borderId="5" numFmtId="0" xfId="0" applyFont="1" applyFill="1" applyBorder="1" applyAlignment="1">
      <alignment horizontal="center"/>
    </xf>
    <xf fontId="7" fillId="3" borderId="4" numFmtId="0" xfId="0" applyFont="1" applyFill="1" applyBorder="1" applyAlignment="1">
      <alignment horizontal="center"/>
    </xf>
    <xf fontId="7" fillId="3" borderId="6" numFmtId="0" xfId="0" applyFont="1" applyFill="1" applyBorder="1" applyAlignment="1">
      <alignment horizontal="center"/>
    </xf>
    <xf fontId="7" fillId="0" borderId="7" numFmtId="0" xfId="0" applyFont="1" applyBorder="1" applyAlignment="1">
      <alignment horizontal="center" vertical="center"/>
    </xf>
    <xf fontId="7" fillId="0" borderId="3" numFmtId="0" xfId="0" applyFont="1" applyBorder="1" applyAlignment="1">
      <alignment horizontal="center" vertical="center"/>
    </xf>
    <xf fontId="7" fillId="0" borderId="8" numFmtId="0" xfId="0" applyFont="1" applyBorder="1" applyAlignment="1">
      <alignment horizontal="center" vertical="center"/>
    </xf>
    <xf fontId="7" fillId="0" borderId="5" numFmtId="0" xfId="0" applyFont="1" applyBorder="1" applyAlignment="1">
      <alignment horizontal="center" vertical="center"/>
    </xf>
    <xf fontId="7" fillId="0" borderId="4" numFmtId="0" xfId="0" applyFont="1" applyBorder="1" applyAlignment="1">
      <alignment horizontal="center" vertical="center"/>
    </xf>
    <xf fontId="7" fillId="0" borderId="6" numFmtId="0" xfId="0" applyFont="1" applyBorder="1" applyAlignment="1">
      <alignment horizontal="center" vertical="center"/>
    </xf>
    <xf fontId="7" fillId="3" borderId="9" numFmtId="0" xfId="0" applyFont="1" applyFill="1" applyBorder="1" applyAlignment="1">
      <alignment horizontal="center"/>
    </xf>
    <xf fontId="7" fillId="3" borderId="2" numFmtId="0" xfId="0" applyFont="1" applyFill="1" applyBorder="1" applyAlignment="1">
      <alignment horizontal="center"/>
    </xf>
    <xf fontId="7" fillId="3" borderId="10" numFmtId="0" xfId="0" applyFont="1" applyFill="1" applyBorder="1" applyAlignment="1">
      <alignment horizontal="center"/>
    </xf>
    <xf fontId="7" fillId="3" borderId="7" numFmtId="0" xfId="0" applyFont="1" applyFill="1" applyBorder="1" applyAlignment="1">
      <alignment horizontal="center"/>
    </xf>
    <xf fontId="8" fillId="3" borderId="3" numFmtId="0" xfId="0" applyFont="1" applyFill="1" applyBorder="1" applyAlignment="1">
      <alignment horizontal="center"/>
    </xf>
    <xf fontId="8" fillId="3" borderId="8" numFmtId="0" xfId="0" applyFont="1" applyFill="1" applyBorder="1" applyAlignment="1">
      <alignment horizontal="center"/>
    </xf>
    <xf fontId="7" fillId="3" borderId="3" numFmtId="0" xfId="0" applyFont="1" applyFill="1" applyBorder="1" applyAlignment="1">
      <alignment horizontal="center"/>
    </xf>
    <xf fontId="7" fillId="3" borderId="8" numFmtId="0" xfId="0" applyFont="1" applyFill="1" applyBorder="1" applyAlignment="1">
      <alignment horizontal="center"/>
    </xf>
    <xf fontId="7" fillId="0" borderId="9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center" vertical="center"/>
    </xf>
    <xf fontId="7" fillId="0" borderId="10" numFmtId="0" xfId="0" applyFont="1" applyBorder="1" applyAlignment="1">
      <alignment horizontal="center" vertical="center"/>
    </xf>
    <xf fontId="7" fillId="3" borderId="0" numFmtId="0" xfId="0" applyFont="1" applyFill="1" applyAlignment="1">
      <alignment vertical="center"/>
    </xf>
    <xf fontId="7" fillId="3" borderId="7" numFmtId="49" xfId="0" applyNumberFormat="1" applyFont="1" applyFill="1" applyBorder="1" applyAlignment="1">
      <alignment horizontal="center" vertical="center"/>
    </xf>
    <xf fontId="7" fillId="3" borderId="3" numFmtId="49" xfId="0" applyNumberFormat="1" applyFont="1" applyFill="1" applyBorder="1" applyAlignment="1">
      <alignment horizontal="center" vertical="center"/>
    </xf>
    <xf fontId="7" fillId="3" borderId="8" numFmtId="49" xfId="0" applyNumberFormat="1" applyFont="1" applyFill="1" applyBorder="1" applyAlignment="1">
      <alignment horizontal="center" vertical="center"/>
    </xf>
    <xf fontId="7" fillId="3" borderId="7" numFmtId="0" xfId="0" applyFont="1" applyFill="1" applyBorder="1" applyAlignment="1">
      <alignment vertical="center" wrapText="1"/>
    </xf>
    <xf fontId="7" fillId="3" borderId="3" numFmtId="0" xfId="0" applyFont="1" applyFill="1" applyBorder="1" applyAlignment="1">
      <alignment vertical="center" wrapText="1"/>
    </xf>
    <xf fontId="7" fillId="3" borderId="8" numFmtId="0" xfId="0" applyFont="1" applyFill="1" applyBorder="1" applyAlignment="1">
      <alignment vertical="center" wrapText="1"/>
    </xf>
    <xf fontId="7" fillId="3" borderId="7" numFmtId="0" xfId="0" applyFont="1" applyFill="1" applyBorder="1" applyAlignment="1">
      <alignment horizontal="center" vertical="center"/>
    </xf>
    <xf fontId="7" fillId="3" borderId="3" numFmtId="0" xfId="0" applyFont="1" applyFill="1" applyBorder="1" applyAlignment="1">
      <alignment horizontal="center" vertical="center"/>
    </xf>
    <xf fontId="7" fillId="3" borderId="8" numFmtId="0" xfId="0" applyFont="1" applyFill="1" applyBorder="1" applyAlignment="1">
      <alignment horizontal="center" vertical="center"/>
    </xf>
    <xf fontId="7" fillId="0" borderId="7" numFmtId="49" xfId="0" applyNumberFormat="1" applyFont="1" applyBorder="1" applyAlignment="1">
      <alignment horizontal="center" vertical="center"/>
    </xf>
    <xf fontId="7" fillId="0" borderId="3" numFmtId="49" xfId="0" applyNumberFormat="1" applyFont="1" applyBorder="1" applyAlignment="1">
      <alignment horizontal="center" vertical="center"/>
    </xf>
    <xf fontId="7" fillId="0" borderId="8" numFmtId="49" xfId="0" applyNumberFormat="1" applyFont="1" applyBorder="1" applyAlignment="1">
      <alignment horizontal="center" vertical="center"/>
    </xf>
    <xf fontId="7" fillId="3" borderId="0" numFmtId="3" xfId="0" applyNumberFormat="1" applyFont="1" applyFill="1" applyAlignment="1">
      <alignment vertical="center"/>
    </xf>
    <xf fontId="9" fillId="3" borderId="0" numFmtId="0" xfId="0" applyFont="1" applyFill="1" applyAlignment="1">
      <alignment vertical="center"/>
    </xf>
    <xf fontId="9" fillId="3" borderId="7" numFmtId="49" xfId="0" applyNumberFormat="1" applyFont="1" applyFill="1" applyBorder="1" applyAlignment="1">
      <alignment horizontal="center" vertical="center"/>
    </xf>
    <xf fontId="0" fillId="0" borderId="3" numFmtId="0" xfId="0" applyBorder="1" applyAlignment="1">
      <alignment horizontal="center" vertical="center"/>
    </xf>
    <xf fontId="0" fillId="0" borderId="8" numFmtId="0" xfId="0" applyBorder="1" applyAlignment="1">
      <alignment horizontal="center" vertical="center"/>
    </xf>
    <xf fontId="9" fillId="3" borderId="7" numFmtId="0" xfId="0" applyFont="1" applyFill="1" applyBorder="1" applyAlignment="1">
      <alignment vertical="center" wrapText="1"/>
    </xf>
    <xf fontId="9" fillId="3" borderId="3" numFmtId="0" xfId="0" applyFont="1" applyFill="1" applyBorder="1" applyAlignment="1">
      <alignment vertical="center" wrapText="1"/>
    </xf>
    <xf fontId="9" fillId="3" borderId="8" numFmtId="0" xfId="0" applyFont="1" applyFill="1" applyBorder="1" applyAlignment="1">
      <alignment vertical="center" wrapText="1"/>
    </xf>
    <xf fontId="9" fillId="0" borderId="7" numFmtId="3" xfId="0" applyNumberFormat="1" applyFont="1" applyBorder="1" applyAlignment="1">
      <alignment horizontal="center" vertical="center"/>
    </xf>
    <xf fontId="9" fillId="0" borderId="7" numFmtId="49" xfId="0" applyNumberFormat="1" applyFont="1" applyBorder="1" applyAlignment="1">
      <alignment horizontal="left" vertical="center"/>
    </xf>
    <xf fontId="9" fillId="0" borderId="3" numFmtId="49" xfId="0" applyNumberFormat="1" applyFont="1" applyBorder="1" applyAlignment="1">
      <alignment horizontal="left" vertical="center"/>
    </xf>
    <xf fontId="9" fillId="0" borderId="8" numFmtId="49" xfId="0" applyNumberFormat="1" applyFont="1" applyBorder="1" applyAlignment="1">
      <alignment horizontal="left" vertical="center"/>
    </xf>
    <xf fontId="9" fillId="3" borderId="0" numFmtId="49" xfId="0" applyNumberFormat="1" applyFont="1" applyFill="1" applyAlignment="1">
      <alignment vertical="center"/>
    </xf>
    <xf fontId="9" fillId="3" borderId="0" numFmtId="3" xfId="0" applyNumberFormat="1" applyFont="1" applyFill="1" applyAlignment="1">
      <alignment vertical="center"/>
    </xf>
    <xf fontId="9" fillId="3" borderId="3" numFmtId="49" xfId="0" applyNumberFormat="1" applyFont="1" applyFill="1" applyBorder="1" applyAlignment="1">
      <alignment horizontal="center" vertical="center"/>
    </xf>
    <xf fontId="9" fillId="3" borderId="8" numFmtId="49" xfId="0" applyNumberFormat="1" applyFont="1" applyFill="1" applyBorder="1" applyAlignment="1">
      <alignment horizontal="center" vertical="center"/>
    </xf>
    <xf fontId="10" fillId="3" borderId="7" numFmtId="3" xfId="0" applyNumberFormat="1" applyFont="1" applyFill="1" applyBorder="1" applyAlignment="1">
      <alignment horizontal="center" vertical="center"/>
    </xf>
    <xf fontId="10" fillId="3" borderId="3" numFmtId="3" xfId="0" applyNumberFormat="1" applyFont="1" applyFill="1" applyBorder="1" applyAlignment="1">
      <alignment horizontal="center" vertical="center"/>
    </xf>
    <xf fontId="10" fillId="3" borderId="8" numFmtId="3" xfId="0" applyNumberFormat="1" applyFont="1" applyFill="1" applyBorder="1" applyAlignment="1">
      <alignment horizontal="center" vertical="center"/>
    </xf>
    <xf fontId="9" fillId="0" borderId="3" numFmtId="3" xfId="0" applyNumberFormat="1" applyFont="1" applyBorder="1" applyAlignment="1">
      <alignment horizontal="center" vertical="center"/>
    </xf>
    <xf fontId="9" fillId="0" borderId="8" numFmtId="3" xfId="0" applyNumberFormat="1" applyFont="1" applyBorder="1" applyAlignment="1">
      <alignment horizontal="center" vertical="center"/>
    </xf>
    <xf fontId="11" fillId="3" borderId="7" numFmtId="3" xfId="0" applyNumberFormat="1" applyFont="1" applyFill="1" applyBorder="1" applyAlignment="1">
      <alignment horizontal="center" vertical="center"/>
    </xf>
    <xf fontId="11" fillId="3" borderId="3" numFmtId="3" xfId="0" applyNumberFormat="1" applyFont="1" applyFill="1" applyBorder="1" applyAlignment="1">
      <alignment horizontal="center" vertical="center"/>
    </xf>
    <xf fontId="11" fillId="3" borderId="8" numFmtId="3" xfId="0" applyNumberFormat="1" applyFont="1" applyFill="1" applyBorder="1" applyAlignment="1">
      <alignment horizontal="center" vertical="center"/>
    </xf>
    <xf fontId="7" fillId="0" borderId="7" numFmtId="49" xfId="0" applyNumberFormat="1" applyFont="1" applyBorder="1" applyAlignment="1">
      <alignment horizontal="left" vertical="center"/>
    </xf>
    <xf fontId="7" fillId="0" borderId="3" numFmtId="49" xfId="0" applyNumberFormat="1" applyFont="1" applyBorder="1" applyAlignment="1">
      <alignment horizontal="left" vertical="center"/>
    </xf>
    <xf fontId="7" fillId="0" borderId="8" numFmtId="49" xfId="0" applyNumberFormat="1" applyFont="1" applyBorder="1" applyAlignment="1">
      <alignment horizontal="left" vertical="center"/>
    </xf>
    <xf fontId="7" fillId="0" borderId="7" numFmtId="3" xfId="0" applyNumberFormat="1" applyFont="1" applyBorder="1" applyAlignment="1">
      <alignment horizontal="center" vertical="center"/>
    </xf>
    <xf fontId="7" fillId="0" borderId="3" numFmtId="3" xfId="0" applyNumberFormat="1" applyFont="1" applyBorder="1" applyAlignment="1">
      <alignment horizontal="center" vertical="center"/>
    </xf>
    <xf fontId="7" fillId="0" borderId="8" numFmtId="3" xfId="0" applyNumberFormat="1" applyFont="1" applyBorder="1" applyAlignment="1">
      <alignment horizontal="center" vertical="center"/>
    </xf>
    <xf fontId="12" fillId="0" borderId="3" numFmtId="0" xfId="0" applyFont="1" applyBorder="1" applyAlignment="1">
      <alignment horizontal="center" vertical="center"/>
    </xf>
    <xf fontId="12" fillId="0" borderId="8" numFmtId="0" xfId="0" applyFont="1" applyBorder="1" applyAlignment="1">
      <alignment horizontal="center" vertical="center"/>
    </xf>
    <xf fontId="13" fillId="0" borderId="7" numFmtId="49" xfId="0" applyNumberFormat="1" applyFont="1" applyBorder="1" applyAlignment="1">
      <alignment horizontal="left" vertical="center" wrapText="1"/>
    </xf>
    <xf fontId="13" fillId="0" borderId="3" numFmtId="49" xfId="0" applyNumberFormat="1" applyFont="1" applyBorder="1" applyAlignment="1">
      <alignment horizontal="left" vertical="center" wrapText="1"/>
    </xf>
    <xf fontId="13" fillId="0" borderId="8" numFmtId="49" xfId="0" applyNumberFormat="1" applyFont="1" applyBorder="1" applyAlignment="1">
      <alignment horizontal="left" vertical="center" wrapText="1"/>
    </xf>
    <xf fontId="13" fillId="0" borderId="7" numFmtId="49" xfId="0" applyNumberFormat="1" applyFont="1" applyBorder="1" applyAlignment="1">
      <alignment horizontal="left" vertical="center"/>
    </xf>
    <xf fontId="13" fillId="0" borderId="3" numFmtId="49" xfId="0" applyNumberFormat="1" applyFont="1" applyBorder="1" applyAlignment="1">
      <alignment horizontal="left" vertical="center"/>
    </xf>
    <xf fontId="13" fillId="0" borderId="8" numFmtId="49" xfId="0" applyNumberFormat="1" applyFont="1" applyBorder="1" applyAlignment="1">
      <alignment horizontal="left" vertical="center"/>
    </xf>
    <xf fontId="7" fillId="0" borderId="7" numFmtId="49" xfId="0" applyNumberFormat="1" applyFont="1" applyBorder="1" applyAlignment="1">
      <alignment horizontal="left" vertical="center" wrapText="1"/>
    </xf>
    <xf fontId="7" fillId="0" borderId="3" numFmtId="49" xfId="0" applyNumberFormat="1" applyFont="1" applyBorder="1" applyAlignment="1">
      <alignment horizontal="left" vertical="center" wrapText="1"/>
    </xf>
    <xf fontId="7" fillId="0" borderId="8" numFmtId="49" xfId="0" applyNumberFormat="1" applyFont="1" applyBorder="1" applyAlignment="1">
      <alignment horizontal="left" vertical="center" wrapText="1"/>
    </xf>
    <xf fontId="7" fillId="3" borderId="7" numFmtId="3" xfId="0" applyNumberFormat="1" applyFont="1" applyFill="1" applyBorder="1" applyAlignment="1">
      <alignment horizontal="center" vertical="center"/>
    </xf>
    <xf fontId="7" fillId="3" borderId="5" numFmtId="0" xfId="0" applyFont="1" applyFill="1" applyBorder="1" applyAlignment="1">
      <alignment horizontal="center" vertical="center"/>
    </xf>
    <xf fontId="7" fillId="3" borderId="4" numFmtId="0" xfId="0" applyFont="1" applyFill="1" applyBorder="1" applyAlignment="1">
      <alignment horizontal="center" vertical="center"/>
    </xf>
    <xf fontId="7" fillId="3" borderId="6" numFmtId="0" xfId="0" applyFont="1" applyFill="1" applyBorder="1" applyAlignment="1">
      <alignment horizontal="center" vertical="center"/>
    </xf>
    <xf fontId="7" fillId="3" borderId="3" numFmtId="3" xfId="0" applyNumberFormat="1" applyFont="1" applyFill="1" applyBorder="1" applyAlignment="1">
      <alignment horizontal="center" vertical="center"/>
    </xf>
    <xf fontId="7" fillId="3" borderId="8" numFmtId="3" xfId="0" applyNumberFormat="1" applyFont="1" applyFill="1" applyBorder="1" applyAlignment="1">
      <alignment horizontal="center" vertical="center"/>
    </xf>
    <xf fontId="7" fillId="4" borderId="7" numFmtId="49" xfId="0" applyNumberFormat="1" applyFont="1" applyFill="1" applyBorder="1" applyAlignment="1">
      <alignment horizontal="left" vertical="center"/>
    </xf>
    <xf fontId="7" fillId="4" borderId="3" numFmtId="49" xfId="0" applyNumberFormat="1" applyFont="1" applyFill="1" applyBorder="1" applyAlignment="1">
      <alignment horizontal="left" vertical="center"/>
    </xf>
    <xf fontId="7" fillId="4" borderId="8" numFmtId="49" xfId="0" applyNumberFormat="1" applyFont="1" applyFill="1" applyBorder="1" applyAlignment="1">
      <alignment horizontal="left" vertical="center"/>
    </xf>
    <xf fontId="7" fillId="0" borderId="0" numFmtId="9" xfId="3" applyNumberFormat="1" applyFont="1" applyAlignment="1">
      <alignment vertical="center"/>
    </xf>
    <xf fontId="0" fillId="4" borderId="3" numFmtId="0" xfId="0" applyFill="1" applyBorder="1" applyAlignment="1">
      <alignment horizontal="left" vertical="center"/>
    </xf>
    <xf fontId="0" fillId="4" borderId="8" numFmtId="0" xfId="0" applyFill="1" applyBorder="1" applyAlignment="1">
      <alignment horizontal="left" vertical="center"/>
    </xf>
    <xf fontId="7" fillId="4" borderId="7" numFmtId="49" xfId="0" applyNumberFormat="1" applyFont="1" applyFill="1" applyBorder="1" applyAlignment="1">
      <alignment horizontal="left" vertical="center" wrapText="1"/>
    </xf>
    <xf fontId="7" fillId="4" borderId="3" numFmtId="49" xfId="0" applyNumberFormat="1" applyFont="1" applyFill="1" applyBorder="1" applyAlignment="1">
      <alignment horizontal="left" vertical="center" wrapText="1"/>
    </xf>
    <xf fontId="7" fillId="4" borderId="8" numFmtId="49" xfId="0" applyNumberFormat="1" applyFont="1" applyFill="1" applyBorder="1" applyAlignment="1">
      <alignment horizontal="left" vertical="center" wrapText="1"/>
    </xf>
    <xf fontId="13" fillId="4" borderId="7" numFmtId="49" xfId="0" applyNumberFormat="1" applyFont="1" applyFill="1" applyBorder="1" applyAlignment="1">
      <alignment horizontal="left" vertical="center" wrapText="1"/>
    </xf>
    <xf fontId="11" fillId="0" borderId="7" numFmtId="3" xfId="0" applyNumberFormat="1" applyFont="1" applyBorder="1" applyAlignment="1">
      <alignment horizontal="center" vertical="center"/>
    </xf>
    <xf fontId="11" fillId="0" borderId="3" numFmtId="3" xfId="0" applyNumberFormat="1" applyFont="1" applyBorder="1" applyAlignment="1">
      <alignment horizontal="center" vertical="center"/>
    </xf>
    <xf fontId="11" fillId="0" borderId="8" numFmtId="3" xfId="0" applyNumberFormat="1" applyFont="1" applyBorder="1" applyAlignment="1">
      <alignment horizontal="center" vertical="center"/>
    </xf>
    <xf fontId="7" fillId="4" borderId="7" numFmtId="49" xfId="0" applyNumberFormat="1" applyFont="1" applyFill="1" applyBorder="1" applyAlignment="1" quotePrefix="1">
      <alignment horizontal="left" vertical="center" wrapText="1"/>
    </xf>
    <xf fontId="13" fillId="4" borderId="3" numFmtId="49" xfId="0" applyNumberFormat="1" applyFont="1" applyFill="1" applyBorder="1" applyAlignment="1">
      <alignment horizontal="left" vertical="center" wrapText="1"/>
    </xf>
    <xf fontId="13" fillId="4" borderId="8" numFmtId="49" xfId="0" applyNumberFormat="1" applyFont="1" applyFill="1" applyBorder="1" applyAlignment="1">
      <alignment horizontal="left" vertical="center" wrapText="1"/>
    </xf>
    <xf fontId="7" fillId="3" borderId="0" numFmtId="0" xfId="0" applyFont="1" applyFill="1" applyAlignment="1">
      <alignment horizontal="left" vertical="center"/>
    </xf>
    <xf fontId="9" fillId="4" borderId="7" numFmtId="49" xfId="0" applyNumberFormat="1" applyFont="1" applyFill="1" applyBorder="1" applyAlignment="1">
      <alignment horizontal="left" vertical="center"/>
    </xf>
    <xf fontId="14" fillId="4" borderId="3" numFmtId="0" xfId="0" applyFont="1" applyFill="1" applyBorder="1" applyAlignment="1">
      <alignment horizontal="left" vertical="center" wrapText="1"/>
    </xf>
    <xf fontId="14" fillId="4" borderId="8" numFmtId="0" xfId="0" applyFont="1" applyFill="1" applyBorder="1" applyAlignment="1">
      <alignment horizontal="left" vertical="center" wrapText="1"/>
    </xf>
    <xf fontId="0" fillId="4" borderId="3" numFmtId="0" xfId="0" applyFill="1" applyBorder="1" applyAlignment="1">
      <alignment horizontal="left" vertical="center" wrapText="1"/>
    </xf>
    <xf fontId="0" fillId="4" borderId="8" numFmtId="0" xfId="0" applyFill="1" applyBorder="1" applyAlignment="1">
      <alignment horizontal="left" vertical="center" wrapText="1"/>
    </xf>
    <xf fontId="15" fillId="3" borderId="0" numFmtId="0" xfId="0" applyFont="1" applyFill="1" applyAlignment="1">
      <alignment vertical="center"/>
    </xf>
    <xf fontId="16" fillId="0" borderId="3" numFmtId="0" xfId="0" applyFont="1" applyBorder="1" applyAlignment="1">
      <alignment horizontal="center" vertical="center"/>
    </xf>
    <xf fontId="16" fillId="0" borderId="8" numFmtId="0" xfId="0" applyFont="1" applyBorder="1" applyAlignment="1">
      <alignment horizontal="center" vertical="center"/>
    </xf>
    <xf fontId="13" fillId="4" borderId="7" numFmtId="49" xfId="0" applyNumberFormat="1" applyFont="1" applyFill="1" applyBorder="1" applyAlignment="1">
      <alignment horizontal="left" vertical="center"/>
    </xf>
    <xf fontId="7" fillId="3" borderId="7" numFmtId="0" xfId="0" applyFont="1" applyFill="1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11" fillId="3" borderId="7" numFmtId="4" xfId="0" applyNumberFormat="1" applyFont="1" applyFill="1" applyBorder="1" applyAlignment="1">
      <alignment horizontal="center" vertical="center"/>
    </xf>
    <xf fontId="7" fillId="4" borderId="7" numFmtId="49" xfId="0" applyNumberFormat="1" applyFont="1" applyFill="1" applyBorder="1" applyAlignment="1">
      <alignment horizontal="center" vertical="center"/>
    </xf>
    <xf fontId="0" fillId="4" borderId="3" numFmtId="0" xfId="0" applyFill="1" applyBorder="1" applyAlignment="1">
      <alignment horizontal="center" vertical="center"/>
    </xf>
    <xf fontId="0" fillId="4" borderId="8" numFmtId="0" xfId="0" applyFill="1" applyBorder="1" applyAlignment="1">
      <alignment horizontal="center" vertical="center"/>
    </xf>
    <xf fontId="12" fillId="3" borderId="3" numFmtId="0" xfId="0" applyFont="1" applyFill="1" applyBorder="1" applyAlignment="1">
      <alignment horizontal="center" vertical="center"/>
    </xf>
    <xf fontId="12" fillId="3" borderId="8" numFmtId="0" xfId="0" applyFont="1" applyFill="1" applyBorder="1" applyAlignment="1">
      <alignment horizontal="center" vertical="center"/>
    </xf>
    <xf fontId="0" fillId="3" borderId="3" numFmtId="0" xfId="0" applyFill="1" applyBorder="1" applyAlignment="1">
      <alignment horizontal="center" vertical="center"/>
    </xf>
    <xf fontId="0" fillId="3" borderId="8" numFmtId="0" xfId="0" applyFill="1" applyBorder="1" applyAlignment="1">
      <alignment horizontal="center" vertical="center"/>
    </xf>
    <xf fontId="0" fillId="0" borderId="3" numFmtId="0" xfId="0" applyBorder="1" applyAlignment="1">
      <alignment horizontal="left" vertical="center"/>
    </xf>
    <xf fontId="0" fillId="0" borderId="8" numFmtId="0" xfId="0" applyBorder="1" applyAlignment="1">
      <alignment horizontal="left" vertical="center"/>
    </xf>
    <xf fontId="7" fillId="0" borderId="7" numFmtId="10" xfId="2" applyNumberFormat="1" applyFont="1" applyBorder="1" applyAlignment="1">
      <alignment horizontal="center" vertical="center"/>
    </xf>
    <xf fontId="7" fillId="0" borderId="3" numFmtId="10" xfId="2" applyNumberFormat="1" applyFont="1" applyBorder="1" applyAlignment="1">
      <alignment horizontal="center" vertical="center"/>
    </xf>
    <xf fontId="7" fillId="0" borderId="8" numFmtId="10" xfId="2" applyNumberFormat="1" applyFont="1" applyBorder="1" applyAlignment="1">
      <alignment horizontal="center" vertical="center"/>
    </xf>
    <xf fontId="7" fillId="3" borderId="7" numFmtId="160" xfId="2" applyNumberFormat="1" applyFont="1" applyFill="1" applyBorder="1" applyAlignment="1">
      <alignment horizontal="center" vertical="center"/>
    </xf>
    <xf fontId="7" fillId="3" borderId="3" numFmtId="160" xfId="2" applyNumberFormat="1" applyFont="1" applyFill="1" applyBorder="1" applyAlignment="1">
      <alignment horizontal="center" vertical="center"/>
    </xf>
    <xf fontId="7" fillId="3" borderId="8" numFmtId="160" xfId="2" applyNumberFormat="1" applyFont="1" applyFill="1" applyBorder="1" applyAlignment="1">
      <alignment horizontal="center" vertical="center"/>
    </xf>
    <xf fontId="7" fillId="4" borderId="7" numFmtId="3" xfId="0" applyNumberFormat="1" applyFont="1" applyFill="1" applyBorder="1" applyAlignment="1">
      <alignment horizontal="center" vertical="center"/>
    </xf>
    <xf fontId="12" fillId="4" borderId="3" numFmtId="0" xfId="0" applyFont="1" applyFill="1" applyBorder="1" applyAlignment="1">
      <alignment horizontal="center" vertical="center"/>
    </xf>
    <xf fontId="12" fillId="4" borderId="8" numFmtId="0" xfId="0" applyFont="1" applyFill="1" applyBorder="1" applyAlignment="1">
      <alignment horizontal="center" vertical="center"/>
    </xf>
    <xf fontId="7" fillId="4" borderId="7" numFmtId="4" xfId="0" applyNumberFormat="1" applyFont="1" applyFill="1" applyBorder="1" applyAlignment="1">
      <alignment horizontal="center" vertical="center"/>
    </xf>
    <xf fontId="7" fillId="3" borderId="0" numFmtId="0" xfId="0" applyFont="1" applyFill="1" applyAlignment="1">
      <alignment horizontal="center" vertical="center"/>
    </xf>
    <xf fontId="8" fillId="3" borderId="0" numFmtId="0" xfId="0" applyFont="1" applyFill="1" applyAlignment="1">
      <alignment horizontal="justify"/>
    </xf>
    <xf fontId="7" fillId="3" borderId="0" numFmtId="0" xfId="0" applyFont="1" applyFill="1" applyAlignment="1">
      <alignment horizontal="justify"/>
    </xf>
  </cellXfs>
  <cellStyles count="4">
    <cellStyle name="Обычный" xfId="0" builtinId="0"/>
    <cellStyle name="Обычный 2 26 2" xfId="1"/>
    <cellStyle name="Связанная ячейка" xfId="2" builtinId="2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Ott-MS/Desktop/&#1058;&#1072;&#1088;&#1080;&#1092;&#1085;&#1072;&#1103;%20&#1084;&#1086;&#1076;&#1077;&#1083;&#1100;%202020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дель 2020-2026"/>
    </sheetNames>
    <sheetDataSet>
      <sheetData sheetId="0">
        <row r="265">
          <cell r="X265">
            <v>0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indexed="48"/>
    <outlinePr applyStyles="0" summaryBelow="1" summaryRight="1" showOutlineSymbols="1"/>
    <pageSetUpPr autoPageBreaks="1" fitToPage="1"/>
  </sheetPr>
  <sheetViews>
    <sheetView showGridLines="0" zoomScale="90" workbookViewId="0">
      <pane xSplit="6" ySplit="14" topLeftCell="G15" activePane="bottomRight" state="frozen"/>
      <selection activeCell="AW17" activeCellId="2" sqref="AW60:BE60 AW40:BE40 AW17:BE17"/>
    </sheetView>
  </sheetViews>
  <sheetFormatPr defaultColWidth="1.42578125" defaultRowHeight="15" customHeight="1"/>
  <cols>
    <col customWidth="1" min="1" max="5" style="1" width="1.42578125"/>
    <col customWidth="1" min="6" max="6" style="1" width="1.140625"/>
    <col customWidth="1" min="7" max="7" style="1" width="1.28515625"/>
    <col customWidth="1" min="8" max="32" style="1" width="1.42578125"/>
    <col customWidth="1" min="33" max="33" style="1" width="10.140625"/>
    <col customWidth="1" min="34" max="39" style="1" width="1.42578125"/>
    <col customWidth="1" min="40" max="56" style="2" width="1.42578125"/>
    <col customWidth="1" min="57" max="57" style="2" width="3.42578125"/>
    <col customWidth="1" min="58" max="59" style="3" width="2.7109375"/>
    <col customWidth="1" min="60" max="61" style="3" width="4.28515625"/>
    <col customWidth="1" min="62" max="62" style="3" width="5.140625"/>
    <col customWidth="1" min="63" max="63" style="3" width="5.5703125"/>
    <col customWidth="1" min="64" max="64" style="3" width="6.28515625"/>
    <col customWidth="1" hidden="1" min="65" max="65" style="1" width="15.5703125"/>
    <col customWidth="1" hidden="1" min="66" max="66" style="1" width="12.85546875"/>
    <col customWidth="1" hidden="1" min="67" max="67" style="1" width="14.85546875"/>
    <col customWidth="1" hidden="1" min="68" max="68" style="1" width="10.5703125"/>
    <col bestFit="1" customWidth="1" min="69" max="69" style="1" width="11.7109375"/>
    <col bestFit="1" customWidth="1" min="70" max="70" style="1" width="9.28515625"/>
    <col bestFit="1" customWidth="1" min="71" max="71" style="1" width="11.7109375"/>
    <col bestFit="1" customWidth="1" min="72" max="72" style="1" width="8.7109375"/>
    <col customWidth="1" min="73" max="257" style="1" width="1.42578125"/>
  </cols>
  <sheetData>
    <row r="1" s="4" customFormat="1" ht="17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4" customFormat="1" ht="17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="4" customFormat="1" ht="17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="4" customFormat="1" ht="17.2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="4" customFormat="1" ht="17.2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="6" customFormat="1" ht="15.75"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="6" customFormat="1" ht="15.75"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="8" customFormat="1" ht="15.75">
      <c r="B8" s="9" t="s">
        <v>5</v>
      </c>
      <c r="V8" s="10" t="s">
        <v>6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6"/>
      <c r="BI8" s="6"/>
      <c r="BJ8" s="6"/>
      <c r="BK8" s="6"/>
      <c r="BL8" s="6"/>
    </row>
    <row r="9" s="8" customFormat="1" ht="15.75">
      <c r="B9" s="9" t="s">
        <v>7</v>
      </c>
      <c r="F9" s="11" t="s">
        <v>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6"/>
      <c r="BG9" s="6"/>
      <c r="BH9" s="6"/>
      <c r="BI9" s="6"/>
      <c r="BJ9" s="6"/>
      <c r="BK9" s="6"/>
      <c r="BL9" s="6"/>
    </row>
    <row r="10" s="8" customFormat="1" ht="15.75">
      <c r="B10" s="9" t="s">
        <v>9</v>
      </c>
      <c r="F10" s="13" t="s">
        <v>10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6"/>
      <c r="BG10" s="6"/>
      <c r="BH10" s="6"/>
      <c r="BI10" s="6"/>
      <c r="BJ10" s="6"/>
      <c r="BK10" s="6"/>
      <c r="BL10" s="6"/>
    </row>
    <row r="11" s="8" customFormat="1" ht="15.75">
      <c r="B11" s="9" t="s">
        <v>11</v>
      </c>
      <c r="AC11" s="13" t="s">
        <v>12</v>
      </c>
      <c r="AD11" s="13"/>
      <c r="AE11" s="13"/>
      <c r="AF11" s="13"/>
      <c r="AG11" s="13"/>
      <c r="AH11" s="13"/>
      <c r="AI11" s="14" t="s">
        <v>13</v>
      </c>
      <c r="AJ11" s="14"/>
      <c r="AK11" s="13" t="s">
        <v>14</v>
      </c>
      <c r="AL11" s="13"/>
      <c r="AM11" s="13"/>
      <c r="AN11" s="13"/>
      <c r="AO11" s="13"/>
      <c r="AP11" s="13"/>
      <c r="AQ11" s="12" t="s">
        <v>15</v>
      </c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6"/>
      <c r="BG11" s="6"/>
      <c r="BH11" s="6"/>
      <c r="BI11" s="6"/>
      <c r="BJ11" s="6"/>
      <c r="BK11" s="6"/>
      <c r="BL11" s="6"/>
    </row>
    <row r="12" s="6" customFormat="1" ht="15.75"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</row>
    <row r="13" s="15" customFormat="1" ht="15.75" customHeight="1">
      <c r="A13" s="16" t="s">
        <v>16</v>
      </c>
      <c r="B13" s="17"/>
      <c r="C13" s="17"/>
      <c r="D13" s="17"/>
      <c r="E13" s="17"/>
      <c r="F13" s="18"/>
      <c r="G13" s="16" t="s">
        <v>17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/>
      <c r="AH13" s="16" t="s">
        <v>18</v>
      </c>
      <c r="AI13" s="17"/>
      <c r="AJ13" s="17"/>
      <c r="AK13" s="17"/>
      <c r="AL13" s="17"/>
      <c r="AM13" s="18"/>
      <c r="AN13" s="19" t="s">
        <v>19</v>
      </c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1"/>
      <c r="BF13" s="22" t="s">
        <v>20</v>
      </c>
      <c r="BG13" s="23"/>
      <c r="BH13" s="23"/>
      <c r="BI13" s="23"/>
      <c r="BJ13" s="23"/>
      <c r="BK13" s="23"/>
      <c r="BL13" s="24"/>
    </row>
    <row r="14" s="15" customFormat="1" ht="12.75" customHeight="1">
      <c r="A14" s="25"/>
      <c r="B14" s="26"/>
      <c r="C14" s="26"/>
      <c r="D14" s="26"/>
      <c r="E14" s="26"/>
      <c r="F14" s="27"/>
      <c r="G14" s="2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  <c r="AH14" s="25"/>
      <c r="AI14" s="26"/>
      <c r="AJ14" s="26"/>
      <c r="AK14" s="26"/>
      <c r="AL14" s="26"/>
      <c r="AM14" s="27"/>
      <c r="AN14" s="28" t="s">
        <v>21</v>
      </c>
      <c r="AO14" s="29"/>
      <c r="AP14" s="29"/>
      <c r="AQ14" s="29"/>
      <c r="AR14" s="29"/>
      <c r="AS14" s="29"/>
      <c r="AT14" s="29"/>
      <c r="AU14" s="29"/>
      <c r="AV14" s="30"/>
      <c r="AW14" s="28" t="s">
        <v>22</v>
      </c>
      <c r="AX14" s="31"/>
      <c r="AY14" s="31"/>
      <c r="AZ14" s="31"/>
      <c r="BA14" s="31"/>
      <c r="BB14" s="31"/>
      <c r="BC14" s="31"/>
      <c r="BD14" s="31"/>
      <c r="BE14" s="32"/>
      <c r="BF14" s="33"/>
      <c r="BG14" s="34"/>
      <c r="BH14" s="34"/>
      <c r="BI14" s="34"/>
      <c r="BJ14" s="34"/>
      <c r="BK14" s="34"/>
      <c r="BL14" s="35"/>
    </row>
    <row r="15" s="36" customFormat="1" ht="15" customHeight="1">
      <c r="A15" s="37" t="s">
        <v>23</v>
      </c>
      <c r="B15" s="38"/>
      <c r="C15" s="38"/>
      <c r="D15" s="38"/>
      <c r="E15" s="38"/>
      <c r="F15" s="39"/>
      <c r="G15" s="40" t="s">
        <v>24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2"/>
      <c r="AH15" s="43"/>
      <c r="AI15" s="44"/>
      <c r="AJ15" s="44"/>
      <c r="AK15" s="44"/>
      <c r="AL15" s="44"/>
      <c r="AM15" s="45"/>
      <c r="AN15" s="43"/>
      <c r="AO15" s="44"/>
      <c r="AP15" s="44"/>
      <c r="AQ15" s="44"/>
      <c r="AR15" s="44"/>
      <c r="AS15" s="44"/>
      <c r="AT15" s="44"/>
      <c r="AU15" s="44"/>
      <c r="AV15" s="45"/>
      <c r="AW15" s="43"/>
      <c r="AX15" s="44"/>
      <c r="AY15" s="44"/>
      <c r="AZ15" s="44"/>
      <c r="BA15" s="44"/>
      <c r="BB15" s="44"/>
      <c r="BC15" s="44"/>
      <c r="BD15" s="44"/>
      <c r="BE15" s="45"/>
      <c r="BF15" s="46"/>
      <c r="BG15" s="47"/>
      <c r="BH15" s="47"/>
      <c r="BI15" s="47"/>
      <c r="BJ15" s="47"/>
      <c r="BK15" s="47"/>
      <c r="BL15" s="48"/>
      <c r="BS15" s="49"/>
    </row>
    <row r="16" s="50" customFormat="1" ht="12.75">
      <c r="A16" s="51" t="s">
        <v>25</v>
      </c>
      <c r="B16" s="52"/>
      <c r="C16" s="52"/>
      <c r="D16" s="52"/>
      <c r="E16" s="52"/>
      <c r="F16" s="53"/>
      <c r="G16" s="54" t="s">
        <v>26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/>
      <c r="AH16" s="43" t="s">
        <v>27</v>
      </c>
      <c r="AI16" s="52"/>
      <c r="AJ16" s="52"/>
      <c r="AK16" s="52"/>
      <c r="AL16" s="52"/>
      <c r="AM16" s="53"/>
      <c r="AN16" s="57">
        <f>SUM(AN17,AN40,AN57,AN59)</f>
        <v>6659244.7376165893</v>
      </c>
      <c r="AO16" s="52"/>
      <c r="AP16" s="52"/>
      <c r="AQ16" s="52"/>
      <c r="AR16" s="52"/>
      <c r="AS16" s="52"/>
      <c r="AT16" s="52"/>
      <c r="AU16" s="52"/>
      <c r="AV16" s="53"/>
      <c r="AW16" s="57">
        <f>SUM(AW17,AW40,AW57,AW59)</f>
        <v>10393508.913560787</v>
      </c>
      <c r="AX16" s="52"/>
      <c r="AY16" s="52"/>
      <c r="AZ16" s="52"/>
      <c r="BA16" s="52"/>
      <c r="BB16" s="52"/>
      <c r="BC16" s="52"/>
      <c r="BD16" s="52"/>
      <c r="BE16" s="53"/>
      <c r="BF16" s="58"/>
      <c r="BG16" s="59"/>
      <c r="BH16" s="59"/>
      <c r="BI16" s="59"/>
      <c r="BJ16" s="59"/>
      <c r="BK16" s="59"/>
      <c r="BL16" s="60"/>
      <c r="BQ16" s="61"/>
      <c r="BS16" s="49"/>
      <c r="BT16" s="62"/>
    </row>
    <row r="17" s="50" customFormat="1" ht="15" customHeight="1">
      <c r="A17" s="51" t="s">
        <v>28</v>
      </c>
      <c r="B17" s="63"/>
      <c r="C17" s="63"/>
      <c r="D17" s="63"/>
      <c r="E17" s="63"/>
      <c r="F17" s="64"/>
      <c r="G17" s="54" t="s">
        <v>29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/>
      <c r="AH17" s="43" t="s">
        <v>27</v>
      </c>
      <c r="AI17" s="44"/>
      <c r="AJ17" s="44"/>
      <c r="AK17" s="44"/>
      <c r="AL17" s="44"/>
      <c r="AM17" s="45"/>
      <c r="AN17" s="65">
        <f>SUM(AN18,AN23,AN25,AN38:AV39)</f>
        <v>2620574.4033865887</v>
      </c>
      <c r="AO17" s="66"/>
      <c r="AP17" s="66"/>
      <c r="AQ17" s="66"/>
      <c r="AR17" s="66"/>
      <c r="AS17" s="66"/>
      <c r="AT17" s="66"/>
      <c r="AU17" s="66"/>
      <c r="AV17" s="67"/>
      <c r="AW17" s="57">
        <f>SUM(AW18,AW23,AW25,AW38:BE39)</f>
        <v>2958293.37054</v>
      </c>
      <c r="AX17" s="68"/>
      <c r="AY17" s="68"/>
      <c r="AZ17" s="68"/>
      <c r="BA17" s="68"/>
      <c r="BB17" s="68"/>
      <c r="BC17" s="68"/>
      <c r="BD17" s="68"/>
      <c r="BE17" s="69"/>
      <c r="BF17" s="58"/>
      <c r="BG17" s="59"/>
      <c r="BH17" s="59"/>
      <c r="BI17" s="59"/>
      <c r="BJ17" s="59"/>
      <c r="BK17" s="59"/>
      <c r="BL17" s="60"/>
      <c r="BQ17" s="49"/>
      <c r="BR17" s="49"/>
      <c r="BS17" s="49"/>
      <c r="BT17" s="49"/>
    </row>
    <row r="18" s="36" customFormat="1" ht="15" customHeight="1">
      <c r="A18" s="37" t="s">
        <v>30</v>
      </c>
      <c r="B18" s="38"/>
      <c r="C18" s="38"/>
      <c r="D18" s="38"/>
      <c r="E18" s="38"/>
      <c r="F18" s="39"/>
      <c r="G18" s="40" t="s">
        <v>31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2"/>
      <c r="AH18" s="43" t="s">
        <v>27</v>
      </c>
      <c r="AI18" s="44"/>
      <c r="AJ18" s="44"/>
      <c r="AK18" s="44"/>
      <c r="AL18" s="44"/>
      <c r="AM18" s="45"/>
      <c r="AN18" s="70">
        <f>SUM(AN19,AN21)</f>
        <v>597773.66472310503</v>
      </c>
      <c r="AO18" s="71"/>
      <c r="AP18" s="71"/>
      <c r="AQ18" s="71"/>
      <c r="AR18" s="71"/>
      <c r="AS18" s="71"/>
      <c r="AT18" s="71"/>
      <c r="AU18" s="71"/>
      <c r="AV18" s="72"/>
      <c r="AW18" s="70">
        <f>SUM(AW19,AW21)</f>
        <v>695780.24516000005</v>
      </c>
      <c r="AX18" s="71"/>
      <c r="AY18" s="71"/>
      <c r="AZ18" s="71"/>
      <c r="BA18" s="71"/>
      <c r="BB18" s="71"/>
      <c r="BC18" s="71"/>
      <c r="BD18" s="71"/>
      <c r="BE18" s="72"/>
      <c r="BF18" s="73"/>
      <c r="BG18" s="74"/>
      <c r="BH18" s="74"/>
      <c r="BI18" s="74"/>
      <c r="BJ18" s="74"/>
      <c r="BK18" s="74"/>
      <c r="BL18" s="75"/>
      <c r="BQ18" s="36"/>
    </row>
    <row r="19" s="36" customFormat="1" ht="27.75" customHeight="1">
      <c r="A19" s="37" t="s">
        <v>32</v>
      </c>
      <c r="B19" s="52"/>
      <c r="C19" s="52"/>
      <c r="D19" s="52"/>
      <c r="E19" s="52"/>
      <c r="F19" s="53"/>
      <c r="G19" s="40" t="s">
        <v>33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2"/>
      <c r="AH19" s="43" t="s">
        <v>27</v>
      </c>
      <c r="AI19" s="52"/>
      <c r="AJ19" s="52"/>
      <c r="AK19" s="52"/>
      <c r="AL19" s="52"/>
      <c r="AM19" s="53"/>
      <c r="AN19" s="70">
        <v>416071.910026461</v>
      </c>
      <c r="AO19" s="52"/>
      <c r="AP19" s="52"/>
      <c r="AQ19" s="52"/>
      <c r="AR19" s="52"/>
      <c r="AS19" s="52"/>
      <c r="AT19" s="52"/>
      <c r="AU19" s="52"/>
      <c r="AV19" s="53"/>
      <c r="AW19" s="76">
        <v>478411.18911000004</v>
      </c>
      <c r="AX19" s="52"/>
      <c r="AY19" s="52"/>
      <c r="AZ19" s="52"/>
      <c r="BA19" s="52"/>
      <c r="BB19" s="52"/>
      <c r="BC19" s="52"/>
      <c r="BD19" s="52"/>
      <c r="BE19" s="53"/>
      <c r="BF19" s="73"/>
      <c r="BG19" s="74"/>
      <c r="BH19" s="74"/>
      <c r="BI19" s="74"/>
      <c r="BJ19" s="74"/>
      <c r="BK19" s="74"/>
      <c r="BL19" s="75"/>
    </row>
    <row r="20" s="36" customFormat="1" ht="15" customHeight="1">
      <c r="A20" s="37" t="s">
        <v>34</v>
      </c>
      <c r="B20" s="38"/>
      <c r="C20" s="38"/>
      <c r="D20" s="38"/>
      <c r="E20" s="38"/>
      <c r="F20" s="39"/>
      <c r="G20" s="40" t="s">
        <v>35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2"/>
      <c r="AH20" s="43" t="s">
        <v>27</v>
      </c>
      <c r="AI20" s="44"/>
      <c r="AJ20" s="44"/>
      <c r="AK20" s="44"/>
      <c r="AL20" s="44"/>
      <c r="AM20" s="45"/>
      <c r="AN20" s="70" t="s">
        <v>36</v>
      </c>
      <c r="AO20" s="71"/>
      <c r="AP20" s="71"/>
      <c r="AQ20" s="71"/>
      <c r="AR20" s="71"/>
      <c r="AS20" s="71"/>
      <c r="AT20" s="71"/>
      <c r="AU20" s="71"/>
      <c r="AV20" s="72"/>
      <c r="AW20" s="76">
        <v>306587.65427</v>
      </c>
      <c r="AX20" s="77"/>
      <c r="AY20" s="77"/>
      <c r="AZ20" s="77"/>
      <c r="BA20" s="77"/>
      <c r="BB20" s="77"/>
      <c r="BC20" s="77"/>
      <c r="BD20" s="77"/>
      <c r="BE20" s="78"/>
      <c r="BF20" s="73"/>
      <c r="BG20" s="74"/>
      <c r="BH20" s="74"/>
      <c r="BI20" s="74"/>
      <c r="BJ20" s="74"/>
      <c r="BK20" s="74"/>
      <c r="BL20" s="75"/>
    </row>
    <row r="21" s="36" customFormat="1" ht="39.75" customHeight="1">
      <c r="A21" s="37" t="s">
        <v>37</v>
      </c>
      <c r="B21" s="52"/>
      <c r="C21" s="52"/>
      <c r="D21" s="52"/>
      <c r="E21" s="52"/>
      <c r="F21" s="53"/>
      <c r="G21" s="40" t="s">
        <v>38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2"/>
      <c r="AH21" s="43" t="s">
        <v>27</v>
      </c>
      <c r="AI21" s="52"/>
      <c r="AJ21" s="52"/>
      <c r="AK21" s="52"/>
      <c r="AL21" s="52"/>
      <c r="AM21" s="53"/>
      <c r="AN21" s="70">
        <v>181701.75469664403</v>
      </c>
      <c r="AO21" s="52"/>
      <c r="AP21" s="52"/>
      <c r="AQ21" s="52"/>
      <c r="AR21" s="52"/>
      <c r="AS21" s="52"/>
      <c r="AT21" s="52"/>
      <c r="AU21" s="52"/>
      <c r="AV21" s="53"/>
      <c r="AW21" s="76">
        <v>217369.05604999998</v>
      </c>
      <c r="AX21" s="79"/>
      <c r="AY21" s="79"/>
      <c r="AZ21" s="79"/>
      <c r="BA21" s="79"/>
      <c r="BB21" s="79"/>
      <c r="BC21" s="79"/>
      <c r="BD21" s="79"/>
      <c r="BE21" s="80"/>
      <c r="BF21" s="81"/>
      <c r="BG21" s="82"/>
      <c r="BH21" s="82"/>
      <c r="BI21" s="82"/>
      <c r="BJ21" s="82"/>
      <c r="BK21" s="82"/>
      <c r="BL21" s="83"/>
    </row>
    <row r="22" s="36" customFormat="1" ht="15" customHeight="1">
      <c r="A22" s="37" t="s">
        <v>39</v>
      </c>
      <c r="B22" s="38"/>
      <c r="C22" s="38"/>
      <c r="D22" s="38"/>
      <c r="E22" s="38"/>
      <c r="F22" s="39"/>
      <c r="G22" s="40" t="s">
        <v>40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2"/>
      <c r="AH22" s="43" t="s">
        <v>27</v>
      </c>
      <c r="AI22" s="44"/>
      <c r="AJ22" s="44"/>
      <c r="AK22" s="44"/>
      <c r="AL22" s="44"/>
      <c r="AM22" s="45"/>
      <c r="AN22" s="70" t="s">
        <v>36</v>
      </c>
      <c r="AO22" s="71"/>
      <c r="AP22" s="71"/>
      <c r="AQ22" s="71"/>
      <c r="AR22" s="71"/>
      <c r="AS22" s="71"/>
      <c r="AT22" s="71"/>
      <c r="AU22" s="71"/>
      <c r="AV22" s="72"/>
      <c r="AW22" s="76">
        <v>198964.69512000002</v>
      </c>
      <c r="AX22" s="77"/>
      <c r="AY22" s="77"/>
      <c r="AZ22" s="77"/>
      <c r="BA22" s="77"/>
      <c r="BB22" s="77"/>
      <c r="BC22" s="77"/>
      <c r="BD22" s="77"/>
      <c r="BE22" s="78"/>
      <c r="BF22" s="84"/>
      <c r="BG22" s="85"/>
      <c r="BH22" s="85"/>
      <c r="BI22" s="85"/>
      <c r="BJ22" s="85"/>
      <c r="BK22" s="85"/>
      <c r="BL22" s="86"/>
    </row>
    <row r="23" s="36" customFormat="1" ht="12.75">
      <c r="A23" s="37" t="s">
        <v>41</v>
      </c>
      <c r="B23" s="38"/>
      <c r="C23" s="38"/>
      <c r="D23" s="38"/>
      <c r="E23" s="38"/>
      <c r="F23" s="39"/>
      <c r="G23" s="40" t="s">
        <v>42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  <c r="AH23" s="43" t="s">
        <v>27</v>
      </c>
      <c r="AI23" s="44"/>
      <c r="AJ23" s="44"/>
      <c r="AK23" s="44"/>
      <c r="AL23" s="44"/>
      <c r="AM23" s="45"/>
      <c r="AN23" s="70">
        <v>1628171.3867055001</v>
      </c>
      <c r="AO23" s="71"/>
      <c r="AP23" s="71"/>
      <c r="AQ23" s="71"/>
      <c r="AR23" s="71"/>
      <c r="AS23" s="71"/>
      <c r="AT23" s="71"/>
      <c r="AU23" s="71"/>
      <c r="AV23" s="72"/>
      <c r="AW23" s="76">
        <v>1757003.2965999998</v>
      </c>
      <c r="AX23" s="77"/>
      <c r="AY23" s="77"/>
      <c r="AZ23" s="77"/>
      <c r="BA23" s="77"/>
      <c r="BB23" s="77"/>
      <c r="BC23" s="77"/>
      <c r="BD23" s="77"/>
      <c r="BE23" s="78"/>
      <c r="BF23" s="87"/>
      <c r="BG23" s="88"/>
      <c r="BH23" s="88"/>
      <c r="BI23" s="88"/>
      <c r="BJ23" s="88"/>
      <c r="BK23" s="88"/>
      <c r="BL23" s="89"/>
    </row>
    <row r="24" s="36" customFormat="1" ht="12.75">
      <c r="A24" s="37" t="s">
        <v>43</v>
      </c>
      <c r="B24" s="38"/>
      <c r="C24" s="38"/>
      <c r="D24" s="38"/>
      <c r="E24" s="38"/>
      <c r="F24" s="39"/>
      <c r="G24" s="40" t="s">
        <v>40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2"/>
      <c r="AH24" s="43" t="s">
        <v>27</v>
      </c>
      <c r="AI24" s="44"/>
      <c r="AJ24" s="44"/>
      <c r="AK24" s="44"/>
      <c r="AL24" s="44"/>
      <c r="AM24" s="45"/>
      <c r="AN24" s="70" t="s">
        <v>36</v>
      </c>
      <c r="AO24" s="71"/>
      <c r="AP24" s="71"/>
      <c r="AQ24" s="71"/>
      <c r="AR24" s="71"/>
      <c r="AS24" s="71"/>
      <c r="AT24" s="71"/>
      <c r="AU24" s="71"/>
      <c r="AV24" s="72"/>
      <c r="AW24" s="76">
        <v>123179.14764</v>
      </c>
      <c r="AX24" s="77"/>
      <c r="AY24" s="77"/>
      <c r="AZ24" s="77"/>
      <c r="BA24" s="77"/>
      <c r="BB24" s="77"/>
      <c r="BC24" s="77"/>
      <c r="BD24" s="77"/>
      <c r="BE24" s="78"/>
      <c r="BF24" s="87"/>
      <c r="BG24" s="88"/>
      <c r="BH24" s="88"/>
      <c r="BI24" s="88"/>
      <c r="BJ24" s="88"/>
      <c r="BK24" s="88"/>
      <c r="BL24" s="89"/>
    </row>
    <row r="25" s="36" customFormat="1" ht="12.75">
      <c r="A25" s="37" t="s">
        <v>44</v>
      </c>
      <c r="B25" s="52"/>
      <c r="C25" s="52"/>
      <c r="D25" s="52"/>
      <c r="E25" s="52"/>
      <c r="F25" s="53"/>
      <c r="G25" s="40" t="s">
        <v>45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2"/>
      <c r="AH25" s="43" t="s">
        <v>27</v>
      </c>
      <c r="AI25" s="52"/>
      <c r="AJ25" s="52"/>
      <c r="AK25" s="52"/>
      <c r="AL25" s="52"/>
      <c r="AM25" s="53"/>
      <c r="AN25" s="90">
        <v>394629.35195798392</v>
      </c>
      <c r="AO25" s="52"/>
      <c r="AP25" s="52"/>
      <c r="AQ25" s="52"/>
      <c r="AR25" s="52"/>
      <c r="AS25" s="52"/>
      <c r="AT25" s="52"/>
      <c r="AU25" s="52"/>
      <c r="AV25" s="53"/>
      <c r="AW25" s="76">
        <f>SUM(AW26:BE28,AW38:BE39)</f>
        <v>505509.82877999998</v>
      </c>
      <c r="AX25" s="52"/>
      <c r="AY25" s="52"/>
      <c r="AZ25" s="52"/>
      <c r="BA25" s="52"/>
      <c r="BB25" s="52"/>
      <c r="BC25" s="52"/>
      <c r="BD25" s="52"/>
      <c r="BE25" s="53"/>
      <c r="BF25" s="73"/>
      <c r="BG25" s="74"/>
      <c r="BH25" s="74"/>
      <c r="BI25" s="74"/>
      <c r="BJ25" s="74"/>
      <c r="BK25" s="74"/>
      <c r="BL25" s="75"/>
    </row>
    <row r="26" s="36" customFormat="1" ht="28.5" customHeight="1">
      <c r="A26" s="37" t="s">
        <v>46</v>
      </c>
      <c r="B26" s="52"/>
      <c r="C26" s="52"/>
      <c r="D26" s="52"/>
      <c r="E26" s="52"/>
      <c r="F26" s="53"/>
      <c r="G26" s="40" t="s">
        <v>47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2"/>
      <c r="AH26" s="91" t="s">
        <v>27</v>
      </c>
      <c r="AI26" s="92"/>
      <c r="AJ26" s="92"/>
      <c r="AK26" s="92"/>
      <c r="AL26" s="92"/>
      <c r="AM26" s="93"/>
      <c r="AN26" s="70">
        <v>0</v>
      </c>
      <c r="AO26" s="52"/>
      <c r="AP26" s="52"/>
      <c r="AQ26" s="52"/>
      <c r="AR26" s="52"/>
      <c r="AS26" s="52"/>
      <c r="AT26" s="52"/>
      <c r="AU26" s="52"/>
      <c r="AV26" s="53"/>
      <c r="AW26" s="76"/>
      <c r="AX26" s="52"/>
      <c r="AY26" s="52"/>
      <c r="AZ26" s="52"/>
      <c r="BA26" s="52"/>
      <c r="BB26" s="52"/>
      <c r="BC26" s="52"/>
      <c r="BD26" s="52"/>
      <c r="BE26" s="53"/>
      <c r="BF26" s="73"/>
      <c r="BG26" s="74"/>
      <c r="BH26" s="74"/>
      <c r="BI26" s="74"/>
      <c r="BJ26" s="74"/>
      <c r="BK26" s="74"/>
      <c r="BL26" s="75"/>
    </row>
    <row r="27" s="36" customFormat="1" ht="15" customHeight="1">
      <c r="A27" s="37" t="s">
        <v>48</v>
      </c>
      <c r="B27" s="38"/>
      <c r="C27" s="38"/>
      <c r="D27" s="38"/>
      <c r="E27" s="38"/>
      <c r="F27" s="39"/>
      <c r="G27" s="40" t="s">
        <v>49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  <c r="AH27" s="43" t="s">
        <v>27</v>
      </c>
      <c r="AI27" s="44"/>
      <c r="AJ27" s="44"/>
      <c r="AK27" s="44"/>
      <c r="AL27" s="44"/>
      <c r="AM27" s="45"/>
      <c r="AN27" s="90">
        <v>3234.2641446960001</v>
      </c>
      <c r="AO27" s="94"/>
      <c r="AP27" s="94"/>
      <c r="AQ27" s="94"/>
      <c r="AR27" s="94"/>
      <c r="AS27" s="94"/>
      <c r="AT27" s="94"/>
      <c r="AU27" s="94"/>
      <c r="AV27" s="95"/>
      <c r="AW27" s="76">
        <v>31511.409800000001</v>
      </c>
      <c r="AX27" s="77"/>
      <c r="AY27" s="77"/>
      <c r="AZ27" s="77"/>
      <c r="BA27" s="77"/>
      <c r="BB27" s="77"/>
      <c r="BC27" s="77"/>
      <c r="BD27" s="77"/>
      <c r="BE27" s="78"/>
      <c r="BF27" s="96"/>
      <c r="BG27" s="97"/>
      <c r="BH27" s="97"/>
      <c r="BI27" s="97"/>
      <c r="BJ27" s="97"/>
      <c r="BK27" s="97"/>
      <c r="BL27" s="98"/>
      <c r="BQ27" s="99"/>
    </row>
    <row r="28" s="36" customFormat="1" ht="12.75">
      <c r="A28" s="37" t="s">
        <v>50</v>
      </c>
      <c r="B28" s="52"/>
      <c r="C28" s="52"/>
      <c r="D28" s="52"/>
      <c r="E28" s="52"/>
      <c r="F28" s="53"/>
      <c r="G28" s="40" t="s">
        <v>51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2"/>
      <c r="AH28" s="43" t="s">
        <v>27</v>
      </c>
      <c r="AI28" s="52"/>
      <c r="AJ28" s="52"/>
      <c r="AK28" s="52"/>
      <c r="AL28" s="52"/>
      <c r="AM28" s="53"/>
      <c r="AN28" s="70">
        <f>AN25-AN27</f>
        <v>391395.08781328792</v>
      </c>
      <c r="AO28" s="52"/>
      <c r="AP28" s="52"/>
      <c r="AQ28" s="52"/>
      <c r="AR28" s="52"/>
      <c r="AS28" s="52"/>
      <c r="AT28" s="52"/>
      <c r="AU28" s="52"/>
      <c r="AV28" s="53"/>
      <c r="AW28" s="76">
        <f>SUM(AW29:BE37)</f>
        <v>473998.41897999996</v>
      </c>
      <c r="AX28" s="52"/>
      <c r="AY28" s="52"/>
      <c r="AZ28" s="52"/>
      <c r="BA28" s="52"/>
      <c r="BB28" s="52"/>
      <c r="BC28" s="52"/>
      <c r="BD28" s="52"/>
      <c r="BE28" s="53"/>
      <c r="BF28" s="96"/>
      <c r="BG28" s="100"/>
      <c r="BH28" s="100"/>
      <c r="BI28" s="100"/>
      <c r="BJ28" s="100"/>
      <c r="BK28" s="100"/>
      <c r="BL28" s="101"/>
    </row>
    <row r="29" s="36" customFormat="1" ht="12.75">
      <c r="A29" s="37" t="s">
        <v>52</v>
      </c>
      <c r="B29" s="38"/>
      <c r="C29" s="38"/>
      <c r="D29" s="38"/>
      <c r="E29" s="38"/>
      <c r="F29" s="39"/>
      <c r="G29" s="40" t="s">
        <v>53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2"/>
      <c r="AH29" s="43" t="s">
        <v>27</v>
      </c>
      <c r="AI29" s="44"/>
      <c r="AJ29" s="44"/>
      <c r="AK29" s="44"/>
      <c r="AL29" s="44"/>
      <c r="AM29" s="45"/>
      <c r="AN29" s="70">
        <v>31052.620261961998</v>
      </c>
      <c r="AO29" s="71"/>
      <c r="AP29" s="71"/>
      <c r="AQ29" s="71"/>
      <c r="AR29" s="71"/>
      <c r="AS29" s="71"/>
      <c r="AT29" s="71"/>
      <c r="AU29" s="71"/>
      <c r="AV29" s="72"/>
      <c r="AW29" s="76">
        <v>44539.491289999991</v>
      </c>
      <c r="AX29" s="77"/>
      <c r="AY29" s="77"/>
      <c r="AZ29" s="77"/>
      <c r="BA29" s="77"/>
      <c r="BB29" s="77"/>
      <c r="BC29" s="77"/>
      <c r="BD29" s="77"/>
      <c r="BE29" s="78"/>
      <c r="BF29" s="102"/>
      <c r="BG29" s="103"/>
      <c r="BH29" s="103"/>
      <c r="BI29" s="103"/>
      <c r="BJ29" s="103"/>
      <c r="BK29" s="103"/>
      <c r="BL29" s="104"/>
    </row>
    <row r="30" s="36" customFormat="1" ht="27" customHeight="1">
      <c r="A30" s="37" t="s">
        <v>54</v>
      </c>
      <c r="B30" s="38"/>
      <c r="C30" s="38"/>
      <c r="D30" s="38"/>
      <c r="E30" s="38"/>
      <c r="F30" s="39"/>
      <c r="G30" s="40" t="s">
        <v>55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2"/>
      <c r="AH30" s="43" t="s">
        <v>27</v>
      </c>
      <c r="AI30" s="44"/>
      <c r="AJ30" s="44"/>
      <c r="AK30" s="44"/>
      <c r="AL30" s="44"/>
      <c r="AM30" s="45"/>
      <c r="AN30" s="70">
        <v>121851.105621063</v>
      </c>
      <c r="AO30" s="71"/>
      <c r="AP30" s="71"/>
      <c r="AQ30" s="71"/>
      <c r="AR30" s="71"/>
      <c r="AS30" s="71"/>
      <c r="AT30" s="71"/>
      <c r="AU30" s="71"/>
      <c r="AV30" s="72"/>
      <c r="AW30" s="76">
        <v>159582.08316999997</v>
      </c>
      <c r="AX30" s="77"/>
      <c r="AY30" s="77"/>
      <c r="AZ30" s="77"/>
      <c r="BA30" s="77"/>
      <c r="BB30" s="77"/>
      <c r="BC30" s="77"/>
      <c r="BD30" s="77"/>
      <c r="BE30" s="78"/>
      <c r="BF30" s="96"/>
      <c r="BG30" s="97"/>
      <c r="BH30" s="97"/>
      <c r="BI30" s="97"/>
      <c r="BJ30" s="97"/>
      <c r="BK30" s="97"/>
      <c r="BL30" s="98"/>
      <c r="BQ30" s="99"/>
    </row>
    <row r="31" s="36" customFormat="1" ht="36" customHeight="1">
      <c r="A31" s="37" t="s">
        <v>56</v>
      </c>
      <c r="B31" s="38"/>
      <c r="C31" s="38"/>
      <c r="D31" s="38"/>
      <c r="E31" s="38"/>
      <c r="F31" s="39"/>
      <c r="G31" s="40" t="s">
        <v>57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2"/>
      <c r="AH31" s="43" t="s">
        <v>27</v>
      </c>
      <c r="AI31" s="44"/>
      <c r="AJ31" s="44"/>
      <c r="AK31" s="44"/>
      <c r="AL31" s="44"/>
      <c r="AM31" s="45"/>
      <c r="AN31" s="76">
        <v>150948.08015242801</v>
      </c>
      <c r="AO31" s="77"/>
      <c r="AP31" s="77"/>
      <c r="AQ31" s="77"/>
      <c r="AR31" s="77"/>
      <c r="AS31" s="77"/>
      <c r="AT31" s="77"/>
      <c r="AU31" s="77"/>
      <c r="AV31" s="78"/>
      <c r="AW31" s="76">
        <v>137623.34580000001</v>
      </c>
      <c r="AX31" s="77"/>
      <c r="AY31" s="77"/>
      <c r="AZ31" s="77"/>
      <c r="BA31" s="77"/>
      <c r="BB31" s="77"/>
      <c r="BC31" s="77"/>
      <c r="BD31" s="77"/>
      <c r="BE31" s="78"/>
      <c r="BF31" s="105"/>
      <c r="BG31" s="103"/>
      <c r="BH31" s="103"/>
      <c r="BI31" s="103"/>
      <c r="BJ31" s="103"/>
      <c r="BK31" s="103"/>
      <c r="BL31" s="104"/>
    </row>
    <row r="32" s="36" customFormat="1" ht="24.75" customHeight="1">
      <c r="A32" s="37" t="s">
        <v>58</v>
      </c>
      <c r="B32" s="38"/>
      <c r="C32" s="38"/>
      <c r="D32" s="38"/>
      <c r="E32" s="38"/>
      <c r="F32" s="39"/>
      <c r="G32" s="40" t="s">
        <v>59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2"/>
      <c r="AH32" s="43" t="s">
        <v>27</v>
      </c>
      <c r="AI32" s="44"/>
      <c r="AJ32" s="44"/>
      <c r="AK32" s="44"/>
      <c r="AL32" s="44"/>
      <c r="AM32" s="45"/>
      <c r="AN32" s="106">
        <v>5494.443059274</v>
      </c>
      <c r="AO32" s="107"/>
      <c r="AP32" s="107"/>
      <c r="AQ32" s="107"/>
      <c r="AR32" s="107"/>
      <c r="AS32" s="107"/>
      <c r="AT32" s="107"/>
      <c r="AU32" s="107"/>
      <c r="AV32" s="108"/>
      <c r="AW32" s="76">
        <v>11132.671429999999</v>
      </c>
      <c r="AX32" s="77"/>
      <c r="AY32" s="77"/>
      <c r="AZ32" s="77"/>
      <c r="BA32" s="77"/>
      <c r="BB32" s="77"/>
      <c r="BC32" s="77"/>
      <c r="BD32" s="77"/>
      <c r="BE32" s="78"/>
      <c r="BF32" s="96"/>
      <c r="BG32" s="97"/>
      <c r="BH32" s="97"/>
      <c r="BI32" s="97"/>
      <c r="BJ32" s="97"/>
      <c r="BK32" s="97"/>
      <c r="BL32" s="98"/>
      <c r="BQ32" s="99"/>
    </row>
    <row r="33" s="36" customFormat="1" ht="40.5" customHeight="1">
      <c r="A33" s="37" t="s">
        <v>60</v>
      </c>
      <c r="B33" s="38"/>
      <c r="C33" s="38"/>
      <c r="D33" s="38"/>
      <c r="E33" s="38"/>
      <c r="F33" s="39"/>
      <c r="G33" s="40" t="s">
        <v>61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2"/>
      <c r="AH33" s="43" t="s">
        <v>27</v>
      </c>
      <c r="AI33" s="44"/>
      <c r="AJ33" s="44"/>
      <c r="AK33" s="44"/>
      <c r="AL33" s="44"/>
      <c r="AM33" s="45"/>
      <c r="AN33" s="106">
        <v>10812.669367889999</v>
      </c>
      <c r="AO33" s="107"/>
      <c r="AP33" s="107"/>
      <c r="AQ33" s="107"/>
      <c r="AR33" s="107"/>
      <c r="AS33" s="107"/>
      <c r="AT33" s="107"/>
      <c r="AU33" s="107"/>
      <c r="AV33" s="108"/>
      <c r="AW33" s="76">
        <v>14122.951869999999</v>
      </c>
      <c r="AX33" s="77"/>
      <c r="AY33" s="77"/>
      <c r="AZ33" s="77"/>
      <c r="BA33" s="77"/>
      <c r="BB33" s="77"/>
      <c r="BC33" s="77"/>
      <c r="BD33" s="77"/>
      <c r="BE33" s="78"/>
      <c r="BF33" s="102"/>
      <c r="BG33" s="103"/>
      <c r="BH33" s="103"/>
      <c r="BI33" s="103"/>
      <c r="BJ33" s="103"/>
      <c r="BK33" s="103"/>
      <c r="BL33" s="104"/>
    </row>
    <row r="34" s="36" customFormat="1" ht="39.75" customHeight="1">
      <c r="A34" s="37" t="s">
        <v>62</v>
      </c>
      <c r="B34" s="38"/>
      <c r="C34" s="38"/>
      <c r="D34" s="38"/>
      <c r="E34" s="38"/>
      <c r="F34" s="39"/>
      <c r="G34" s="40" t="s">
        <v>63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2"/>
      <c r="AH34" s="43" t="s">
        <v>27</v>
      </c>
      <c r="AI34" s="44"/>
      <c r="AJ34" s="44"/>
      <c r="AK34" s="44"/>
      <c r="AL34" s="44"/>
      <c r="AM34" s="45"/>
      <c r="AN34" s="106">
        <v>6014.2727092109999</v>
      </c>
      <c r="AO34" s="107"/>
      <c r="AP34" s="107"/>
      <c r="AQ34" s="107"/>
      <c r="AR34" s="107"/>
      <c r="AS34" s="107"/>
      <c r="AT34" s="107"/>
      <c r="AU34" s="107"/>
      <c r="AV34" s="108"/>
      <c r="AW34" s="76">
        <v>11314.91999</v>
      </c>
      <c r="AX34" s="77"/>
      <c r="AY34" s="77"/>
      <c r="AZ34" s="77"/>
      <c r="BA34" s="77"/>
      <c r="BB34" s="77"/>
      <c r="BC34" s="77"/>
      <c r="BD34" s="77"/>
      <c r="BE34" s="78"/>
      <c r="BF34" s="109" t="s">
        <v>64</v>
      </c>
      <c r="BG34" s="103"/>
      <c r="BH34" s="103"/>
      <c r="BI34" s="103"/>
      <c r="BJ34" s="103"/>
      <c r="BK34" s="103"/>
      <c r="BL34" s="104"/>
      <c r="BQ34" s="99"/>
    </row>
    <row r="35" s="36" customFormat="1" ht="40.5" customHeight="1">
      <c r="A35" s="37" t="s">
        <v>65</v>
      </c>
      <c r="B35" s="38"/>
      <c r="C35" s="38"/>
      <c r="D35" s="38"/>
      <c r="E35" s="38"/>
      <c r="F35" s="39"/>
      <c r="G35" s="40" t="s">
        <v>66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2"/>
      <c r="AH35" s="43" t="s">
        <v>27</v>
      </c>
      <c r="AI35" s="44"/>
      <c r="AJ35" s="44"/>
      <c r="AK35" s="44"/>
      <c r="AL35" s="44"/>
      <c r="AM35" s="45"/>
      <c r="AN35" s="106">
        <v>12977.416529064001</v>
      </c>
      <c r="AO35" s="107"/>
      <c r="AP35" s="107"/>
      <c r="AQ35" s="107"/>
      <c r="AR35" s="107"/>
      <c r="AS35" s="107"/>
      <c r="AT35" s="107"/>
      <c r="AU35" s="107"/>
      <c r="AV35" s="108"/>
      <c r="AW35" s="76">
        <v>6681.8427000000001</v>
      </c>
      <c r="AX35" s="77"/>
      <c r="AY35" s="77"/>
      <c r="AZ35" s="77"/>
      <c r="BA35" s="77"/>
      <c r="BB35" s="77"/>
      <c r="BC35" s="77"/>
      <c r="BD35" s="77"/>
      <c r="BE35" s="78"/>
      <c r="BF35" s="105"/>
      <c r="BG35" s="110"/>
      <c r="BH35" s="110"/>
      <c r="BI35" s="110"/>
      <c r="BJ35" s="110"/>
      <c r="BK35" s="110"/>
      <c r="BL35" s="111"/>
    </row>
    <row r="36" s="36" customFormat="1" ht="42" customHeight="1">
      <c r="A36" s="37" t="s">
        <v>67</v>
      </c>
      <c r="B36" s="38"/>
      <c r="C36" s="38"/>
      <c r="D36" s="38"/>
      <c r="E36" s="38"/>
      <c r="F36" s="39"/>
      <c r="G36" s="40" t="s">
        <v>68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2"/>
      <c r="AH36" s="43" t="s">
        <v>27</v>
      </c>
      <c r="AI36" s="44"/>
      <c r="AJ36" s="44"/>
      <c r="AK36" s="44"/>
      <c r="AL36" s="44"/>
      <c r="AM36" s="45"/>
      <c r="AN36" s="106">
        <v>18306.513985578</v>
      </c>
      <c r="AO36" s="107"/>
      <c r="AP36" s="107"/>
      <c r="AQ36" s="107"/>
      <c r="AR36" s="107"/>
      <c r="AS36" s="107"/>
      <c r="AT36" s="107"/>
      <c r="AU36" s="107"/>
      <c r="AV36" s="108"/>
      <c r="AW36" s="76">
        <v>33847.521710000001</v>
      </c>
      <c r="AX36" s="77"/>
      <c r="AY36" s="77"/>
      <c r="AZ36" s="77"/>
      <c r="BA36" s="77"/>
      <c r="BB36" s="77"/>
      <c r="BC36" s="77"/>
      <c r="BD36" s="77"/>
      <c r="BE36" s="78"/>
      <c r="BF36" s="102" t="s">
        <v>69</v>
      </c>
      <c r="BG36" s="103"/>
      <c r="BH36" s="103"/>
      <c r="BI36" s="103"/>
      <c r="BJ36" s="103"/>
      <c r="BK36" s="103"/>
      <c r="BL36" s="104"/>
      <c r="BQ36" s="99"/>
      <c r="CK36" s="112"/>
    </row>
    <row r="37" s="36" customFormat="1" ht="50.25" customHeight="1">
      <c r="A37" s="37" t="s">
        <v>70</v>
      </c>
      <c r="B37" s="38"/>
      <c r="C37" s="38"/>
      <c r="D37" s="38"/>
      <c r="E37" s="38"/>
      <c r="F37" s="39"/>
      <c r="G37" s="40" t="s">
        <v>71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2"/>
      <c r="AH37" s="43" t="s">
        <v>27</v>
      </c>
      <c r="AI37" s="44"/>
      <c r="AJ37" s="44"/>
      <c r="AK37" s="44"/>
      <c r="AL37" s="44"/>
      <c r="AM37" s="45"/>
      <c r="AN37" s="106">
        <f>AN28-SUM(AN29:AV36)</f>
        <v>33937.966126817919</v>
      </c>
      <c r="AO37" s="107"/>
      <c r="AP37" s="107"/>
      <c r="AQ37" s="107"/>
      <c r="AR37" s="107"/>
      <c r="AS37" s="107"/>
      <c r="AT37" s="107"/>
      <c r="AU37" s="107"/>
      <c r="AV37" s="108"/>
      <c r="AW37" s="76">
        <v>55153.591019999993</v>
      </c>
      <c r="AX37" s="77"/>
      <c r="AY37" s="77"/>
      <c r="AZ37" s="77"/>
      <c r="BA37" s="77"/>
      <c r="BB37" s="77"/>
      <c r="BC37" s="77"/>
      <c r="BD37" s="77"/>
      <c r="BE37" s="78"/>
      <c r="BF37" s="102"/>
      <c r="BG37" s="103"/>
      <c r="BH37" s="103"/>
      <c r="BI37" s="103"/>
      <c r="BJ37" s="103"/>
      <c r="BK37" s="103"/>
      <c r="BL37" s="104"/>
      <c r="BQ37" s="99"/>
    </row>
    <row r="38" s="36" customFormat="1" ht="25.5" customHeight="1">
      <c r="A38" s="37" t="s">
        <v>72</v>
      </c>
      <c r="B38" s="52"/>
      <c r="C38" s="52"/>
      <c r="D38" s="52"/>
      <c r="E38" s="52"/>
      <c r="F38" s="53"/>
      <c r="G38" s="40" t="s">
        <v>73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2"/>
      <c r="AH38" s="43" t="s">
        <v>27</v>
      </c>
      <c r="AI38" s="52"/>
      <c r="AJ38" s="52"/>
      <c r="AK38" s="52"/>
      <c r="AL38" s="52"/>
      <c r="AM38" s="53"/>
      <c r="AN38" s="70">
        <v>0</v>
      </c>
      <c r="AO38" s="52"/>
      <c r="AP38" s="52"/>
      <c r="AQ38" s="52"/>
      <c r="AR38" s="52"/>
      <c r="AS38" s="52"/>
      <c r="AT38" s="52"/>
      <c r="AU38" s="52"/>
      <c r="AV38" s="53"/>
      <c r="AW38" s="76"/>
      <c r="AX38" s="52"/>
      <c r="AY38" s="52"/>
      <c r="AZ38" s="52"/>
      <c r="BA38" s="52"/>
      <c r="BB38" s="52"/>
      <c r="BC38" s="52"/>
      <c r="BD38" s="52"/>
      <c r="BE38" s="53"/>
      <c r="BF38" s="96"/>
      <c r="BG38" s="100"/>
      <c r="BH38" s="100"/>
      <c r="BI38" s="100"/>
      <c r="BJ38" s="100"/>
      <c r="BK38" s="100"/>
      <c r="BL38" s="101"/>
    </row>
    <row r="39" s="36" customFormat="1" ht="25.5" customHeight="1">
      <c r="A39" s="37" t="s">
        <v>74</v>
      </c>
      <c r="B39" s="52"/>
      <c r="C39" s="52"/>
      <c r="D39" s="52"/>
      <c r="E39" s="52"/>
      <c r="F39" s="53"/>
      <c r="G39" s="40" t="s">
        <v>75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2"/>
      <c r="AH39" s="43" t="s">
        <v>27</v>
      </c>
      <c r="AI39" s="52"/>
      <c r="AJ39" s="52"/>
      <c r="AK39" s="52"/>
      <c r="AL39" s="52"/>
      <c r="AM39" s="53"/>
      <c r="AN39" s="70">
        <v>0</v>
      </c>
      <c r="AO39" s="52"/>
      <c r="AP39" s="52"/>
      <c r="AQ39" s="52"/>
      <c r="AR39" s="52"/>
      <c r="AS39" s="52"/>
      <c r="AT39" s="52"/>
      <c r="AU39" s="52"/>
      <c r="AV39" s="53"/>
      <c r="AW39" s="76"/>
      <c r="AX39" s="52"/>
      <c r="AY39" s="52"/>
      <c r="AZ39" s="52"/>
      <c r="BA39" s="52"/>
      <c r="BB39" s="52"/>
      <c r="BC39" s="52"/>
      <c r="BD39" s="52"/>
      <c r="BE39" s="53"/>
      <c r="BF39" s="96"/>
      <c r="BG39" s="100"/>
      <c r="BH39" s="100"/>
      <c r="BI39" s="100"/>
      <c r="BJ39" s="100"/>
      <c r="BK39" s="100"/>
      <c r="BL39" s="101"/>
    </row>
    <row r="40" s="50" customFormat="1" ht="24.75" customHeight="1">
      <c r="A40" s="51" t="s">
        <v>76</v>
      </c>
      <c r="B40" s="52"/>
      <c r="C40" s="52"/>
      <c r="D40" s="52"/>
      <c r="E40" s="52"/>
      <c r="F40" s="53"/>
      <c r="G40" s="54" t="s">
        <v>77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6"/>
      <c r="AH40" s="43" t="s">
        <v>27</v>
      </c>
      <c r="AI40" s="52"/>
      <c r="AJ40" s="52"/>
      <c r="AK40" s="52"/>
      <c r="AL40" s="52"/>
      <c r="AM40" s="53"/>
      <c r="AN40" s="57">
        <f>SUM(AN41:AV50,AN52:AV53)</f>
        <v>2881405.0142299999</v>
      </c>
      <c r="AO40" s="52"/>
      <c r="AP40" s="52"/>
      <c r="AQ40" s="52"/>
      <c r="AR40" s="52"/>
      <c r="AS40" s="52"/>
      <c r="AT40" s="52"/>
      <c r="AU40" s="52"/>
      <c r="AV40" s="53"/>
      <c r="AW40" s="57">
        <f>SUM(AW41:BE50,AW52:BE53)</f>
        <v>7435215.5430207867</v>
      </c>
      <c r="AX40" s="52"/>
      <c r="AY40" s="52"/>
      <c r="AZ40" s="52"/>
      <c r="BA40" s="52"/>
      <c r="BB40" s="52"/>
      <c r="BC40" s="52"/>
      <c r="BD40" s="52"/>
      <c r="BE40" s="53"/>
      <c r="BF40" s="113"/>
      <c r="BG40" s="100"/>
      <c r="BH40" s="100"/>
      <c r="BI40" s="100"/>
      <c r="BJ40" s="100"/>
      <c r="BK40" s="100"/>
      <c r="BL40" s="101"/>
    </row>
    <row r="41" s="36" customFormat="1" ht="63.75" customHeight="1">
      <c r="A41" s="37" t="s">
        <v>78</v>
      </c>
      <c r="B41" s="38"/>
      <c r="C41" s="38"/>
      <c r="D41" s="38"/>
      <c r="E41" s="38"/>
      <c r="F41" s="39"/>
      <c r="G41" s="40" t="s">
        <v>79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2"/>
      <c r="AH41" s="43" t="s">
        <v>27</v>
      </c>
      <c r="AI41" s="44"/>
      <c r="AJ41" s="44"/>
      <c r="AK41" s="44"/>
      <c r="AL41" s="44"/>
      <c r="AM41" s="45"/>
      <c r="AN41" s="70">
        <v>0</v>
      </c>
      <c r="AO41" s="71"/>
      <c r="AP41" s="71"/>
      <c r="AQ41" s="71"/>
      <c r="AR41" s="71"/>
      <c r="AS41" s="71"/>
      <c r="AT41" s="71"/>
      <c r="AU41" s="71"/>
      <c r="AV41" s="72"/>
      <c r="AW41" s="76">
        <v>1114.92434</v>
      </c>
      <c r="AX41" s="77"/>
      <c r="AY41" s="77"/>
      <c r="AZ41" s="77"/>
      <c r="BA41" s="77"/>
      <c r="BB41" s="77"/>
      <c r="BC41" s="77"/>
      <c r="BD41" s="77"/>
      <c r="BE41" s="78"/>
      <c r="BF41" s="102" t="s">
        <v>80</v>
      </c>
      <c r="BG41" s="103"/>
      <c r="BH41" s="103"/>
      <c r="BI41" s="103"/>
      <c r="BJ41" s="103"/>
      <c r="BK41" s="103"/>
      <c r="BL41" s="104"/>
    </row>
    <row r="42" s="36" customFormat="1" ht="25.5" customHeight="1">
      <c r="A42" s="37" t="s">
        <v>81</v>
      </c>
      <c r="B42" s="52"/>
      <c r="C42" s="52"/>
      <c r="D42" s="52"/>
      <c r="E42" s="52"/>
      <c r="F42" s="53"/>
      <c r="G42" s="40" t="s">
        <v>82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2"/>
      <c r="AH42" s="43" t="s">
        <v>27</v>
      </c>
      <c r="AI42" s="44"/>
      <c r="AJ42" s="44"/>
      <c r="AK42" s="44"/>
      <c r="AL42" s="44"/>
      <c r="AM42" s="45"/>
      <c r="AN42" s="70">
        <v>0</v>
      </c>
      <c r="AO42" s="52"/>
      <c r="AP42" s="52"/>
      <c r="AQ42" s="52"/>
      <c r="AR42" s="52"/>
      <c r="AS42" s="52"/>
      <c r="AT42" s="52"/>
      <c r="AU42" s="52"/>
      <c r="AV42" s="53"/>
      <c r="AW42" s="76"/>
      <c r="AX42" s="52"/>
      <c r="AY42" s="52"/>
      <c r="AZ42" s="52"/>
      <c r="BA42" s="52"/>
      <c r="BB42" s="52"/>
      <c r="BC42" s="52"/>
      <c r="BD42" s="52"/>
      <c r="BE42" s="53"/>
      <c r="BF42" s="96"/>
      <c r="BG42" s="100"/>
      <c r="BH42" s="100"/>
      <c r="BI42" s="100"/>
      <c r="BJ42" s="100"/>
      <c r="BK42" s="100"/>
      <c r="BL42" s="101"/>
    </row>
    <row r="43" s="36" customFormat="1" ht="85.5" customHeight="1">
      <c r="A43" s="37" t="s">
        <v>83</v>
      </c>
      <c r="B43" s="38"/>
      <c r="C43" s="38"/>
      <c r="D43" s="38"/>
      <c r="E43" s="38"/>
      <c r="F43" s="39"/>
      <c r="G43" s="40" t="s">
        <v>84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2"/>
      <c r="AH43" s="43" t="s">
        <v>27</v>
      </c>
      <c r="AI43" s="44"/>
      <c r="AJ43" s="44"/>
      <c r="AK43" s="44"/>
      <c r="AL43" s="44"/>
      <c r="AM43" s="45"/>
      <c r="AN43" s="70">
        <v>122248.28000000001</v>
      </c>
      <c r="AO43" s="71"/>
      <c r="AP43" s="71"/>
      <c r="AQ43" s="71"/>
      <c r="AR43" s="71"/>
      <c r="AS43" s="71"/>
      <c r="AT43" s="71"/>
      <c r="AU43" s="71"/>
      <c r="AV43" s="72"/>
      <c r="AW43" s="76">
        <v>7146.1729899999991</v>
      </c>
      <c r="AX43" s="77"/>
      <c r="AY43" s="77"/>
      <c r="AZ43" s="77"/>
      <c r="BA43" s="77"/>
      <c r="BB43" s="77"/>
      <c r="BC43" s="77"/>
      <c r="BD43" s="77"/>
      <c r="BE43" s="78"/>
      <c r="BF43" s="102" t="s">
        <v>85</v>
      </c>
      <c r="BG43" s="103"/>
      <c r="BH43" s="103"/>
      <c r="BI43" s="103"/>
      <c r="BJ43" s="103"/>
      <c r="BK43" s="103"/>
      <c r="BL43" s="104"/>
      <c r="BQ43" s="99"/>
    </row>
    <row r="44" s="36" customFormat="1" ht="49.5" customHeight="1">
      <c r="A44" s="37" t="s">
        <v>86</v>
      </c>
      <c r="B44" s="38"/>
      <c r="C44" s="38"/>
      <c r="D44" s="38"/>
      <c r="E44" s="38"/>
      <c r="F44" s="39"/>
      <c r="G44" s="40" t="s">
        <v>87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2"/>
      <c r="AH44" s="43" t="s">
        <v>27</v>
      </c>
      <c r="AI44" s="44"/>
      <c r="AJ44" s="44"/>
      <c r="AK44" s="44"/>
      <c r="AL44" s="44"/>
      <c r="AM44" s="45"/>
      <c r="AN44" s="70">
        <v>483892.53999999998</v>
      </c>
      <c r="AO44" s="71"/>
      <c r="AP44" s="71"/>
      <c r="AQ44" s="71"/>
      <c r="AR44" s="71"/>
      <c r="AS44" s="71"/>
      <c r="AT44" s="71"/>
      <c r="AU44" s="71"/>
      <c r="AV44" s="72"/>
      <c r="AW44" s="76">
        <v>525365.27856000001</v>
      </c>
      <c r="AX44" s="77"/>
      <c r="AY44" s="77"/>
      <c r="AZ44" s="77"/>
      <c r="BA44" s="77"/>
      <c r="BB44" s="77"/>
      <c r="BC44" s="77"/>
      <c r="BD44" s="77"/>
      <c r="BE44" s="78"/>
      <c r="BF44" s="102"/>
      <c r="BG44" s="103"/>
      <c r="BH44" s="103"/>
      <c r="BI44" s="103"/>
      <c r="BJ44" s="103"/>
      <c r="BK44" s="103"/>
      <c r="BL44" s="104"/>
      <c r="BQ44" s="36"/>
    </row>
    <row r="45" s="36" customFormat="1" ht="51" customHeight="1">
      <c r="A45" s="37" t="s">
        <v>88</v>
      </c>
      <c r="B45" s="52"/>
      <c r="C45" s="52"/>
      <c r="D45" s="52"/>
      <c r="E45" s="52"/>
      <c r="F45" s="53"/>
      <c r="G45" s="40" t="s">
        <v>89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2"/>
      <c r="AH45" s="43" t="s">
        <v>27</v>
      </c>
      <c r="AI45" s="52"/>
      <c r="AJ45" s="52"/>
      <c r="AK45" s="52"/>
      <c r="AL45" s="52"/>
      <c r="AM45" s="53"/>
      <c r="AN45" s="70">
        <v>0</v>
      </c>
      <c r="AO45" s="52"/>
      <c r="AP45" s="52"/>
      <c r="AQ45" s="52"/>
      <c r="AR45" s="52"/>
      <c r="AS45" s="52"/>
      <c r="AT45" s="52"/>
      <c r="AU45" s="52"/>
      <c r="AV45" s="53"/>
      <c r="AW45" s="76"/>
      <c r="AX45" s="52"/>
      <c r="AY45" s="52"/>
      <c r="AZ45" s="52"/>
      <c r="BA45" s="52"/>
      <c r="BB45" s="52"/>
      <c r="BC45" s="52"/>
      <c r="BD45" s="52"/>
      <c r="BE45" s="53"/>
      <c r="BF45" s="105"/>
      <c r="BG45" s="114"/>
      <c r="BH45" s="114"/>
      <c r="BI45" s="114"/>
      <c r="BJ45" s="114"/>
      <c r="BK45" s="114"/>
      <c r="BL45" s="115"/>
    </row>
    <row r="46" s="36" customFormat="1" ht="264" customHeight="1">
      <c r="A46" s="37" t="s">
        <v>90</v>
      </c>
      <c r="B46" s="38"/>
      <c r="C46" s="38"/>
      <c r="D46" s="38"/>
      <c r="E46" s="38"/>
      <c r="F46" s="39"/>
      <c r="G46" s="40" t="s">
        <v>91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2"/>
      <c r="AH46" s="43" t="s">
        <v>27</v>
      </c>
      <c r="AI46" s="44"/>
      <c r="AJ46" s="44"/>
      <c r="AK46" s="44"/>
      <c r="AL46" s="44"/>
      <c r="AM46" s="45"/>
      <c r="AN46" s="70">
        <v>2135126.1099999999</v>
      </c>
      <c r="AO46" s="71"/>
      <c r="AP46" s="71"/>
      <c r="AQ46" s="71"/>
      <c r="AR46" s="71"/>
      <c r="AS46" s="71"/>
      <c r="AT46" s="71"/>
      <c r="AU46" s="71"/>
      <c r="AV46" s="72"/>
      <c r="AW46" s="76">
        <v>1922556.7441199999</v>
      </c>
      <c r="AX46" s="77"/>
      <c r="AY46" s="77"/>
      <c r="AZ46" s="77"/>
      <c r="BA46" s="77"/>
      <c r="BB46" s="77"/>
      <c r="BC46" s="77"/>
      <c r="BD46" s="77"/>
      <c r="BE46" s="78"/>
      <c r="BF46" s="102" t="s">
        <v>92</v>
      </c>
      <c r="BG46" s="103"/>
      <c r="BH46" s="103"/>
      <c r="BI46" s="103"/>
      <c r="BJ46" s="103"/>
      <c r="BK46" s="103"/>
      <c r="BL46" s="104"/>
      <c r="BQ46" s="99"/>
    </row>
    <row r="47" s="36" customFormat="1" ht="15" customHeight="1">
      <c r="A47" s="37" t="s">
        <v>93</v>
      </c>
      <c r="B47" s="38"/>
      <c r="C47" s="38"/>
      <c r="D47" s="38"/>
      <c r="E47" s="38"/>
      <c r="F47" s="39"/>
      <c r="G47" s="40" t="s">
        <v>94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2"/>
      <c r="AH47" s="43" t="s">
        <v>27</v>
      </c>
      <c r="AI47" s="44"/>
      <c r="AJ47" s="44"/>
      <c r="AK47" s="44"/>
      <c r="AL47" s="44"/>
      <c r="AM47" s="45"/>
      <c r="AN47" s="70">
        <v>0</v>
      </c>
      <c r="AO47" s="71"/>
      <c r="AP47" s="71"/>
      <c r="AQ47" s="71"/>
      <c r="AR47" s="71"/>
      <c r="AS47" s="71"/>
      <c r="AT47" s="71"/>
      <c r="AU47" s="71"/>
      <c r="AV47" s="72"/>
      <c r="AW47" s="76"/>
      <c r="AX47" s="77"/>
      <c r="AY47" s="77"/>
      <c r="AZ47" s="77"/>
      <c r="BA47" s="77"/>
      <c r="BB47" s="77"/>
      <c r="BC47" s="77"/>
      <c r="BD47" s="77"/>
      <c r="BE47" s="78"/>
      <c r="BF47" s="96"/>
      <c r="BG47" s="97"/>
      <c r="BH47" s="97"/>
      <c r="BI47" s="97"/>
      <c r="BJ47" s="97"/>
      <c r="BK47" s="97"/>
      <c r="BL47" s="98"/>
    </row>
    <row r="48" s="36" customFormat="1" ht="48" customHeight="1">
      <c r="A48" s="37" t="s">
        <v>95</v>
      </c>
      <c r="B48" s="38"/>
      <c r="C48" s="38"/>
      <c r="D48" s="38"/>
      <c r="E48" s="38"/>
      <c r="F48" s="39"/>
      <c r="G48" s="40" t="s">
        <v>96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2"/>
      <c r="AH48" s="43" t="s">
        <v>27</v>
      </c>
      <c r="AI48" s="44"/>
      <c r="AJ48" s="44"/>
      <c r="AK48" s="44"/>
      <c r="AL48" s="44"/>
      <c r="AM48" s="45"/>
      <c r="AN48" s="70">
        <v>0</v>
      </c>
      <c r="AO48" s="71"/>
      <c r="AP48" s="71"/>
      <c r="AQ48" s="71"/>
      <c r="AR48" s="71"/>
      <c r="AS48" s="71"/>
      <c r="AT48" s="71"/>
      <c r="AU48" s="71"/>
      <c r="AV48" s="72"/>
      <c r="AW48" s="76">
        <v>0</v>
      </c>
      <c r="AX48" s="77"/>
      <c r="AY48" s="77"/>
      <c r="AZ48" s="77"/>
      <c r="BA48" s="77"/>
      <c r="BB48" s="77"/>
      <c r="BC48" s="77"/>
      <c r="BD48" s="77"/>
      <c r="BE48" s="78"/>
      <c r="BF48" s="102" t="s">
        <v>97</v>
      </c>
      <c r="BG48" s="103"/>
      <c r="BH48" s="103"/>
      <c r="BI48" s="103"/>
      <c r="BJ48" s="103"/>
      <c r="BK48" s="103"/>
      <c r="BL48" s="104"/>
    </row>
    <row r="49" s="36" customFormat="1" ht="15" customHeight="1">
      <c r="A49" s="37" t="s">
        <v>98</v>
      </c>
      <c r="B49" s="38"/>
      <c r="C49" s="38"/>
      <c r="D49" s="38"/>
      <c r="E49" s="38"/>
      <c r="F49" s="39"/>
      <c r="G49" s="40" t="s">
        <v>99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2"/>
      <c r="AH49" s="43" t="s">
        <v>27</v>
      </c>
      <c r="AI49" s="44"/>
      <c r="AJ49" s="44"/>
      <c r="AK49" s="44"/>
      <c r="AL49" s="44"/>
      <c r="AM49" s="45"/>
      <c r="AN49" s="70">
        <v>108175.08423000001</v>
      </c>
      <c r="AO49" s="71"/>
      <c r="AP49" s="71"/>
      <c r="AQ49" s="71"/>
      <c r="AR49" s="71"/>
      <c r="AS49" s="71"/>
      <c r="AT49" s="71"/>
      <c r="AU49" s="71"/>
      <c r="AV49" s="72"/>
      <c r="AW49" s="76">
        <v>109432.72172999999</v>
      </c>
      <c r="AX49" s="77"/>
      <c r="AY49" s="77"/>
      <c r="AZ49" s="77"/>
      <c r="BA49" s="77"/>
      <c r="BB49" s="77"/>
      <c r="BC49" s="77"/>
      <c r="BD49" s="77"/>
      <c r="BE49" s="78"/>
      <c r="BF49" s="96"/>
      <c r="BG49" s="97"/>
      <c r="BH49" s="97"/>
      <c r="BI49" s="97"/>
      <c r="BJ49" s="97"/>
      <c r="BK49" s="97"/>
      <c r="BL49" s="98"/>
    </row>
    <row r="50" s="36" customFormat="1" ht="51" customHeight="1">
      <c r="A50" s="37" t="s">
        <v>100</v>
      </c>
      <c r="B50" s="52"/>
      <c r="C50" s="52"/>
      <c r="D50" s="52"/>
      <c r="E50" s="52"/>
      <c r="F50" s="53"/>
      <c r="G50" s="40" t="s">
        <v>101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2"/>
      <c r="AH50" s="43" t="s">
        <v>27</v>
      </c>
      <c r="AI50" s="52"/>
      <c r="AJ50" s="52"/>
      <c r="AK50" s="52"/>
      <c r="AL50" s="52"/>
      <c r="AM50" s="53"/>
      <c r="AN50" s="70" t="s">
        <v>36</v>
      </c>
      <c r="AO50" s="71"/>
      <c r="AP50" s="71"/>
      <c r="AQ50" s="71"/>
      <c r="AR50" s="71"/>
      <c r="AS50" s="71"/>
      <c r="AT50" s="71"/>
      <c r="AU50" s="71"/>
      <c r="AV50" s="72"/>
      <c r="AW50" s="76" t="s">
        <v>36</v>
      </c>
      <c r="AX50" s="77"/>
      <c r="AY50" s="77"/>
      <c r="AZ50" s="77"/>
      <c r="BA50" s="77"/>
      <c r="BB50" s="77"/>
      <c r="BC50" s="77"/>
      <c r="BD50" s="77"/>
      <c r="BE50" s="78"/>
      <c r="BF50" s="102"/>
      <c r="BG50" s="116"/>
      <c r="BH50" s="116"/>
      <c r="BI50" s="116"/>
      <c r="BJ50" s="116"/>
      <c r="BK50" s="116"/>
      <c r="BL50" s="117"/>
    </row>
    <row r="51" s="36" customFormat="1" ht="38.25" customHeight="1">
      <c r="A51" s="37" t="s">
        <v>102</v>
      </c>
      <c r="B51" s="52"/>
      <c r="C51" s="52"/>
      <c r="D51" s="52"/>
      <c r="E51" s="52"/>
      <c r="F51" s="53"/>
      <c r="G51" s="40" t="s">
        <v>103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2"/>
      <c r="AH51" s="43" t="s">
        <v>104</v>
      </c>
      <c r="AI51" s="52"/>
      <c r="AJ51" s="52"/>
      <c r="AK51" s="52"/>
      <c r="AL51" s="52"/>
      <c r="AM51" s="53"/>
      <c r="AN51" s="70" t="s">
        <v>36</v>
      </c>
      <c r="AO51" s="52"/>
      <c r="AP51" s="52"/>
      <c r="AQ51" s="52"/>
      <c r="AR51" s="52"/>
      <c r="AS51" s="52"/>
      <c r="AT51" s="52"/>
      <c r="AU51" s="52"/>
      <c r="AV51" s="53"/>
      <c r="AW51" s="76" t="s">
        <v>36</v>
      </c>
      <c r="AX51" s="52"/>
      <c r="AY51" s="52"/>
      <c r="AZ51" s="52"/>
      <c r="BA51" s="52"/>
      <c r="BB51" s="52"/>
      <c r="BC51" s="52"/>
      <c r="BD51" s="52"/>
      <c r="BE51" s="53"/>
      <c r="BF51" s="96"/>
      <c r="BG51" s="100"/>
      <c r="BH51" s="100"/>
      <c r="BI51" s="100"/>
      <c r="BJ51" s="100"/>
      <c r="BK51" s="100"/>
      <c r="BL51" s="101"/>
    </row>
    <row r="52" s="36" customFormat="1" ht="84.75" customHeight="1">
      <c r="A52" s="37" t="s">
        <v>105</v>
      </c>
      <c r="B52" s="52"/>
      <c r="C52" s="52"/>
      <c r="D52" s="52"/>
      <c r="E52" s="52"/>
      <c r="F52" s="53"/>
      <c r="G52" s="40" t="s">
        <v>106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2"/>
      <c r="AH52" s="43" t="s">
        <v>27</v>
      </c>
      <c r="AI52" s="52"/>
      <c r="AJ52" s="52"/>
      <c r="AK52" s="52"/>
      <c r="AL52" s="52"/>
      <c r="AM52" s="53"/>
      <c r="AN52" s="70">
        <v>0</v>
      </c>
      <c r="AO52" s="52"/>
      <c r="AP52" s="52"/>
      <c r="AQ52" s="52"/>
      <c r="AR52" s="52"/>
      <c r="AS52" s="52"/>
      <c r="AT52" s="52"/>
      <c r="AU52" s="52"/>
      <c r="AV52" s="53"/>
      <c r="AW52" s="76"/>
      <c r="AX52" s="52"/>
      <c r="AY52" s="52"/>
      <c r="AZ52" s="52"/>
      <c r="BA52" s="52"/>
      <c r="BB52" s="52"/>
      <c r="BC52" s="52"/>
      <c r="BD52" s="52"/>
      <c r="BE52" s="53"/>
      <c r="BF52" s="96"/>
      <c r="BG52" s="100"/>
      <c r="BH52" s="100"/>
      <c r="BI52" s="100"/>
      <c r="BJ52" s="100"/>
      <c r="BK52" s="100"/>
      <c r="BL52" s="101"/>
    </row>
    <row r="53" s="36" customFormat="1" ht="12.75">
      <c r="A53" s="37" t="s">
        <v>107</v>
      </c>
      <c r="B53" s="52"/>
      <c r="C53" s="52"/>
      <c r="D53" s="52"/>
      <c r="E53" s="52"/>
      <c r="F53" s="53"/>
      <c r="G53" s="40" t="s">
        <v>108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2"/>
      <c r="AH53" s="43" t="s">
        <v>27</v>
      </c>
      <c r="AI53" s="52"/>
      <c r="AJ53" s="52"/>
      <c r="AK53" s="52"/>
      <c r="AL53" s="52"/>
      <c r="AM53" s="53"/>
      <c r="AN53" s="70">
        <f>SUM(AN54:AV56)</f>
        <v>31963</v>
      </c>
      <c r="AO53" s="52"/>
      <c r="AP53" s="52"/>
      <c r="AQ53" s="52"/>
      <c r="AR53" s="52"/>
      <c r="AS53" s="52"/>
      <c r="AT53" s="52"/>
      <c r="AU53" s="52"/>
      <c r="AV53" s="53"/>
      <c r="AW53" s="70">
        <f>SUM(AW54:BE56)</f>
        <v>4869599.7012807876</v>
      </c>
      <c r="AX53" s="52"/>
      <c r="AY53" s="52"/>
      <c r="AZ53" s="52"/>
      <c r="BA53" s="52"/>
      <c r="BB53" s="52"/>
      <c r="BC53" s="52"/>
      <c r="BD53" s="52"/>
      <c r="BE53" s="53"/>
      <c r="BF53" s="96"/>
      <c r="BG53" s="100"/>
      <c r="BH53" s="100"/>
      <c r="BI53" s="100"/>
      <c r="BJ53" s="100"/>
      <c r="BK53" s="100"/>
      <c r="BL53" s="101"/>
    </row>
    <row r="54" s="36" customFormat="1" ht="114" customHeight="1">
      <c r="A54" s="37" t="s">
        <v>109</v>
      </c>
      <c r="B54" s="38"/>
      <c r="C54" s="38"/>
      <c r="D54" s="38"/>
      <c r="E54" s="38"/>
      <c r="F54" s="39"/>
      <c r="G54" s="40" t="s">
        <v>110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2"/>
      <c r="AH54" s="43" t="s">
        <v>27</v>
      </c>
      <c r="AI54" s="44"/>
      <c r="AJ54" s="44"/>
      <c r="AK54" s="44"/>
      <c r="AL54" s="44"/>
      <c r="AM54" s="45"/>
      <c r="AN54" s="70">
        <v>0</v>
      </c>
      <c r="AO54" s="71"/>
      <c r="AP54" s="71"/>
      <c r="AQ54" s="71"/>
      <c r="AR54" s="71"/>
      <c r="AS54" s="71"/>
      <c r="AT54" s="71"/>
      <c r="AU54" s="71"/>
      <c r="AV54" s="72"/>
      <c r="AW54" s="76">
        <v>394430.3507407892</v>
      </c>
      <c r="AX54" s="77"/>
      <c r="AY54" s="77"/>
      <c r="AZ54" s="77"/>
      <c r="BA54" s="77"/>
      <c r="BB54" s="77"/>
      <c r="BC54" s="77"/>
      <c r="BD54" s="77"/>
      <c r="BE54" s="78"/>
      <c r="BF54" s="102" t="s">
        <v>111</v>
      </c>
      <c r="BG54" s="103"/>
      <c r="BH54" s="103"/>
      <c r="BI54" s="103"/>
      <c r="BJ54" s="103"/>
      <c r="BK54" s="103"/>
      <c r="BL54" s="104"/>
      <c r="BQ54" s="118"/>
    </row>
    <row r="55" s="36" customFormat="1" ht="29.25" customHeight="1">
      <c r="A55" s="37" t="s">
        <v>112</v>
      </c>
      <c r="B55" s="38"/>
      <c r="C55" s="38"/>
      <c r="D55" s="38"/>
      <c r="E55" s="38"/>
      <c r="F55" s="39"/>
      <c r="G55" s="40" t="s">
        <v>113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2"/>
      <c r="AH55" s="43" t="s">
        <v>27</v>
      </c>
      <c r="AI55" s="44"/>
      <c r="AJ55" s="44"/>
      <c r="AK55" s="44"/>
      <c r="AL55" s="44"/>
      <c r="AM55" s="45"/>
      <c r="AN55" s="70">
        <f>'[1]модель 2020-2026'!$X$265</f>
        <v>0</v>
      </c>
      <c r="AO55" s="71"/>
      <c r="AP55" s="71"/>
      <c r="AQ55" s="71"/>
      <c r="AR55" s="71"/>
      <c r="AS55" s="71"/>
      <c r="AT55" s="71"/>
      <c r="AU55" s="71"/>
      <c r="AV55" s="72"/>
      <c r="AW55" s="76">
        <v>52418.51799</v>
      </c>
      <c r="AX55" s="77"/>
      <c r="AY55" s="77"/>
      <c r="AZ55" s="77"/>
      <c r="BA55" s="77"/>
      <c r="BB55" s="77"/>
      <c r="BC55" s="77"/>
      <c r="BD55" s="77"/>
      <c r="BE55" s="78"/>
      <c r="BF55" s="102"/>
      <c r="BG55" s="103"/>
      <c r="BH55" s="103"/>
      <c r="BI55" s="103"/>
      <c r="BJ55" s="103"/>
      <c r="BK55" s="103"/>
      <c r="BL55" s="104"/>
    </row>
    <row r="56" s="36" customFormat="1" ht="27.75" customHeight="1">
      <c r="A56" s="37" t="s">
        <v>114</v>
      </c>
      <c r="B56" s="38"/>
      <c r="C56" s="38"/>
      <c r="D56" s="38"/>
      <c r="E56" s="38"/>
      <c r="F56" s="39"/>
      <c r="G56" s="40" t="s">
        <v>115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2"/>
      <c r="AH56" s="43" t="s">
        <v>27</v>
      </c>
      <c r="AI56" s="44"/>
      <c r="AJ56" s="44"/>
      <c r="AK56" s="44"/>
      <c r="AL56" s="44"/>
      <c r="AM56" s="45"/>
      <c r="AN56" s="70">
        <f>23566+8203+194</f>
        <v>31963</v>
      </c>
      <c r="AO56" s="71"/>
      <c r="AP56" s="71"/>
      <c r="AQ56" s="71"/>
      <c r="AR56" s="71"/>
      <c r="AS56" s="71"/>
      <c r="AT56" s="71"/>
      <c r="AU56" s="71"/>
      <c r="AV56" s="72"/>
      <c r="AW56" s="76">
        <v>4422750.8325499985</v>
      </c>
      <c r="AX56" s="77"/>
      <c r="AY56" s="77"/>
      <c r="AZ56" s="77"/>
      <c r="BA56" s="77"/>
      <c r="BB56" s="77"/>
      <c r="BC56" s="77"/>
      <c r="BD56" s="77"/>
      <c r="BE56" s="78"/>
      <c r="BF56" s="102" t="s">
        <v>116</v>
      </c>
      <c r="BG56" s="103"/>
      <c r="BH56" s="103"/>
      <c r="BI56" s="103"/>
      <c r="BJ56" s="103"/>
      <c r="BK56" s="103"/>
      <c r="BL56" s="104"/>
      <c r="BQ56" s="99"/>
    </row>
    <row r="57" s="36" customFormat="1" ht="37.5" customHeight="1">
      <c r="A57" s="51" t="s">
        <v>117</v>
      </c>
      <c r="B57" s="52"/>
      <c r="C57" s="52"/>
      <c r="D57" s="52"/>
      <c r="E57" s="52"/>
      <c r="F57" s="53"/>
      <c r="G57" s="54" t="s">
        <v>118</v>
      </c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6"/>
      <c r="AH57" s="43" t="s">
        <v>27</v>
      </c>
      <c r="AI57" s="52"/>
      <c r="AJ57" s="52"/>
      <c r="AK57" s="52"/>
      <c r="AL57" s="52"/>
      <c r="AM57" s="53"/>
      <c r="AN57" s="57">
        <f>303830.57+459515.76</f>
        <v>763346.33000000007</v>
      </c>
      <c r="AO57" s="119"/>
      <c r="AP57" s="119"/>
      <c r="AQ57" s="119"/>
      <c r="AR57" s="119"/>
      <c r="AS57" s="119"/>
      <c r="AT57" s="119"/>
      <c r="AU57" s="119"/>
      <c r="AV57" s="120"/>
      <c r="AW57" s="57"/>
      <c r="AX57" s="52"/>
      <c r="AY57" s="52"/>
      <c r="AZ57" s="52"/>
      <c r="BA57" s="52"/>
      <c r="BB57" s="52"/>
      <c r="BC57" s="52"/>
      <c r="BD57" s="52"/>
      <c r="BE57" s="53"/>
      <c r="BF57" s="102"/>
      <c r="BG57" s="103"/>
      <c r="BH57" s="103"/>
      <c r="BI57" s="103"/>
      <c r="BJ57" s="103"/>
      <c r="BK57" s="103"/>
      <c r="BL57" s="104"/>
    </row>
    <row r="58" s="36" customFormat="1" ht="26.25" customHeight="1">
      <c r="A58" s="37" t="s">
        <v>119</v>
      </c>
      <c r="B58" s="52"/>
      <c r="C58" s="52"/>
      <c r="D58" s="52"/>
      <c r="E58" s="52"/>
      <c r="F58" s="53"/>
      <c r="G58" s="40" t="s">
        <v>120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2"/>
      <c r="AH58" s="43" t="s">
        <v>27</v>
      </c>
      <c r="AI58" s="52"/>
      <c r="AJ58" s="52"/>
      <c r="AK58" s="52"/>
      <c r="AL58" s="52"/>
      <c r="AM58" s="53"/>
      <c r="AN58" s="70" t="s">
        <v>36</v>
      </c>
      <c r="AO58" s="52"/>
      <c r="AP58" s="52"/>
      <c r="AQ58" s="52"/>
      <c r="AR58" s="52"/>
      <c r="AS58" s="52"/>
      <c r="AT58" s="52"/>
      <c r="AU58" s="52"/>
      <c r="AV58" s="53"/>
      <c r="AW58" s="76">
        <f>AW20+AW24+AW22</f>
        <v>628731.49702999997</v>
      </c>
      <c r="AX58" s="52"/>
      <c r="AY58" s="52"/>
      <c r="AZ58" s="52"/>
      <c r="BA58" s="52"/>
      <c r="BB58" s="52"/>
      <c r="BC58" s="52"/>
      <c r="BD58" s="52"/>
      <c r="BE58" s="53"/>
      <c r="BF58" s="102"/>
      <c r="BG58" s="116"/>
      <c r="BH58" s="116"/>
      <c r="BI58" s="116"/>
      <c r="BJ58" s="116"/>
      <c r="BK58" s="116"/>
      <c r="BL58" s="117"/>
    </row>
    <row r="59" s="36" customFormat="1" ht="21.75" customHeight="1">
      <c r="A59" s="51" t="s">
        <v>121</v>
      </c>
      <c r="B59" s="52"/>
      <c r="C59" s="52"/>
      <c r="D59" s="52"/>
      <c r="E59" s="52"/>
      <c r="F59" s="53"/>
      <c r="G59" s="54" t="s">
        <v>122</v>
      </c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6"/>
      <c r="AH59" s="43" t="s">
        <v>27</v>
      </c>
      <c r="AI59" s="52"/>
      <c r="AJ59" s="52"/>
      <c r="AK59" s="52"/>
      <c r="AL59" s="52"/>
      <c r="AM59" s="53"/>
      <c r="AN59" s="57">
        <v>393918.98999999999</v>
      </c>
      <c r="AO59" s="52"/>
      <c r="AP59" s="52"/>
      <c r="AQ59" s="52"/>
      <c r="AR59" s="52"/>
      <c r="AS59" s="52"/>
      <c r="AT59" s="52"/>
      <c r="AU59" s="52"/>
      <c r="AV59" s="53"/>
      <c r="AW59" s="57"/>
      <c r="AX59" s="52"/>
      <c r="AY59" s="52"/>
      <c r="AZ59" s="52"/>
      <c r="BA59" s="52"/>
      <c r="BB59" s="52"/>
      <c r="BC59" s="52"/>
      <c r="BD59" s="52"/>
      <c r="BE59" s="53"/>
      <c r="BF59" s="121"/>
      <c r="BG59" s="100"/>
      <c r="BH59" s="100"/>
      <c r="BI59" s="100"/>
      <c r="BJ59" s="100"/>
      <c r="BK59" s="100"/>
      <c r="BL59" s="101"/>
    </row>
    <row r="60" s="36" customFormat="1" ht="27" customHeight="1">
      <c r="A60" s="51" t="s">
        <v>123</v>
      </c>
      <c r="B60" s="52"/>
      <c r="C60" s="52"/>
      <c r="D60" s="52"/>
      <c r="E60" s="52"/>
      <c r="F60" s="53"/>
      <c r="G60" s="54" t="s">
        <v>124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6"/>
      <c r="AH60" s="43" t="s">
        <v>27</v>
      </c>
      <c r="AI60" s="52"/>
      <c r="AJ60" s="52"/>
      <c r="AK60" s="52"/>
      <c r="AL60" s="52"/>
      <c r="AM60" s="53"/>
      <c r="AN60" s="65">
        <v>2376402.1099999999</v>
      </c>
      <c r="AO60" s="52"/>
      <c r="AP60" s="52"/>
      <c r="AQ60" s="52"/>
      <c r="AR60" s="52"/>
      <c r="AS60" s="52"/>
      <c r="AT60" s="52"/>
      <c r="AU60" s="52"/>
      <c r="AV60" s="53"/>
      <c r="AW60" s="57">
        <v>2550924.7492300002</v>
      </c>
      <c r="AX60" s="52"/>
      <c r="AY60" s="52"/>
      <c r="AZ60" s="52"/>
      <c r="BA60" s="52"/>
      <c r="BB60" s="52"/>
      <c r="BC60" s="52"/>
      <c r="BD60" s="52"/>
      <c r="BE60" s="53"/>
      <c r="BF60" s="96"/>
      <c r="BG60" s="100"/>
      <c r="BH60" s="100"/>
      <c r="BI60" s="100"/>
      <c r="BJ60" s="100"/>
      <c r="BK60" s="100"/>
      <c r="BL60" s="101"/>
    </row>
    <row r="61" s="36" customFormat="1" ht="27" customHeight="1">
      <c r="A61" s="37" t="s">
        <v>28</v>
      </c>
      <c r="B61" s="52"/>
      <c r="C61" s="52"/>
      <c r="D61" s="52"/>
      <c r="E61" s="52"/>
      <c r="F61" s="53"/>
      <c r="G61" s="40" t="s">
        <v>125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3" t="s">
        <v>126</v>
      </c>
      <c r="AI61" s="52"/>
      <c r="AJ61" s="52"/>
      <c r="AK61" s="52"/>
      <c r="AL61" s="52"/>
      <c r="AM61" s="53"/>
      <c r="AN61" s="70">
        <f>430.59*1000</f>
        <v>430590</v>
      </c>
      <c r="AO61" s="52"/>
      <c r="AP61" s="52"/>
      <c r="AQ61" s="52"/>
      <c r="AR61" s="52"/>
      <c r="AS61" s="52"/>
      <c r="AT61" s="52"/>
      <c r="AU61" s="52"/>
      <c r="AV61" s="53"/>
      <c r="AW61" s="90">
        <v>418506.63500000001</v>
      </c>
      <c r="AX61" s="52"/>
      <c r="AY61" s="52"/>
      <c r="AZ61" s="52"/>
      <c r="BA61" s="52"/>
      <c r="BB61" s="52"/>
      <c r="BC61" s="52"/>
      <c r="BD61" s="52"/>
      <c r="BE61" s="53"/>
      <c r="BF61" s="96"/>
      <c r="BG61" s="100"/>
      <c r="BH61" s="100"/>
      <c r="BI61" s="100"/>
      <c r="BJ61" s="100"/>
      <c r="BK61" s="100"/>
      <c r="BL61" s="101"/>
    </row>
    <row r="62" s="36" customFormat="1" ht="49.5" customHeight="1">
      <c r="A62" s="37" t="s">
        <v>76</v>
      </c>
      <c r="B62" s="52"/>
      <c r="C62" s="52"/>
      <c r="D62" s="52"/>
      <c r="E62" s="52"/>
      <c r="F62" s="53"/>
      <c r="G62" s="40" t="s">
        <v>127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122" t="s">
        <v>128</v>
      </c>
      <c r="AI62" s="123"/>
      <c r="AJ62" s="123"/>
      <c r="AK62" s="123"/>
      <c r="AL62" s="123"/>
      <c r="AM62" s="124"/>
      <c r="AN62" s="125">
        <f>AN60/AN61*1000</f>
        <v>5518.9440302840285</v>
      </c>
      <c r="AO62" s="52"/>
      <c r="AP62" s="52"/>
      <c r="AQ62" s="52"/>
      <c r="AR62" s="52"/>
      <c r="AS62" s="52"/>
      <c r="AT62" s="52"/>
      <c r="AU62" s="52"/>
      <c r="AV62" s="53"/>
      <c r="AW62" s="125">
        <f>AW60/AW61*1000</f>
        <v>6095.3030033323139</v>
      </c>
      <c r="AX62" s="52"/>
      <c r="AY62" s="52"/>
      <c r="AZ62" s="52"/>
      <c r="BA62" s="52"/>
      <c r="BB62" s="52"/>
      <c r="BC62" s="52"/>
      <c r="BD62" s="52"/>
      <c r="BE62" s="53"/>
      <c r="BF62" s="96"/>
      <c r="BG62" s="100"/>
      <c r="BH62" s="100"/>
      <c r="BI62" s="100"/>
      <c r="BJ62" s="100"/>
      <c r="BK62" s="100"/>
      <c r="BL62" s="101"/>
    </row>
    <row r="63" s="36" customFormat="1" ht="50.25" customHeight="1">
      <c r="A63" s="37" t="s">
        <v>129</v>
      </c>
      <c r="B63" s="52"/>
      <c r="C63" s="52"/>
      <c r="D63" s="52"/>
      <c r="E63" s="52"/>
      <c r="F63" s="53"/>
      <c r="G63" s="40" t="s">
        <v>130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2"/>
      <c r="AH63" s="43"/>
      <c r="AI63" s="52"/>
      <c r="AJ63" s="52"/>
      <c r="AK63" s="52"/>
      <c r="AL63" s="52"/>
      <c r="AM63" s="53"/>
      <c r="AN63" s="106"/>
      <c r="AO63" s="52"/>
      <c r="AP63" s="52"/>
      <c r="AQ63" s="52"/>
      <c r="AR63" s="52"/>
      <c r="AS63" s="52"/>
      <c r="AT63" s="52"/>
      <c r="AU63" s="52"/>
      <c r="AV63" s="53"/>
      <c r="AW63" s="76"/>
      <c r="AX63" s="52"/>
      <c r="AY63" s="52"/>
      <c r="AZ63" s="52"/>
      <c r="BA63" s="52"/>
      <c r="BB63" s="52"/>
      <c r="BC63" s="52"/>
      <c r="BD63" s="52"/>
      <c r="BE63" s="53"/>
      <c r="BF63" s="126"/>
      <c r="BG63" s="127"/>
      <c r="BH63" s="127"/>
      <c r="BI63" s="127"/>
      <c r="BJ63" s="127"/>
      <c r="BK63" s="127"/>
      <c r="BL63" s="128"/>
    </row>
    <row r="64" s="36" customFormat="1" ht="12.75">
      <c r="A64" s="37" t="s">
        <v>25</v>
      </c>
      <c r="B64" s="52"/>
      <c r="C64" s="52"/>
      <c r="D64" s="52"/>
      <c r="E64" s="52"/>
      <c r="F64" s="53"/>
      <c r="G64" s="40" t="s">
        <v>131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2"/>
      <c r="AH64" s="43" t="s">
        <v>132</v>
      </c>
      <c r="AI64" s="52"/>
      <c r="AJ64" s="52"/>
      <c r="AK64" s="52"/>
      <c r="AL64" s="52"/>
      <c r="AM64" s="53"/>
      <c r="AN64" s="76" t="s">
        <v>36</v>
      </c>
      <c r="AO64" s="52"/>
      <c r="AP64" s="52"/>
      <c r="AQ64" s="52"/>
      <c r="AR64" s="52"/>
      <c r="AS64" s="52"/>
      <c r="AT64" s="52"/>
      <c r="AU64" s="52"/>
      <c r="AV64" s="53"/>
      <c r="AW64" s="90">
        <v>163107</v>
      </c>
      <c r="AX64" s="129"/>
      <c r="AY64" s="129"/>
      <c r="AZ64" s="129"/>
      <c r="BA64" s="129"/>
      <c r="BB64" s="129"/>
      <c r="BC64" s="129"/>
      <c r="BD64" s="129"/>
      <c r="BE64" s="130"/>
      <c r="BF64" s="96"/>
      <c r="BG64" s="100"/>
      <c r="BH64" s="100"/>
      <c r="BI64" s="100"/>
      <c r="BJ64" s="100"/>
      <c r="BK64" s="100"/>
      <c r="BL64" s="101"/>
    </row>
    <row r="65" s="36" customFormat="1" ht="12.75">
      <c r="A65" s="37" t="s">
        <v>133</v>
      </c>
      <c r="B65" s="38"/>
      <c r="C65" s="38"/>
      <c r="D65" s="38"/>
      <c r="E65" s="38"/>
      <c r="F65" s="39"/>
      <c r="G65" s="40" t="s">
        <v>134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2"/>
      <c r="AH65" s="43" t="s">
        <v>135</v>
      </c>
      <c r="AI65" s="44"/>
      <c r="AJ65" s="44"/>
      <c r="AK65" s="44"/>
      <c r="AL65" s="44"/>
      <c r="AM65" s="45"/>
      <c r="AN65" s="76" t="s">
        <v>136</v>
      </c>
      <c r="AO65" s="77"/>
      <c r="AP65" s="77"/>
      <c r="AQ65" s="77"/>
      <c r="AR65" s="77"/>
      <c r="AS65" s="77"/>
      <c r="AT65" s="77"/>
      <c r="AU65" s="77"/>
      <c r="AV65" s="78"/>
      <c r="AW65" s="90">
        <f>SUM(AW66:BE70)</f>
        <v>5233.6599999999999</v>
      </c>
      <c r="AX65" s="94"/>
      <c r="AY65" s="94"/>
      <c r="AZ65" s="94"/>
      <c r="BA65" s="94"/>
      <c r="BB65" s="94"/>
      <c r="BC65" s="94"/>
      <c r="BD65" s="94"/>
      <c r="BE65" s="95"/>
      <c r="BF65" s="96"/>
      <c r="BG65" s="97"/>
      <c r="BH65" s="97"/>
      <c r="BI65" s="97"/>
      <c r="BJ65" s="97"/>
      <c r="BK65" s="97"/>
      <c r="BL65" s="98"/>
    </row>
    <row r="66" s="36" customFormat="1" ht="24" customHeight="1">
      <c r="A66" s="37" t="s">
        <v>137</v>
      </c>
      <c r="B66" s="52"/>
      <c r="C66" s="52"/>
      <c r="D66" s="52"/>
      <c r="E66" s="52"/>
      <c r="F66" s="53"/>
      <c r="G66" s="40" t="s">
        <v>138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2"/>
      <c r="AH66" s="43" t="s">
        <v>135</v>
      </c>
      <c r="AI66" s="52"/>
      <c r="AJ66" s="52"/>
      <c r="AK66" s="52"/>
      <c r="AL66" s="52"/>
      <c r="AM66" s="53"/>
      <c r="AN66" s="76"/>
      <c r="AO66" s="52"/>
      <c r="AP66" s="52"/>
      <c r="AQ66" s="52"/>
      <c r="AR66" s="52"/>
      <c r="AS66" s="52"/>
      <c r="AT66" s="52"/>
      <c r="AU66" s="52"/>
      <c r="AV66" s="53"/>
      <c r="AW66" s="90"/>
      <c r="AX66" s="131"/>
      <c r="AY66" s="131"/>
      <c r="AZ66" s="131"/>
      <c r="BA66" s="131"/>
      <c r="BB66" s="131"/>
      <c r="BC66" s="131"/>
      <c r="BD66" s="131"/>
      <c r="BE66" s="132"/>
      <c r="BF66" s="96"/>
      <c r="BG66" s="100"/>
      <c r="BH66" s="100"/>
      <c r="BI66" s="100"/>
      <c r="BJ66" s="100"/>
      <c r="BK66" s="100"/>
      <c r="BL66" s="101"/>
    </row>
    <row r="67" s="36" customFormat="1" ht="15" customHeight="1">
      <c r="A67" s="37"/>
      <c r="B67" s="38"/>
      <c r="C67" s="38"/>
      <c r="D67" s="38"/>
      <c r="E67" s="38"/>
      <c r="F67" s="39"/>
      <c r="G67" s="40" t="s">
        <v>139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2"/>
      <c r="AH67" s="43" t="s">
        <v>135</v>
      </c>
      <c r="AI67" s="44"/>
      <c r="AJ67" s="44"/>
      <c r="AK67" s="44"/>
      <c r="AL67" s="44"/>
      <c r="AM67" s="45"/>
      <c r="AN67" s="76" t="s">
        <v>136</v>
      </c>
      <c r="AO67" s="77"/>
      <c r="AP67" s="77"/>
      <c r="AQ67" s="77"/>
      <c r="AR67" s="77"/>
      <c r="AS67" s="77"/>
      <c r="AT67" s="77"/>
      <c r="AU67" s="77"/>
      <c r="AV67" s="78"/>
      <c r="AW67" s="90">
        <v>3469.5</v>
      </c>
      <c r="AX67" s="94"/>
      <c r="AY67" s="94"/>
      <c r="AZ67" s="94"/>
      <c r="BA67" s="94"/>
      <c r="BB67" s="94"/>
      <c r="BC67" s="94"/>
      <c r="BD67" s="94"/>
      <c r="BE67" s="95"/>
      <c r="BF67" s="96"/>
      <c r="BG67" s="97"/>
      <c r="BH67" s="97"/>
      <c r="BI67" s="97"/>
      <c r="BJ67" s="97"/>
      <c r="BK67" s="97"/>
      <c r="BL67" s="98"/>
    </row>
    <row r="68" s="36" customFormat="1" ht="15" customHeight="1">
      <c r="A68" s="37"/>
      <c r="B68" s="38"/>
      <c r="C68" s="38"/>
      <c r="D68" s="38"/>
      <c r="E68" s="38"/>
      <c r="F68" s="39"/>
      <c r="G68" s="40" t="s">
        <v>140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2"/>
      <c r="AH68" s="43" t="s">
        <v>135</v>
      </c>
      <c r="AI68" s="44"/>
      <c r="AJ68" s="44"/>
      <c r="AK68" s="44"/>
      <c r="AL68" s="44"/>
      <c r="AM68" s="45"/>
      <c r="AN68" s="76" t="s">
        <v>136</v>
      </c>
      <c r="AO68" s="77"/>
      <c r="AP68" s="77"/>
      <c r="AQ68" s="77"/>
      <c r="AR68" s="77"/>
      <c r="AS68" s="77"/>
      <c r="AT68" s="77"/>
      <c r="AU68" s="77"/>
      <c r="AV68" s="78"/>
      <c r="AW68" s="90" t="s">
        <v>136</v>
      </c>
      <c r="AX68" s="94"/>
      <c r="AY68" s="94"/>
      <c r="AZ68" s="94"/>
      <c r="BA68" s="94"/>
      <c r="BB68" s="94"/>
      <c r="BC68" s="94"/>
      <c r="BD68" s="94"/>
      <c r="BE68" s="95"/>
      <c r="BF68" s="96"/>
      <c r="BG68" s="97"/>
      <c r="BH68" s="97"/>
      <c r="BI68" s="97"/>
      <c r="BJ68" s="97"/>
      <c r="BK68" s="97"/>
      <c r="BL68" s="98"/>
    </row>
    <row r="69" s="36" customFormat="1" ht="15" customHeight="1">
      <c r="A69" s="37"/>
      <c r="B69" s="38"/>
      <c r="C69" s="38"/>
      <c r="D69" s="38"/>
      <c r="E69" s="38"/>
      <c r="F69" s="39"/>
      <c r="G69" s="40" t="s">
        <v>141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2"/>
      <c r="AH69" s="43" t="s">
        <v>135</v>
      </c>
      <c r="AI69" s="44"/>
      <c r="AJ69" s="44"/>
      <c r="AK69" s="44"/>
      <c r="AL69" s="44"/>
      <c r="AM69" s="45"/>
      <c r="AN69" s="76" t="s">
        <v>136</v>
      </c>
      <c r="AO69" s="77"/>
      <c r="AP69" s="77"/>
      <c r="AQ69" s="77"/>
      <c r="AR69" s="77"/>
      <c r="AS69" s="77"/>
      <c r="AT69" s="77"/>
      <c r="AU69" s="77"/>
      <c r="AV69" s="78"/>
      <c r="AW69" s="90">
        <v>1764.1600000000001</v>
      </c>
      <c r="AX69" s="94"/>
      <c r="AY69" s="94"/>
      <c r="AZ69" s="94"/>
      <c r="BA69" s="94"/>
      <c r="BB69" s="94"/>
      <c r="BC69" s="94"/>
      <c r="BD69" s="94"/>
      <c r="BE69" s="95"/>
      <c r="BF69" s="96"/>
      <c r="BG69" s="97"/>
      <c r="BH69" s="97"/>
      <c r="BI69" s="97"/>
      <c r="BJ69" s="97"/>
      <c r="BK69" s="97"/>
      <c r="BL69" s="98"/>
    </row>
    <row r="70" s="36" customFormat="1" ht="15" customHeight="1">
      <c r="A70" s="37"/>
      <c r="B70" s="38"/>
      <c r="C70" s="38"/>
      <c r="D70" s="38"/>
      <c r="E70" s="38"/>
      <c r="F70" s="39"/>
      <c r="G70" s="40" t="s">
        <v>142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2"/>
      <c r="AH70" s="43" t="s">
        <v>135</v>
      </c>
      <c r="AI70" s="44"/>
      <c r="AJ70" s="44"/>
      <c r="AK70" s="44"/>
      <c r="AL70" s="44"/>
      <c r="AM70" s="45"/>
      <c r="AN70" s="76" t="s">
        <v>136</v>
      </c>
      <c r="AO70" s="77"/>
      <c r="AP70" s="77"/>
      <c r="AQ70" s="77"/>
      <c r="AR70" s="77"/>
      <c r="AS70" s="77"/>
      <c r="AT70" s="77"/>
      <c r="AU70" s="77"/>
      <c r="AV70" s="78"/>
      <c r="AW70" s="90" t="s">
        <v>136</v>
      </c>
      <c r="AX70" s="94"/>
      <c r="AY70" s="94"/>
      <c r="AZ70" s="94"/>
      <c r="BA70" s="94"/>
      <c r="BB70" s="94"/>
      <c r="BC70" s="94"/>
      <c r="BD70" s="94"/>
      <c r="BE70" s="95"/>
      <c r="BF70" s="96"/>
      <c r="BG70" s="97"/>
      <c r="BH70" s="97"/>
      <c r="BI70" s="97"/>
      <c r="BJ70" s="97"/>
      <c r="BK70" s="97"/>
      <c r="BL70" s="98"/>
    </row>
    <row r="71" s="36" customFormat="1" ht="34.5" customHeight="1">
      <c r="A71" s="37" t="s">
        <v>143</v>
      </c>
      <c r="B71" s="52"/>
      <c r="C71" s="52"/>
      <c r="D71" s="52"/>
      <c r="E71" s="52"/>
      <c r="F71" s="53"/>
      <c r="G71" s="40" t="s">
        <v>144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2"/>
      <c r="AH71" s="43" t="s">
        <v>145</v>
      </c>
      <c r="AI71" s="44"/>
      <c r="AJ71" s="44"/>
      <c r="AK71" s="44"/>
      <c r="AL71" s="44"/>
      <c r="AM71" s="45"/>
      <c r="AN71" s="76">
        <f>SUM(AN73:AV76)</f>
        <v>30900.102415384616</v>
      </c>
      <c r="AO71" s="52"/>
      <c r="AP71" s="52"/>
      <c r="AQ71" s="52"/>
      <c r="AR71" s="52"/>
      <c r="AS71" s="52"/>
      <c r="AT71" s="52"/>
      <c r="AU71" s="52"/>
      <c r="AV71" s="53"/>
      <c r="AW71" s="90">
        <f>SUM(AW73:BE76)</f>
        <v>32099.43</v>
      </c>
      <c r="AX71" s="131"/>
      <c r="AY71" s="131"/>
      <c r="AZ71" s="131"/>
      <c r="BA71" s="131"/>
      <c r="BB71" s="131"/>
      <c r="BC71" s="131"/>
      <c r="BD71" s="131"/>
      <c r="BE71" s="132"/>
      <c r="BF71" s="96"/>
      <c r="BG71" s="100"/>
      <c r="BH71" s="100"/>
      <c r="BI71" s="100"/>
      <c r="BJ71" s="100"/>
      <c r="BK71" s="100"/>
      <c r="BL71" s="101"/>
    </row>
    <row r="72" s="36" customFormat="1" ht="31.5" customHeight="1">
      <c r="A72" s="37" t="s">
        <v>146</v>
      </c>
      <c r="B72" s="52"/>
      <c r="C72" s="52"/>
      <c r="D72" s="52"/>
      <c r="E72" s="52"/>
      <c r="F72" s="53"/>
      <c r="G72" s="40" t="s">
        <v>147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2"/>
      <c r="AH72" s="43" t="s">
        <v>145</v>
      </c>
      <c r="AI72" s="52"/>
      <c r="AJ72" s="52"/>
      <c r="AK72" s="52"/>
      <c r="AL72" s="52"/>
      <c r="AM72" s="53"/>
      <c r="AN72" s="76"/>
      <c r="AO72" s="52"/>
      <c r="AP72" s="52"/>
      <c r="AQ72" s="52"/>
      <c r="AR72" s="52"/>
      <c r="AS72" s="52"/>
      <c r="AT72" s="52"/>
      <c r="AU72" s="52"/>
      <c r="AV72" s="53"/>
      <c r="AW72" s="90"/>
      <c r="AX72" s="131"/>
      <c r="AY72" s="131"/>
      <c r="AZ72" s="131"/>
      <c r="BA72" s="131"/>
      <c r="BB72" s="131"/>
      <c r="BC72" s="131"/>
      <c r="BD72" s="131"/>
      <c r="BE72" s="132"/>
      <c r="BF72" s="73"/>
      <c r="BG72" s="133"/>
      <c r="BH72" s="133"/>
      <c r="BI72" s="133"/>
      <c r="BJ72" s="133"/>
      <c r="BK72" s="133"/>
      <c r="BL72" s="134"/>
    </row>
    <row r="73" s="36" customFormat="1" ht="15" customHeight="1">
      <c r="A73" s="37"/>
      <c r="B73" s="38"/>
      <c r="C73" s="38"/>
      <c r="D73" s="38"/>
      <c r="E73" s="38"/>
      <c r="F73" s="39"/>
      <c r="G73" s="40" t="s">
        <v>139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2"/>
      <c r="AH73" s="43" t="s">
        <v>148</v>
      </c>
      <c r="AI73" s="44"/>
      <c r="AJ73" s="44"/>
      <c r="AK73" s="44"/>
      <c r="AL73" s="44"/>
      <c r="AM73" s="45"/>
      <c r="AN73" s="76">
        <f>3115.34893076923</f>
        <v>3115.3489307692298</v>
      </c>
      <c r="AO73" s="77"/>
      <c r="AP73" s="77"/>
      <c r="AQ73" s="77"/>
      <c r="AR73" s="77"/>
      <c r="AS73" s="77"/>
      <c r="AT73" s="77"/>
      <c r="AU73" s="77"/>
      <c r="AV73" s="78"/>
      <c r="AW73" s="90">
        <v>3122.9299999999998</v>
      </c>
      <c r="AX73" s="94"/>
      <c r="AY73" s="94"/>
      <c r="AZ73" s="94"/>
      <c r="BA73" s="94"/>
      <c r="BB73" s="94"/>
      <c r="BC73" s="94"/>
      <c r="BD73" s="94"/>
      <c r="BE73" s="95"/>
      <c r="BF73" s="73"/>
      <c r="BG73" s="74"/>
      <c r="BH73" s="74"/>
      <c r="BI73" s="74"/>
      <c r="BJ73" s="74"/>
      <c r="BK73" s="74"/>
      <c r="BL73" s="75"/>
    </row>
    <row r="74" s="36" customFormat="1" ht="15" customHeight="1">
      <c r="A74" s="37"/>
      <c r="B74" s="38"/>
      <c r="C74" s="38"/>
      <c r="D74" s="38"/>
      <c r="E74" s="38"/>
      <c r="F74" s="39"/>
      <c r="G74" s="40" t="s">
        <v>140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2"/>
      <c r="AH74" s="43" t="s">
        <v>148</v>
      </c>
      <c r="AI74" s="44"/>
      <c r="AJ74" s="44"/>
      <c r="AK74" s="44"/>
      <c r="AL74" s="44"/>
      <c r="AM74" s="45"/>
      <c r="AN74" s="76"/>
      <c r="AO74" s="77"/>
      <c r="AP74" s="77"/>
      <c r="AQ74" s="77"/>
      <c r="AR74" s="77"/>
      <c r="AS74" s="77"/>
      <c r="AT74" s="77"/>
      <c r="AU74" s="77"/>
      <c r="AV74" s="78"/>
      <c r="AW74" s="90"/>
      <c r="AX74" s="94"/>
      <c r="AY74" s="94"/>
      <c r="AZ74" s="94"/>
      <c r="BA74" s="94"/>
      <c r="BB74" s="94"/>
      <c r="BC74" s="94"/>
      <c r="BD74" s="94"/>
      <c r="BE74" s="95"/>
      <c r="BF74" s="73"/>
      <c r="BG74" s="74"/>
      <c r="BH74" s="74"/>
      <c r="BI74" s="74"/>
      <c r="BJ74" s="74"/>
      <c r="BK74" s="74"/>
      <c r="BL74" s="75"/>
    </row>
    <row r="75" s="36" customFormat="1" ht="15" customHeight="1">
      <c r="A75" s="37"/>
      <c r="B75" s="38"/>
      <c r="C75" s="38"/>
      <c r="D75" s="38"/>
      <c r="E75" s="38"/>
      <c r="F75" s="39"/>
      <c r="G75" s="40" t="s">
        <v>141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2"/>
      <c r="AH75" s="43" t="s">
        <v>148</v>
      </c>
      <c r="AI75" s="44"/>
      <c r="AJ75" s="44"/>
      <c r="AK75" s="44"/>
      <c r="AL75" s="44"/>
      <c r="AM75" s="45"/>
      <c r="AN75" s="76">
        <v>13940.15846923077</v>
      </c>
      <c r="AO75" s="77"/>
      <c r="AP75" s="77"/>
      <c r="AQ75" s="77"/>
      <c r="AR75" s="77"/>
      <c r="AS75" s="77"/>
      <c r="AT75" s="77"/>
      <c r="AU75" s="77"/>
      <c r="AV75" s="78"/>
      <c r="AW75" s="90">
        <v>14507.9</v>
      </c>
      <c r="AX75" s="94"/>
      <c r="AY75" s="94"/>
      <c r="AZ75" s="94"/>
      <c r="BA75" s="94"/>
      <c r="BB75" s="94"/>
      <c r="BC75" s="94"/>
      <c r="BD75" s="94"/>
      <c r="BE75" s="95"/>
      <c r="BF75" s="73"/>
      <c r="BG75" s="74"/>
      <c r="BH75" s="74"/>
      <c r="BI75" s="74"/>
      <c r="BJ75" s="74"/>
      <c r="BK75" s="74"/>
      <c r="BL75" s="75"/>
    </row>
    <row r="76" s="36" customFormat="1" ht="15" customHeight="1">
      <c r="A76" s="37"/>
      <c r="B76" s="38"/>
      <c r="C76" s="38"/>
      <c r="D76" s="38"/>
      <c r="E76" s="38"/>
      <c r="F76" s="39"/>
      <c r="G76" s="40" t="s">
        <v>142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2"/>
      <c r="AH76" s="43" t="s">
        <v>148</v>
      </c>
      <c r="AI76" s="44"/>
      <c r="AJ76" s="44"/>
      <c r="AK76" s="44"/>
      <c r="AL76" s="44"/>
      <c r="AM76" s="45"/>
      <c r="AN76" s="76">
        <v>13844.595015384617</v>
      </c>
      <c r="AO76" s="77"/>
      <c r="AP76" s="77"/>
      <c r="AQ76" s="77"/>
      <c r="AR76" s="77"/>
      <c r="AS76" s="77"/>
      <c r="AT76" s="77"/>
      <c r="AU76" s="77"/>
      <c r="AV76" s="78"/>
      <c r="AW76" s="90">
        <v>14468.6</v>
      </c>
      <c r="AX76" s="94"/>
      <c r="AY76" s="94"/>
      <c r="AZ76" s="94"/>
      <c r="BA76" s="94"/>
      <c r="BB76" s="94"/>
      <c r="BC76" s="94"/>
      <c r="BD76" s="94"/>
      <c r="BE76" s="95"/>
      <c r="BF76" s="73"/>
      <c r="BG76" s="74"/>
      <c r="BH76" s="74"/>
      <c r="BI76" s="74"/>
      <c r="BJ76" s="74"/>
      <c r="BK76" s="74"/>
      <c r="BL76" s="75"/>
    </row>
    <row r="77" s="36" customFormat="1" ht="12.75">
      <c r="A77" s="37" t="s">
        <v>149</v>
      </c>
      <c r="B77" s="52"/>
      <c r="C77" s="52"/>
      <c r="D77" s="52"/>
      <c r="E77" s="52"/>
      <c r="F77" s="53"/>
      <c r="G77" s="40" t="s">
        <v>150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2"/>
      <c r="AH77" s="43" t="s">
        <v>145</v>
      </c>
      <c r="AI77" s="52"/>
      <c r="AJ77" s="52"/>
      <c r="AK77" s="52"/>
      <c r="AL77" s="52"/>
      <c r="AM77" s="53"/>
      <c r="AN77" s="76">
        <f>AN79+AN81</f>
        <v>54923.697538461536</v>
      </c>
      <c r="AO77" s="52"/>
      <c r="AP77" s="52"/>
      <c r="AQ77" s="52"/>
      <c r="AR77" s="52"/>
      <c r="AS77" s="52"/>
      <c r="AT77" s="52"/>
      <c r="AU77" s="52"/>
      <c r="AV77" s="53"/>
      <c r="AW77" s="90">
        <f>AW79+AW81</f>
        <v>56649.040000000001</v>
      </c>
      <c r="AX77" s="131"/>
      <c r="AY77" s="131"/>
      <c r="AZ77" s="131"/>
      <c r="BA77" s="131"/>
      <c r="BB77" s="131"/>
      <c r="BC77" s="131"/>
      <c r="BD77" s="131"/>
      <c r="BE77" s="132"/>
      <c r="BF77" s="73"/>
      <c r="BG77" s="133"/>
      <c r="BH77" s="133"/>
      <c r="BI77" s="133"/>
      <c r="BJ77" s="133"/>
      <c r="BK77" s="133"/>
      <c r="BL77" s="134"/>
    </row>
    <row r="78" s="36" customFormat="1" ht="28.5" customHeight="1">
      <c r="A78" s="37" t="s">
        <v>151</v>
      </c>
      <c r="B78" s="52"/>
      <c r="C78" s="52"/>
      <c r="D78" s="52"/>
      <c r="E78" s="52"/>
      <c r="F78" s="53"/>
      <c r="G78" s="40" t="s">
        <v>152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2"/>
      <c r="AH78" s="43" t="s">
        <v>145</v>
      </c>
      <c r="AI78" s="52"/>
      <c r="AJ78" s="52"/>
      <c r="AK78" s="52"/>
      <c r="AL78" s="52"/>
      <c r="AM78" s="53"/>
      <c r="AN78" s="76"/>
      <c r="AO78" s="52"/>
      <c r="AP78" s="52"/>
      <c r="AQ78" s="52"/>
      <c r="AR78" s="52"/>
      <c r="AS78" s="52"/>
      <c r="AT78" s="52"/>
      <c r="AU78" s="52"/>
      <c r="AV78" s="53"/>
      <c r="AW78" s="90"/>
      <c r="AX78" s="131"/>
      <c r="AY78" s="131"/>
      <c r="AZ78" s="131"/>
      <c r="BA78" s="131"/>
      <c r="BB78" s="131"/>
      <c r="BC78" s="131"/>
      <c r="BD78" s="131"/>
      <c r="BE78" s="132"/>
      <c r="BF78" s="73"/>
      <c r="BG78" s="133"/>
      <c r="BH78" s="133"/>
      <c r="BI78" s="133"/>
      <c r="BJ78" s="133"/>
      <c r="BK78" s="133"/>
      <c r="BL78" s="134"/>
    </row>
    <row r="79" s="36" customFormat="1" ht="15" customHeight="1">
      <c r="A79" s="37"/>
      <c r="B79" s="38"/>
      <c r="C79" s="38"/>
      <c r="D79" s="38"/>
      <c r="E79" s="38"/>
      <c r="F79" s="39"/>
      <c r="G79" s="40" t="s">
        <v>139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2"/>
      <c r="AH79" s="43" t="s">
        <v>148</v>
      </c>
      <c r="AI79" s="44"/>
      <c r="AJ79" s="44"/>
      <c r="AK79" s="44"/>
      <c r="AL79" s="44"/>
      <c r="AM79" s="45"/>
      <c r="AN79" s="76">
        <v>12290.846153846154</v>
      </c>
      <c r="AO79" s="77"/>
      <c r="AP79" s="77"/>
      <c r="AQ79" s="77"/>
      <c r="AR79" s="77"/>
      <c r="AS79" s="77"/>
      <c r="AT79" s="77"/>
      <c r="AU79" s="77"/>
      <c r="AV79" s="78"/>
      <c r="AW79" s="90">
        <v>19060.639999999999</v>
      </c>
      <c r="AX79" s="94"/>
      <c r="AY79" s="94"/>
      <c r="AZ79" s="94"/>
      <c r="BA79" s="94"/>
      <c r="BB79" s="94"/>
      <c r="BC79" s="94"/>
      <c r="BD79" s="94"/>
      <c r="BE79" s="95"/>
      <c r="BF79" s="73"/>
      <c r="BG79" s="74"/>
      <c r="BH79" s="74"/>
      <c r="BI79" s="74"/>
      <c r="BJ79" s="74"/>
      <c r="BK79" s="74"/>
      <c r="BL79" s="75"/>
    </row>
    <row r="80" s="36" customFormat="1" ht="15" customHeight="1">
      <c r="A80" s="37"/>
      <c r="B80" s="38"/>
      <c r="C80" s="38"/>
      <c r="D80" s="38"/>
      <c r="E80" s="38"/>
      <c r="F80" s="39"/>
      <c r="G80" s="40" t="s">
        <v>140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2"/>
      <c r="AH80" s="43" t="s">
        <v>148</v>
      </c>
      <c r="AI80" s="44"/>
      <c r="AJ80" s="44"/>
      <c r="AK80" s="44"/>
      <c r="AL80" s="44"/>
      <c r="AM80" s="45"/>
      <c r="AN80" s="76"/>
      <c r="AO80" s="77"/>
      <c r="AP80" s="77"/>
      <c r="AQ80" s="77"/>
      <c r="AR80" s="77"/>
      <c r="AS80" s="77"/>
      <c r="AT80" s="77"/>
      <c r="AU80" s="77"/>
      <c r="AV80" s="78"/>
      <c r="AW80" s="90"/>
      <c r="AX80" s="94"/>
      <c r="AY80" s="94"/>
      <c r="AZ80" s="94"/>
      <c r="BA80" s="94"/>
      <c r="BB80" s="94"/>
      <c r="BC80" s="94"/>
      <c r="BD80" s="94"/>
      <c r="BE80" s="95"/>
      <c r="BF80" s="73"/>
      <c r="BG80" s="74"/>
      <c r="BH80" s="74"/>
      <c r="BI80" s="74"/>
      <c r="BJ80" s="74"/>
      <c r="BK80" s="74"/>
      <c r="BL80" s="75"/>
    </row>
    <row r="81" s="36" customFormat="1" ht="15" customHeight="1">
      <c r="A81" s="37"/>
      <c r="B81" s="38"/>
      <c r="C81" s="38"/>
      <c r="D81" s="38"/>
      <c r="E81" s="38"/>
      <c r="F81" s="39"/>
      <c r="G81" s="40" t="s">
        <v>141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2"/>
      <c r="AH81" s="43" t="s">
        <v>148</v>
      </c>
      <c r="AI81" s="44"/>
      <c r="AJ81" s="44"/>
      <c r="AK81" s="44"/>
      <c r="AL81" s="44"/>
      <c r="AM81" s="45"/>
      <c r="AN81" s="76">
        <v>42632.85138461538</v>
      </c>
      <c r="AO81" s="77"/>
      <c r="AP81" s="77"/>
      <c r="AQ81" s="77"/>
      <c r="AR81" s="77"/>
      <c r="AS81" s="77"/>
      <c r="AT81" s="77"/>
      <c r="AU81" s="77"/>
      <c r="AV81" s="78"/>
      <c r="AW81" s="90">
        <v>37588.400000000001</v>
      </c>
      <c r="AX81" s="94"/>
      <c r="AY81" s="94"/>
      <c r="AZ81" s="94"/>
      <c r="BA81" s="94"/>
      <c r="BB81" s="94"/>
      <c r="BC81" s="94"/>
      <c r="BD81" s="94"/>
      <c r="BE81" s="95"/>
      <c r="BF81" s="73"/>
      <c r="BG81" s="74"/>
      <c r="BH81" s="74"/>
      <c r="BI81" s="74"/>
      <c r="BJ81" s="74"/>
      <c r="BK81" s="74"/>
      <c r="BL81" s="75"/>
    </row>
    <row r="82" s="36" customFormat="1" ht="15" customHeight="1">
      <c r="A82" s="37"/>
      <c r="B82" s="38"/>
      <c r="C82" s="38"/>
      <c r="D82" s="38"/>
      <c r="E82" s="38"/>
      <c r="F82" s="39"/>
      <c r="G82" s="40" t="s">
        <v>142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2"/>
      <c r="AH82" s="43" t="s">
        <v>148</v>
      </c>
      <c r="AI82" s="44"/>
      <c r="AJ82" s="44"/>
      <c r="AK82" s="44"/>
      <c r="AL82" s="44"/>
      <c r="AM82" s="45"/>
      <c r="AN82" s="76" t="s">
        <v>36</v>
      </c>
      <c r="AO82" s="77"/>
      <c r="AP82" s="77"/>
      <c r="AQ82" s="77"/>
      <c r="AR82" s="77"/>
      <c r="AS82" s="77"/>
      <c r="AT82" s="77"/>
      <c r="AU82" s="77"/>
      <c r="AV82" s="78"/>
      <c r="AW82" s="90" t="s">
        <v>36</v>
      </c>
      <c r="AX82" s="94"/>
      <c r="AY82" s="94"/>
      <c r="AZ82" s="94"/>
      <c r="BA82" s="94"/>
      <c r="BB82" s="94"/>
      <c r="BC82" s="94"/>
      <c r="BD82" s="94"/>
      <c r="BE82" s="95"/>
      <c r="BF82" s="73"/>
      <c r="BG82" s="74"/>
      <c r="BH82" s="74"/>
      <c r="BI82" s="74"/>
      <c r="BJ82" s="74"/>
      <c r="BK82" s="74"/>
      <c r="BL82" s="75"/>
    </row>
    <row r="83" s="36" customFormat="1" ht="15" customHeight="1">
      <c r="A83" s="37" t="s">
        <v>153</v>
      </c>
      <c r="B83" s="38"/>
      <c r="C83" s="38"/>
      <c r="D83" s="38"/>
      <c r="E83" s="38"/>
      <c r="F83" s="39"/>
      <c r="G83" s="40" t="s">
        <v>154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2"/>
      <c r="AH83" s="43" t="s">
        <v>155</v>
      </c>
      <c r="AI83" s="44"/>
      <c r="AJ83" s="44"/>
      <c r="AK83" s="44"/>
      <c r="AL83" s="44"/>
      <c r="AM83" s="45"/>
      <c r="AN83" s="76">
        <f>SUM(AN85:AV88)</f>
        <v>16477.207230769229</v>
      </c>
      <c r="AO83" s="77"/>
      <c r="AP83" s="77"/>
      <c r="AQ83" s="77"/>
      <c r="AR83" s="77"/>
      <c r="AS83" s="77"/>
      <c r="AT83" s="77"/>
      <c r="AU83" s="77"/>
      <c r="AV83" s="78"/>
      <c r="AW83" s="90">
        <f>AW85+AW87+AW88</f>
        <v>16902.490000000002</v>
      </c>
      <c r="AX83" s="94"/>
      <c r="AY83" s="94"/>
      <c r="AZ83" s="94"/>
      <c r="BA83" s="94"/>
      <c r="BB83" s="94"/>
      <c r="BC83" s="94"/>
      <c r="BD83" s="94"/>
      <c r="BE83" s="95"/>
      <c r="BF83" s="73"/>
      <c r="BG83" s="74"/>
      <c r="BH83" s="74"/>
      <c r="BI83" s="74"/>
      <c r="BJ83" s="74"/>
      <c r="BK83" s="74"/>
      <c r="BL83" s="75"/>
    </row>
    <row r="84" s="36" customFormat="1" ht="29.25" customHeight="1">
      <c r="A84" s="37" t="s">
        <v>156</v>
      </c>
      <c r="B84" s="52"/>
      <c r="C84" s="52"/>
      <c r="D84" s="52"/>
      <c r="E84" s="52"/>
      <c r="F84" s="53"/>
      <c r="G84" s="40" t="s">
        <v>157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2"/>
      <c r="AH84" s="43" t="s">
        <v>155</v>
      </c>
      <c r="AI84" s="52"/>
      <c r="AJ84" s="52"/>
      <c r="AK84" s="52"/>
      <c r="AL84" s="52"/>
      <c r="AM84" s="53"/>
      <c r="AN84" s="76"/>
      <c r="AO84" s="52"/>
      <c r="AP84" s="52"/>
      <c r="AQ84" s="52"/>
      <c r="AR84" s="52"/>
      <c r="AS84" s="52"/>
      <c r="AT84" s="52"/>
      <c r="AU84" s="52"/>
      <c r="AV84" s="53"/>
      <c r="AW84" s="90"/>
      <c r="AX84" s="131"/>
      <c r="AY84" s="131"/>
      <c r="AZ84" s="131"/>
      <c r="BA84" s="131"/>
      <c r="BB84" s="131"/>
      <c r="BC84" s="131"/>
      <c r="BD84" s="131"/>
      <c r="BE84" s="132"/>
      <c r="BF84" s="73"/>
      <c r="BG84" s="133"/>
      <c r="BH84" s="133"/>
      <c r="BI84" s="133"/>
      <c r="BJ84" s="133"/>
      <c r="BK84" s="133"/>
      <c r="BL84" s="134"/>
    </row>
    <row r="85" s="36" customFormat="1" ht="15" customHeight="1">
      <c r="A85" s="37"/>
      <c r="B85" s="38"/>
      <c r="C85" s="38"/>
      <c r="D85" s="38"/>
      <c r="E85" s="38"/>
      <c r="F85" s="39"/>
      <c r="G85" s="40" t="s">
        <v>139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2"/>
      <c r="AH85" s="43" t="s">
        <v>155</v>
      </c>
      <c r="AI85" s="44"/>
      <c r="AJ85" s="44"/>
      <c r="AK85" s="44"/>
      <c r="AL85" s="44"/>
      <c r="AM85" s="45"/>
      <c r="AN85" s="76">
        <v>1836.2633846153799</v>
      </c>
      <c r="AO85" s="77"/>
      <c r="AP85" s="77"/>
      <c r="AQ85" s="77"/>
      <c r="AR85" s="77"/>
      <c r="AS85" s="77"/>
      <c r="AT85" s="77"/>
      <c r="AU85" s="77"/>
      <c r="AV85" s="78"/>
      <c r="AW85" s="90">
        <v>1819.3399999999999</v>
      </c>
      <c r="AX85" s="94"/>
      <c r="AY85" s="94"/>
      <c r="AZ85" s="94"/>
      <c r="BA85" s="94"/>
      <c r="BB85" s="94"/>
      <c r="BC85" s="94"/>
      <c r="BD85" s="94"/>
      <c r="BE85" s="95"/>
      <c r="BF85" s="73"/>
      <c r="BG85" s="74"/>
      <c r="BH85" s="74"/>
      <c r="BI85" s="74"/>
      <c r="BJ85" s="74"/>
      <c r="BK85" s="74"/>
      <c r="BL85" s="75"/>
    </row>
    <row r="86" s="36" customFormat="1" ht="15" customHeight="1">
      <c r="A86" s="37"/>
      <c r="B86" s="38"/>
      <c r="C86" s="38"/>
      <c r="D86" s="38"/>
      <c r="E86" s="38"/>
      <c r="F86" s="39"/>
      <c r="G86" s="40" t="s">
        <v>140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2"/>
      <c r="AH86" s="43" t="s">
        <v>155</v>
      </c>
      <c r="AI86" s="44"/>
      <c r="AJ86" s="44"/>
      <c r="AK86" s="44"/>
      <c r="AL86" s="44"/>
      <c r="AM86" s="45"/>
      <c r="AN86" s="76"/>
      <c r="AO86" s="77"/>
      <c r="AP86" s="77"/>
      <c r="AQ86" s="77"/>
      <c r="AR86" s="77"/>
      <c r="AS86" s="77"/>
      <c r="AT86" s="77"/>
      <c r="AU86" s="77"/>
      <c r="AV86" s="78"/>
      <c r="AW86" s="90"/>
      <c r="AX86" s="94"/>
      <c r="AY86" s="94"/>
      <c r="AZ86" s="94"/>
      <c r="BA86" s="94"/>
      <c r="BB86" s="94"/>
      <c r="BC86" s="94"/>
      <c r="BD86" s="94"/>
      <c r="BE86" s="95"/>
      <c r="BF86" s="73"/>
      <c r="BG86" s="74"/>
      <c r="BH86" s="74"/>
      <c r="BI86" s="74"/>
      <c r="BJ86" s="74"/>
      <c r="BK86" s="74"/>
      <c r="BL86" s="75"/>
    </row>
    <row r="87" s="36" customFormat="1" ht="15" customHeight="1">
      <c r="A87" s="37"/>
      <c r="B87" s="38"/>
      <c r="C87" s="38"/>
      <c r="D87" s="38"/>
      <c r="E87" s="38"/>
      <c r="F87" s="39"/>
      <c r="G87" s="40" t="s">
        <v>141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2"/>
      <c r="AH87" s="43" t="s">
        <v>155</v>
      </c>
      <c r="AI87" s="44"/>
      <c r="AJ87" s="44"/>
      <c r="AK87" s="44"/>
      <c r="AL87" s="44"/>
      <c r="AM87" s="45"/>
      <c r="AN87" s="76">
        <v>7808.2208461538503</v>
      </c>
      <c r="AO87" s="77"/>
      <c r="AP87" s="77"/>
      <c r="AQ87" s="77"/>
      <c r="AR87" s="77"/>
      <c r="AS87" s="77"/>
      <c r="AT87" s="77"/>
      <c r="AU87" s="77"/>
      <c r="AV87" s="78"/>
      <c r="AW87" s="90">
        <v>7938.6000000000004</v>
      </c>
      <c r="AX87" s="94"/>
      <c r="AY87" s="94"/>
      <c r="AZ87" s="94"/>
      <c r="BA87" s="94"/>
      <c r="BB87" s="94"/>
      <c r="BC87" s="94"/>
      <c r="BD87" s="94"/>
      <c r="BE87" s="95"/>
      <c r="BF87" s="73"/>
      <c r="BG87" s="74"/>
      <c r="BH87" s="74"/>
      <c r="BI87" s="74"/>
      <c r="BJ87" s="74"/>
      <c r="BK87" s="74"/>
      <c r="BL87" s="75"/>
    </row>
    <row r="88" s="36" customFormat="1" ht="15" customHeight="1">
      <c r="A88" s="37"/>
      <c r="B88" s="38"/>
      <c r="C88" s="38"/>
      <c r="D88" s="38"/>
      <c r="E88" s="38"/>
      <c r="F88" s="39"/>
      <c r="G88" s="40" t="s">
        <v>142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2"/>
      <c r="AH88" s="43" t="s">
        <v>155</v>
      </c>
      <c r="AI88" s="44"/>
      <c r="AJ88" s="44"/>
      <c r="AK88" s="44"/>
      <c r="AL88" s="44"/>
      <c r="AM88" s="45"/>
      <c r="AN88" s="76">
        <v>6832.723</v>
      </c>
      <c r="AO88" s="77"/>
      <c r="AP88" s="77"/>
      <c r="AQ88" s="77"/>
      <c r="AR88" s="77"/>
      <c r="AS88" s="77"/>
      <c r="AT88" s="77"/>
      <c r="AU88" s="77"/>
      <c r="AV88" s="78"/>
      <c r="AW88" s="90">
        <v>7144.5500000000002</v>
      </c>
      <c r="AX88" s="94"/>
      <c r="AY88" s="94"/>
      <c r="AZ88" s="94"/>
      <c r="BA88" s="94"/>
      <c r="BB88" s="94"/>
      <c r="BC88" s="94"/>
      <c r="BD88" s="94"/>
      <c r="BE88" s="95"/>
      <c r="BF88" s="73"/>
      <c r="BG88" s="74"/>
      <c r="BH88" s="74"/>
      <c r="BI88" s="74"/>
      <c r="BJ88" s="74"/>
      <c r="BK88" s="74"/>
      <c r="BL88" s="75"/>
    </row>
    <row r="89" s="36" customFormat="1" ht="15" customHeight="1">
      <c r="A89" s="37" t="s">
        <v>158</v>
      </c>
      <c r="B89" s="38"/>
      <c r="C89" s="38"/>
      <c r="D89" s="38"/>
      <c r="E89" s="38"/>
      <c r="F89" s="39"/>
      <c r="G89" s="40" t="s">
        <v>159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2"/>
      <c r="AH89" s="43" t="s">
        <v>160</v>
      </c>
      <c r="AI89" s="44"/>
      <c r="AJ89" s="44"/>
      <c r="AK89" s="44"/>
      <c r="AL89" s="44"/>
      <c r="AM89" s="45"/>
      <c r="AN89" s="135">
        <f>(8.756+638.971+1247.59292307692+1237.75392307692)*100/AN83/100</f>
        <v>0.19014592717527987</v>
      </c>
      <c r="AO89" s="136"/>
      <c r="AP89" s="136"/>
      <c r="AQ89" s="136"/>
      <c r="AR89" s="136"/>
      <c r="AS89" s="136"/>
      <c r="AT89" s="136"/>
      <c r="AU89" s="136"/>
      <c r="AV89" s="137"/>
      <c r="AW89" s="138">
        <v>0.20199999999999999</v>
      </c>
      <c r="AX89" s="139"/>
      <c r="AY89" s="139"/>
      <c r="AZ89" s="139"/>
      <c r="BA89" s="139"/>
      <c r="BB89" s="139"/>
      <c r="BC89" s="139"/>
      <c r="BD89" s="139"/>
      <c r="BE89" s="140"/>
      <c r="BF89" s="73"/>
      <c r="BG89" s="74"/>
      <c r="BH89" s="74"/>
      <c r="BI89" s="74"/>
      <c r="BJ89" s="74"/>
      <c r="BK89" s="74"/>
      <c r="BL89" s="75"/>
    </row>
    <row r="90" s="36" customFormat="1" ht="27" customHeight="1">
      <c r="A90" s="37" t="s">
        <v>161</v>
      </c>
      <c r="B90" s="52"/>
      <c r="C90" s="52"/>
      <c r="D90" s="52"/>
      <c r="E90" s="52"/>
      <c r="F90" s="53"/>
      <c r="G90" s="40" t="s">
        <v>162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2"/>
      <c r="AH90" s="43" t="s">
        <v>27</v>
      </c>
      <c r="AI90" s="52"/>
      <c r="AJ90" s="52"/>
      <c r="AK90" s="52"/>
      <c r="AL90" s="52"/>
      <c r="AM90" s="53"/>
      <c r="AN90" s="141">
        <v>4641159.0422700001</v>
      </c>
      <c r="AO90" s="127"/>
      <c r="AP90" s="127"/>
      <c r="AQ90" s="127"/>
      <c r="AR90" s="127"/>
      <c r="AS90" s="127"/>
      <c r="AT90" s="127"/>
      <c r="AU90" s="127"/>
      <c r="AV90" s="128"/>
      <c r="AW90" s="141">
        <v>5176734.1784899998</v>
      </c>
      <c r="AX90" s="142"/>
      <c r="AY90" s="142"/>
      <c r="AZ90" s="142"/>
      <c r="BA90" s="142"/>
      <c r="BB90" s="142"/>
      <c r="BC90" s="142"/>
      <c r="BD90" s="142"/>
      <c r="BE90" s="143"/>
      <c r="BF90" s="73"/>
      <c r="BG90" s="133"/>
      <c r="BH90" s="133"/>
      <c r="BI90" s="133"/>
      <c r="BJ90" s="133"/>
      <c r="BK90" s="133"/>
      <c r="BL90" s="134"/>
    </row>
    <row r="91" s="36" customFormat="1" ht="27" customHeight="1">
      <c r="A91" s="37" t="s">
        <v>163</v>
      </c>
      <c r="B91" s="52"/>
      <c r="C91" s="52"/>
      <c r="D91" s="52"/>
      <c r="E91" s="52"/>
      <c r="F91" s="53"/>
      <c r="G91" s="40" t="s">
        <v>164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2"/>
      <c r="AH91" s="43" t="s">
        <v>27</v>
      </c>
      <c r="AI91" s="52"/>
      <c r="AJ91" s="52"/>
      <c r="AK91" s="52"/>
      <c r="AL91" s="52"/>
      <c r="AM91" s="53"/>
      <c r="AN91" s="141" t="s">
        <v>36</v>
      </c>
      <c r="AO91" s="127"/>
      <c r="AP91" s="127"/>
      <c r="AQ91" s="127"/>
      <c r="AR91" s="127"/>
      <c r="AS91" s="127"/>
      <c r="AT91" s="127"/>
      <c r="AU91" s="127"/>
      <c r="AV91" s="128"/>
      <c r="AW91" s="141" t="s">
        <v>36</v>
      </c>
      <c r="AX91" s="127"/>
      <c r="AY91" s="127"/>
      <c r="AZ91" s="127"/>
      <c r="BA91" s="127"/>
      <c r="BB91" s="127"/>
      <c r="BC91" s="127"/>
      <c r="BD91" s="127"/>
      <c r="BE91" s="128"/>
      <c r="BF91" s="73"/>
      <c r="BG91" s="133"/>
      <c r="BH91" s="133"/>
      <c r="BI91" s="133"/>
      <c r="BJ91" s="133"/>
      <c r="BK91" s="133"/>
      <c r="BL91" s="134"/>
    </row>
    <row r="92" s="36" customFormat="1" ht="28.199999999999999" customHeight="1">
      <c r="A92" s="37" t="s">
        <v>165</v>
      </c>
      <c r="B92" s="52"/>
      <c r="C92" s="52"/>
      <c r="D92" s="52"/>
      <c r="E92" s="52"/>
      <c r="F92" s="53"/>
      <c r="G92" s="40" t="s">
        <v>166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2"/>
      <c r="AH92" s="43" t="s">
        <v>160</v>
      </c>
      <c r="AI92" s="52"/>
      <c r="AJ92" s="52"/>
      <c r="AK92" s="52"/>
      <c r="AL92" s="52"/>
      <c r="AM92" s="53"/>
      <c r="AN92" s="144">
        <v>9.3499999999999996</v>
      </c>
      <c r="AO92" s="127"/>
      <c r="AP92" s="127"/>
      <c r="AQ92" s="127"/>
      <c r="AR92" s="127"/>
      <c r="AS92" s="127"/>
      <c r="AT92" s="127"/>
      <c r="AU92" s="127"/>
      <c r="AV92" s="128"/>
      <c r="AW92" s="141" t="s">
        <v>36</v>
      </c>
      <c r="AX92" s="127"/>
      <c r="AY92" s="127"/>
      <c r="AZ92" s="127"/>
      <c r="BA92" s="127"/>
      <c r="BB92" s="127"/>
      <c r="BC92" s="127"/>
      <c r="BD92" s="127"/>
      <c r="BE92" s="128"/>
      <c r="BF92" s="46"/>
      <c r="BG92" s="52"/>
      <c r="BH92" s="52"/>
      <c r="BI92" s="52"/>
      <c r="BJ92" s="52"/>
      <c r="BK92" s="52"/>
      <c r="BL92" s="53"/>
    </row>
    <row r="93" s="36" customFormat="1" ht="12.75"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</row>
    <row r="94" s="36" customFormat="1" ht="12.75">
      <c r="A94" s="36" t="s">
        <v>167</v>
      </c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</row>
    <row r="95" s="15" customFormat="1" ht="12.949999999999999" customHeight="1">
      <c r="A95" s="146" t="s">
        <v>168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</row>
    <row r="96" s="15" customFormat="1" ht="12.949999999999999" customHeight="1">
      <c r="A96" s="146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</row>
    <row r="97" s="15" customFormat="1" ht="9" customHeight="1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</row>
    <row r="98" s="15" customFormat="1" ht="12.949999999999999" customHeight="1">
      <c r="A98" s="147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</row>
    <row r="99" s="15" customFormat="1" ht="11.25" customHeight="1">
      <c r="A99" s="147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</row>
    <row r="100" s="15" customFormat="1" ht="12.949999999999999" customHeight="1">
      <c r="A100" s="146" t="s">
        <v>169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</row>
    <row r="101" s="15" customFormat="1" ht="12.949999999999999" customHeigh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</row>
    <row r="102" s="15" customFormat="1" ht="12.949999999999999" customHeight="1">
      <c r="A102" s="146" t="s">
        <v>170</v>
      </c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</row>
    <row r="103" s="15" customFormat="1" ht="12.949999999999999" customHeight="1">
      <c r="A103" s="147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</row>
    <row r="104" s="15" customFormat="1" ht="12.949999999999999" customHeight="1">
      <c r="A104" s="146" t="s">
        <v>171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</row>
    <row r="105" s="15" customFormat="1" ht="12.949999999999999" customHeigh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</row>
    <row r="106" s="15" customFormat="1" ht="12.949999999999999" customHeight="1">
      <c r="A106" s="146" t="s">
        <v>172</v>
      </c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</row>
    <row r="107" s="15" customFormat="1" ht="12.949999999999999" customHeight="1">
      <c r="A107" s="147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</row>
  </sheetData>
  <mergeCells count="492">
    <mergeCell ref="A1:BL1"/>
    <mergeCell ref="A2:BL2"/>
    <mergeCell ref="A3:BL3"/>
    <mergeCell ref="A4:BL4"/>
    <mergeCell ref="A5:BL5"/>
    <mergeCell ref="V8:BG8"/>
    <mergeCell ref="F9:AT9"/>
    <mergeCell ref="F10:AT10"/>
    <mergeCell ref="AC11:AH11"/>
    <mergeCell ref="AI11:AJ11"/>
    <mergeCell ref="AK11:AP11"/>
    <mergeCell ref="A13:F13"/>
    <mergeCell ref="G13:AG13"/>
    <mergeCell ref="AH13:AM13"/>
    <mergeCell ref="AN13:BE13"/>
    <mergeCell ref="BF13:BL14"/>
    <mergeCell ref="A14:F14"/>
    <mergeCell ref="G14:AG14"/>
    <mergeCell ref="AH14:AM14"/>
    <mergeCell ref="AN14:AV14"/>
    <mergeCell ref="AW14:BE14"/>
    <mergeCell ref="A15:F15"/>
    <mergeCell ref="G15:AG15"/>
    <mergeCell ref="AH15:AM15"/>
    <mergeCell ref="AN15:AV15"/>
    <mergeCell ref="AW15:BE15"/>
    <mergeCell ref="BF15:BL15"/>
    <mergeCell ref="A16:F16"/>
    <mergeCell ref="G16:AG16"/>
    <mergeCell ref="AH16:AM16"/>
    <mergeCell ref="AN16:AV16"/>
    <mergeCell ref="AW16:BE16"/>
    <mergeCell ref="BF16:BL16"/>
    <mergeCell ref="A17:F17"/>
    <mergeCell ref="G17:AG17"/>
    <mergeCell ref="AH17:AM17"/>
    <mergeCell ref="AN17:AV17"/>
    <mergeCell ref="AW17:BE17"/>
    <mergeCell ref="BF17:BL17"/>
    <mergeCell ref="A18:F18"/>
    <mergeCell ref="G18:AG18"/>
    <mergeCell ref="AH18:AM18"/>
    <mergeCell ref="AN18:AV18"/>
    <mergeCell ref="AW18:BE18"/>
    <mergeCell ref="BF18:BL18"/>
    <mergeCell ref="A19:F19"/>
    <mergeCell ref="G19:AG19"/>
    <mergeCell ref="AH19:AM19"/>
    <mergeCell ref="AN19:AV19"/>
    <mergeCell ref="AW19:BE19"/>
    <mergeCell ref="BF19:BL19"/>
    <mergeCell ref="A20:F20"/>
    <mergeCell ref="G20:AG20"/>
    <mergeCell ref="AH20:AM20"/>
    <mergeCell ref="AN20:AV20"/>
    <mergeCell ref="AW20:BE20"/>
    <mergeCell ref="BF20:BL20"/>
    <mergeCell ref="A21:F21"/>
    <mergeCell ref="G21:AG21"/>
    <mergeCell ref="AH21:AM21"/>
    <mergeCell ref="AN21:AV21"/>
    <mergeCell ref="AW21:BE21"/>
    <mergeCell ref="BF21:BL21"/>
    <mergeCell ref="A22:F22"/>
    <mergeCell ref="G22:AG22"/>
    <mergeCell ref="AH22:AM22"/>
    <mergeCell ref="AN22:AV22"/>
    <mergeCell ref="AW22:BE22"/>
    <mergeCell ref="BF22:BL22"/>
    <mergeCell ref="A23:F23"/>
    <mergeCell ref="G23:AG23"/>
    <mergeCell ref="AH23:AM23"/>
    <mergeCell ref="AN23:AV23"/>
    <mergeCell ref="AW23:BE23"/>
    <mergeCell ref="BF23:BL23"/>
    <mergeCell ref="A24:F24"/>
    <mergeCell ref="G24:AG24"/>
    <mergeCell ref="AH24:AM24"/>
    <mergeCell ref="AN24:AV24"/>
    <mergeCell ref="AW24:BE24"/>
    <mergeCell ref="BF24:BL24"/>
    <mergeCell ref="A25:F25"/>
    <mergeCell ref="G25:AG25"/>
    <mergeCell ref="AH25:AM25"/>
    <mergeCell ref="AN25:AV25"/>
    <mergeCell ref="AW25:BE25"/>
    <mergeCell ref="BF25:BL25"/>
    <mergeCell ref="A26:F26"/>
    <mergeCell ref="G26:AG26"/>
    <mergeCell ref="AN26:AV26"/>
    <mergeCell ref="AW26:BE26"/>
    <mergeCell ref="BF26:BL26"/>
    <mergeCell ref="A27:F27"/>
    <mergeCell ref="G27:AG27"/>
    <mergeCell ref="AH27:AM27"/>
    <mergeCell ref="AN27:AV27"/>
    <mergeCell ref="AW27:BE27"/>
    <mergeCell ref="BF27:BL27"/>
    <mergeCell ref="A28:F28"/>
    <mergeCell ref="G28:AG28"/>
    <mergeCell ref="AH28:AM28"/>
    <mergeCell ref="AN28:AV28"/>
    <mergeCell ref="AW28:BE28"/>
    <mergeCell ref="BF28:BL28"/>
    <mergeCell ref="A29:F29"/>
    <mergeCell ref="G29:AG29"/>
    <mergeCell ref="AH29:AM29"/>
    <mergeCell ref="AN29:AV29"/>
    <mergeCell ref="AW29:BE29"/>
    <mergeCell ref="BF29:BL29"/>
    <mergeCell ref="A30:F30"/>
    <mergeCell ref="G30:AG30"/>
    <mergeCell ref="AH30:AM30"/>
    <mergeCell ref="AN30:AV30"/>
    <mergeCell ref="AW30:BE30"/>
    <mergeCell ref="BF30:BL30"/>
    <mergeCell ref="A31:F31"/>
    <mergeCell ref="G31:AG31"/>
    <mergeCell ref="AH31:AM31"/>
    <mergeCell ref="AN31:AV31"/>
    <mergeCell ref="AW31:BE31"/>
    <mergeCell ref="BF31:BL31"/>
    <mergeCell ref="A32:F32"/>
    <mergeCell ref="G32:AG32"/>
    <mergeCell ref="AH32:AM32"/>
    <mergeCell ref="AN32:AV32"/>
    <mergeCell ref="AW32:BE32"/>
    <mergeCell ref="BF32:BL32"/>
    <mergeCell ref="A33:F33"/>
    <mergeCell ref="G33:AG33"/>
    <mergeCell ref="AH33:AM33"/>
    <mergeCell ref="AN33:AV33"/>
    <mergeCell ref="AW33:BE33"/>
    <mergeCell ref="BF33:BL33"/>
    <mergeCell ref="A34:F34"/>
    <mergeCell ref="G34:AG34"/>
    <mergeCell ref="AH34:AM34"/>
    <mergeCell ref="AN34:AV34"/>
    <mergeCell ref="AW34:BE34"/>
    <mergeCell ref="BF34:BL34"/>
    <mergeCell ref="A35:F35"/>
    <mergeCell ref="G35:AG35"/>
    <mergeCell ref="AH35:AM35"/>
    <mergeCell ref="AN35:AV35"/>
    <mergeCell ref="AW35:BE35"/>
    <mergeCell ref="BF35:BL35"/>
    <mergeCell ref="A36:F36"/>
    <mergeCell ref="G36:AG36"/>
    <mergeCell ref="AH36:AM36"/>
    <mergeCell ref="AN36:AV36"/>
    <mergeCell ref="AW36:BE36"/>
    <mergeCell ref="BF36:BL36"/>
    <mergeCell ref="A37:F37"/>
    <mergeCell ref="G37:AG37"/>
    <mergeCell ref="AH37:AM37"/>
    <mergeCell ref="AN37:AV37"/>
    <mergeCell ref="AW37:BE37"/>
    <mergeCell ref="BF37:BL37"/>
    <mergeCell ref="A38:F38"/>
    <mergeCell ref="G38:AG38"/>
    <mergeCell ref="AH38:AM38"/>
    <mergeCell ref="AN38:AV38"/>
    <mergeCell ref="AW38:BE38"/>
    <mergeCell ref="BF38:BL38"/>
    <mergeCell ref="A39:F39"/>
    <mergeCell ref="G39:AG39"/>
    <mergeCell ref="AH39:AM39"/>
    <mergeCell ref="AN39:AV39"/>
    <mergeCell ref="AW39:BE39"/>
    <mergeCell ref="BF39:BL39"/>
    <mergeCell ref="A40:F40"/>
    <mergeCell ref="G40:AG40"/>
    <mergeCell ref="AH40:AM40"/>
    <mergeCell ref="AN40:AV40"/>
    <mergeCell ref="AW40:BE40"/>
    <mergeCell ref="BF40:BL40"/>
    <mergeCell ref="A41:F41"/>
    <mergeCell ref="G41:AG41"/>
    <mergeCell ref="AH41:AM41"/>
    <mergeCell ref="AN41:AV41"/>
    <mergeCell ref="AW41:BE41"/>
    <mergeCell ref="BF41:BL41"/>
    <mergeCell ref="A42:F42"/>
    <mergeCell ref="G42:AG42"/>
    <mergeCell ref="AN42:AV42"/>
    <mergeCell ref="AW42:BE42"/>
    <mergeCell ref="BF42:BL42"/>
    <mergeCell ref="A43:F43"/>
    <mergeCell ref="G43:AG43"/>
    <mergeCell ref="AH43:AM43"/>
    <mergeCell ref="AN43:AV43"/>
    <mergeCell ref="AW43:BE43"/>
    <mergeCell ref="BF43:BL43"/>
    <mergeCell ref="A44:F44"/>
    <mergeCell ref="G44:AG44"/>
    <mergeCell ref="AH44:AM44"/>
    <mergeCell ref="AN44:AV44"/>
    <mergeCell ref="AW44:BE44"/>
    <mergeCell ref="BF44:BL44"/>
    <mergeCell ref="A45:F45"/>
    <mergeCell ref="G45:AG45"/>
    <mergeCell ref="AH45:AM45"/>
    <mergeCell ref="AN45:AV45"/>
    <mergeCell ref="AW45:BE45"/>
    <mergeCell ref="BF45:BL45"/>
    <mergeCell ref="A46:F46"/>
    <mergeCell ref="G46:AG46"/>
    <mergeCell ref="AH46:AM46"/>
    <mergeCell ref="AN46:AV46"/>
    <mergeCell ref="AW46:BE46"/>
    <mergeCell ref="BF46:BL46"/>
    <mergeCell ref="A47:F47"/>
    <mergeCell ref="G47:AG47"/>
    <mergeCell ref="AH47:AM47"/>
    <mergeCell ref="AN47:AV47"/>
    <mergeCell ref="AW47:BE47"/>
    <mergeCell ref="BF47:BL47"/>
    <mergeCell ref="A48:F48"/>
    <mergeCell ref="G48:AG48"/>
    <mergeCell ref="AH48:AM48"/>
    <mergeCell ref="AN48:AV48"/>
    <mergeCell ref="AW48:BE48"/>
    <mergeCell ref="BF48:BL48"/>
    <mergeCell ref="A49:F49"/>
    <mergeCell ref="G49:AG49"/>
    <mergeCell ref="AH49:AM49"/>
    <mergeCell ref="AN49:AV49"/>
    <mergeCell ref="AW49:BE49"/>
    <mergeCell ref="BF49:BL49"/>
    <mergeCell ref="A50:F50"/>
    <mergeCell ref="G50:AG50"/>
    <mergeCell ref="AH50:AM50"/>
    <mergeCell ref="AN50:AV50"/>
    <mergeCell ref="AW50:BE50"/>
    <mergeCell ref="BF50:BL50"/>
    <mergeCell ref="A51:F51"/>
    <mergeCell ref="G51:AG51"/>
    <mergeCell ref="AH51:AM51"/>
    <mergeCell ref="AN51:AV51"/>
    <mergeCell ref="AW51:BE51"/>
    <mergeCell ref="BF51:BL51"/>
    <mergeCell ref="A52:F52"/>
    <mergeCell ref="G52:AG52"/>
    <mergeCell ref="AH52:AM52"/>
    <mergeCell ref="AN52:AV52"/>
    <mergeCell ref="AW52:BE52"/>
    <mergeCell ref="BF52:BL52"/>
    <mergeCell ref="A53:F53"/>
    <mergeCell ref="G53:AG53"/>
    <mergeCell ref="AH53:AM53"/>
    <mergeCell ref="AN53:AV53"/>
    <mergeCell ref="AW53:BE53"/>
    <mergeCell ref="BF53:BL53"/>
    <mergeCell ref="A54:F54"/>
    <mergeCell ref="G54:AG54"/>
    <mergeCell ref="AH54:AM54"/>
    <mergeCell ref="AN54:AV54"/>
    <mergeCell ref="AW54:BE54"/>
    <mergeCell ref="BF54:BL54"/>
    <mergeCell ref="A55:F55"/>
    <mergeCell ref="G55:AG55"/>
    <mergeCell ref="AH55:AM55"/>
    <mergeCell ref="AN55:AV55"/>
    <mergeCell ref="AW55:BE55"/>
    <mergeCell ref="BF55:BL55"/>
    <mergeCell ref="A56:F56"/>
    <mergeCell ref="G56:AG56"/>
    <mergeCell ref="AH56:AM56"/>
    <mergeCell ref="AN56:AV56"/>
    <mergeCell ref="AW56:BE56"/>
    <mergeCell ref="BF56:BL56"/>
    <mergeCell ref="A57:F57"/>
    <mergeCell ref="G57:AG57"/>
    <mergeCell ref="AH57:AM57"/>
    <mergeCell ref="AN57:AV57"/>
    <mergeCell ref="AW57:BE57"/>
    <mergeCell ref="BF57:BL57"/>
    <mergeCell ref="A58:F58"/>
    <mergeCell ref="G58:AG58"/>
    <mergeCell ref="AH58:AM58"/>
    <mergeCell ref="AN58:AV58"/>
    <mergeCell ref="AW58:BE58"/>
    <mergeCell ref="BF58:BL58"/>
    <mergeCell ref="A59:F59"/>
    <mergeCell ref="G59:AG59"/>
    <mergeCell ref="AH59:AM59"/>
    <mergeCell ref="AN59:AV59"/>
    <mergeCell ref="AW59:BE59"/>
    <mergeCell ref="BF59:BL59"/>
    <mergeCell ref="A60:F60"/>
    <mergeCell ref="G60:AG60"/>
    <mergeCell ref="AH60:AM60"/>
    <mergeCell ref="AN60:AV60"/>
    <mergeCell ref="AW60:BE60"/>
    <mergeCell ref="BF60:BL60"/>
    <mergeCell ref="A61:F61"/>
    <mergeCell ref="G61:AG61"/>
    <mergeCell ref="AH61:AM61"/>
    <mergeCell ref="AN61:AV61"/>
    <mergeCell ref="AW61:BE61"/>
    <mergeCell ref="BF61:BL61"/>
    <mergeCell ref="A62:F62"/>
    <mergeCell ref="G62:AG62"/>
    <mergeCell ref="AH62:AM62"/>
    <mergeCell ref="AN62:AV62"/>
    <mergeCell ref="AW62:BE62"/>
    <mergeCell ref="BF62:BL62"/>
    <mergeCell ref="A63:F63"/>
    <mergeCell ref="G63:AG63"/>
    <mergeCell ref="AH63:AM63"/>
    <mergeCell ref="AN63:AV63"/>
    <mergeCell ref="AW63:BE63"/>
    <mergeCell ref="BF63:BL63"/>
    <mergeCell ref="A64:F64"/>
    <mergeCell ref="G64:AG64"/>
    <mergeCell ref="AH64:AM64"/>
    <mergeCell ref="AN64:AV64"/>
    <mergeCell ref="AW64:BE64"/>
    <mergeCell ref="BF64:BL64"/>
    <mergeCell ref="A65:F65"/>
    <mergeCell ref="G65:AG65"/>
    <mergeCell ref="AH65:AM65"/>
    <mergeCell ref="AN65:AV65"/>
    <mergeCell ref="AW65:BE65"/>
    <mergeCell ref="BF65:BL65"/>
    <mergeCell ref="A66:F66"/>
    <mergeCell ref="G66:AG66"/>
    <mergeCell ref="AH66:AM66"/>
    <mergeCell ref="AN66:AV66"/>
    <mergeCell ref="AW66:BE66"/>
    <mergeCell ref="BF66:BL66"/>
    <mergeCell ref="A67:F67"/>
    <mergeCell ref="G67:AG67"/>
    <mergeCell ref="AH67:AM67"/>
    <mergeCell ref="AN67:AV67"/>
    <mergeCell ref="AW67:BE67"/>
    <mergeCell ref="BF67:BL67"/>
    <mergeCell ref="A68:F68"/>
    <mergeCell ref="G68:AG68"/>
    <mergeCell ref="AH68:AM68"/>
    <mergeCell ref="AN68:AV68"/>
    <mergeCell ref="AW68:BE68"/>
    <mergeCell ref="BF68:BL68"/>
    <mergeCell ref="A69:F69"/>
    <mergeCell ref="G69:AG69"/>
    <mergeCell ref="AH69:AM69"/>
    <mergeCell ref="AN69:AV69"/>
    <mergeCell ref="AW69:BE69"/>
    <mergeCell ref="BF69:BL69"/>
    <mergeCell ref="A70:F70"/>
    <mergeCell ref="G70:AG70"/>
    <mergeCell ref="AH70:AM70"/>
    <mergeCell ref="AN70:AV70"/>
    <mergeCell ref="AW70:BE70"/>
    <mergeCell ref="BF70:BL70"/>
    <mergeCell ref="A71:F71"/>
    <mergeCell ref="G71:AG71"/>
    <mergeCell ref="AH71:AM71"/>
    <mergeCell ref="AN71:AV71"/>
    <mergeCell ref="AW71:BE71"/>
    <mergeCell ref="BF71:BL71"/>
    <mergeCell ref="A72:F72"/>
    <mergeCell ref="G72:AG72"/>
    <mergeCell ref="AH72:AM72"/>
    <mergeCell ref="AN72:AV72"/>
    <mergeCell ref="AW72:BE72"/>
    <mergeCell ref="BF72:BL72"/>
    <mergeCell ref="A73:F73"/>
    <mergeCell ref="G73:AG73"/>
    <mergeCell ref="AH73:AM73"/>
    <mergeCell ref="AN73:AV73"/>
    <mergeCell ref="AW73:BE73"/>
    <mergeCell ref="BF73:BL73"/>
    <mergeCell ref="A74:F74"/>
    <mergeCell ref="G74:AG74"/>
    <mergeCell ref="AH74:AM74"/>
    <mergeCell ref="AN74:AV74"/>
    <mergeCell ref="AW74:BE74"/>
    <mergeCell ref="BF74:BL74"/>
    <mergeCell ref="A75:F75"/>
    <mergeCell ref="G75:AG75"/>
    <mergeCell ref="AH75:AM75"/>
    <mergeCell ref="AN75:AV75"/>
    <mergeCell ref="AW75:BE75"/>
    <mergeCell ref="BF75:BL75"/>
    <mergeCell ref="A76:F76"/>
    <mergeCell ref="G76:AG76"/>
    <mergeCell ref="AH76:AM76"/>
    <mergeCell ref="AN76:AV76"/>
    <mergeCell ref="AW76:BE76"/>
    <mergeCell ref="BF76:BL76"/>
    <mergeCell ref="A77:F77"/>
    <mergeCell ref="G77:AG77"/>
    <mergeCell ref="AH77:AM77"/>
    <mergeCell ref="AN77:AV77"/>
    <mergeCell ref="AW77:BE77"/>
    <mergeCell ref="BF77:BL77"/>
    <mergeCell ref="A78:F78"/>
    <mergeCell ref="G78:AG78"/>
    <mergeCell ref="AH78:AM78"/>
    <mergeCell ref="AN78:AV78"/>
    <mergeCell ref="AW78:BE78"/>
    <mergeCell ref="BF78:BL78"/>
    <mergeCell ref="A79:F79"/>
    <mergeCell ref="G79:AG79"/>
    <mergeCell ref="AH79:AM79"/>
    <mergeCell ref="AN79:AV79"/>
    <mergeCell ref="AW79:BE79"/>
    <mergeCell ref="BF79:BL79"/>
    <mergeCell ref="A80:F80"/>
    <mergeCell ref="G80:AG80"/>
    <mergeCell ref="AH80:AM80"/>
    <mergeCell ref="AN80:AV80"/>
    <mergeCell ref="AW80:BE80"/>
    <mergeCell ref="BF80:BL80"/>
    <mergeCell ref="A81:F81"/>
    <mergeCell ref="G81:AG81"/>
    <mergeCell ref="AH81:AM81"/>
    <mergeCell ref="AN81:AV81"/>
    <mergeCell ref="AW81:BE81"/>
    <mergeCell ref="BF81:BL81"/>
    <mergeCell ref="A82:F82"/>
    <mergeCell ref="G82:AG82"/>
    <mergeCell ref="AH82:AM82"/>
    <mergeCell ref="AN82:AV82"/>
    <mergeCell ref="AW82:BE82"/>
    <mergeCell ref="BF82:BL82"/>
    <mergeCell ref="A83:F83"/>
    <mergeCell ref="G83:AG83"/>
    <mergeCell ref="AH83:AM83"/>
    <mergeCell ref="AN83:AV83"/>
    <mergeCell ref="AW83:BE83"/>
    <mergeCell ref="BF83:BL83"/>
    <mergeCell ref="A84:F84"/>
    <mergeCell ref="G84:AG84"/>
    <mergeCell ref="AH84:AM84"/>
    <mergeCell ref="AN84:AV84"/>
    <mergeCell ref="AW84:BE84"/>
    <mergeCell ref="BF84:BL84"/>
    <mergeCell ref="A85:F85"/>
    <mergeCell ref="G85:AG85"/>
    <mergeCell ref="AH85:AM85"/>
    <mergeCell ref="AN85:AV85"/>
    <mergeCell ref="AW85:BE85"/>
    <mergeCell ref="BF85:BL85"/>
    <mergeCell ref="A86:F86"/>
    <mergeCell ref="G86:AG86"/>
    <mergeCell ref="AH86:AM86"/>
    <mergeCell ref="AN86:AV86"/>
    <mergeCell ref="AW86:BE86"/>
    <mergeCell ref="BF86:BL86"/>
    <mergeCell ref="A87:F87"/>
    <mergeCell ref="G87:AG87"/>
    <mergeCell ref="AH87:AM87"/>
    <mergeCell ref="AN87:AV87"/>
    <mergeCell ref="AW87:BE87"/>
    <mergeCell ref="BF87:BL87"/>
    <mergeCell ref="A88:F88"/>
    <mergeCell ref="G88:AG88"/>
    <mergeCell ref="AH88:AM88"/>
    <mergeCell ref="AN88:AV88"/>
    <mergeCell ref="AW88:BE88"/>
    <mergeCell ref="BF88:BL88"/>
    <mergeCell ref="A89:F89"/>
    <mergeCell ref="G89:AG89"/>
    <mergeCell ref="AH89:AM89"/>
    <mergeCell ref="AN89:AV89"/>
    <mergeCell ref="AW89:BE89"/>
    <mergeCell ref="BF89:BL89"/>
    <mergeCell ref="A90:F90"/>
    <mergeCell ref="G90:AG90"/>
    <mergeCell ref="AH90:AM90"/>
    <mergeCell ref="AN90:AV90"/>
    <mergeCell ref="AW90:BE90"/>
    <mergeCell ref="BF90:BL90"/>
    <mergeCell ref="A91:F91"/>
    <mergeCell ref="G91:AG91"/>
    <mergeCell ref="AH91:AM91"/>
    <mergeCell ref="AN91:AV91"/>
    <mergeCell ref="AW91:BE91"/>
    <mergeCell ref="BF91:BL91"/>
    <mergeCell ref="A92:F92"/>
    <mergeCell ref="G92:AG92"/>
    <mergeCell ref="AH92:AM92"/>
    <mergeCell ref="AN92:AV92"/>
    <mergeCell ref="AW92:BE92"/>
    <mergeCell ref="BF92:BL92"/>
    <mergeCell ref="A95:BL99"/>
    <mergeCell ref="A100:BL101"/>
    <mergeCell ref="A102:BL103"/>
    <mergeCell ref="A104:BL105"/>
    <mergeCell ref="A106:BL107"/>
  </mergeCells>
  <printOptions headings="0" gridLines="0"/>
  <pageMargins left="0.78740199999999982" right="0.39370099999999991" top="0.39370099999999991" bottom="0.39370099999999991" header="0.27559099999999992" footer="0.27559099999999992"/>
  <pageSetup paperSize="9" scale="76" fitToWidth="1" fitToHeight="3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garant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demidova</dc:creator>
  <cp:lastModifiedBy>machinskas-yd</cp:lastModifiedBy>
  <cp:revision>8</cp:revision>
  <dcterms:created xsi:type="dcterms:W3CDTF">2004-09-19T06:34:00Z</dcterms:created>
  <dcterms:modified xsi:type="dcterms:W3CDTF">2026-03-31T13:22:46Z</dcterms:modified>
  <cp:version>983040</cp:version>
</cp:coreProperties>
</file>