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надежность'!$A$1:$Z$41</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сведения'!$A$1:$B$206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50" i="15" l="1"/>
  <c r="AG64" i="26" l="1"/>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K24" i="26"/>
  <c r="P64" i="26"/>
  <c r="L64" i="26"/>
  <c r="J64" i="26"/>
  <c r="K64" i="26"/>
  <c r="H64" i="26"/>
  <c r="G64" i="26"/>
  <c r="C64" i="26"/>
  <c r="P63" i="26"/>
  <c r="AF63" i="26"/>
  <c r="L63" i="26"/>
  <c r="J63" i="26"/>
  <c r="H63" i="26"/>
  <c r="G63" i="26"/>
  <c r="C63" i="26"/>
  <c r="P62" i="26"/>
  <c r="L62" i="26"/>
  <c r="J62" i="26"/>
  <c r="H62" i="26"/>
  <c r="G62" i="26"/>
  <c r="C62" i="26"/>
  <c r="P61" i="26"/>
  <c r="L61" i="26"/>
  <c r="J61" i="26"/>
  <c r="K61" i="26"/>
  <c r="H61" i="26"/>
  <c r="G61" i="26"/>
  <c r="C61" i="26"/>
  <c r="P60" i="26"/>
  <c r="L60" i="26"/>
  <c r="J60" i="26"/>
  <c r="K60" i="26"/>
  <c r="H60" i="26"/>
  <c r="G60" i="26"/>
  <c r="C60" i="26"/>
  <c r="P59" i="26"/>
  <c r="AF59" i="26"/>
  <c r="L59" i="26"/>
  <c r="J59" i="26"/>
  <c r="H59" i="26"/>
  <c r="G59" i="26"/>
  <c r="C59" i="26"/>
  <c r="P58" i="26"/>
  <c r="L58" i="26"/>
  <c r="J58" i="26"/>
  <c r="H58" i="26"/>
  <c r="G58" i="26"/>
  <c r="C58" i="26"/>
  <c r="P57" i="26"/>
  <c r="L57" i="26"/>
  <c r="J57" i="26"/>
  <c r="K57" i="26"/>
  <c r="H57" i="26"/>
  <c r="G57" i="26"/>
  <c r="C57" i="26"/>
  <c r="P56" i="26"/>
  <c r="L56" i="26"/>
  <c r="J56" i="26"/>
  <c r="K56" i="26"/>
  <c r="H56" i="26"/>
  <c r="G56" i="26"/>
  <c r="C56" i="26"/>
  <c r="P55" i="26"/>
  <c r="AF55" i="26"/>
  <c r="L55" i="26"/>
  <c r="J55" i="26"/>
  <c r="H55" i="26"/>
  <c r="G55" i="26"/>
  <c r="C55" i="26"/>
  <c r="P54" i="26"/>
  <c r="L54" i="26"/>
  <c r="J54" i="26"/>
  <c r="H54" i="26"/>
  <c r="G54" i="26"/>
  <c r="C54" i="26"/>
  <c r="P53" i="26"/>
  <c r="L53" i="26"/>
  <c r="J53" i="26"/>
  <c r="AF53" i="26"/>
  <c r="H53" i="26"/>
  <c r="G53" i="26"/>
  <c r="C53" i="26"/>
  <c r="D53" i="26"/>
  <c r="E53" i="26"/>
  <c r="F53" i="26"/>
  <c r="P52" i="26"/>
  <c r="L52" i="26"/>
  <c r="J52" i="26"/>
  <c r="H52" i="26"/>
  <c r="G52" i="26"/>
  <c r="C52" i="26"/>
  <c r="D52" i="26"/>
  <c r="P51" i="26"/>
  <c r="L51" i="26"/>
  <c r="J51" i="26"/>
  <c r="H51" i="26"/>
  <c r="G51" i="26"/>
  <c r="C51" i="26"/>
  <c r="P50" i="26"/>
  <c r="L50" i="26"/>
  <c r="J50" i="26"/>
  <c r="H50" i="26"/>
  <c r="G50" i="26"/>
  <c r="C50" i="26"/>
  <c r="P49" i="26"/>
  <c r="L49" i="26"/>
  <c r="J49" i="26"/>
  <c r="K49" i="26"/>
  <c r="H49" i="26"/>
  <c r="G49" i="26"/>
  <c r="C49" i="26"/>
  <c r="D49" i="26"/>
  <c r="E49" i="26"/>
  <c r="F49" i="26"/>
  <c r="P48" i="26"/>
  <c r="L48" i="26"/>
  <c r="J48" i="26"/>
  <c r="AF48" i="26"/>
  <c r="H48" i="26"/>
  <c r="G48" i="26"/>
  <c r="C48" i="26"/>
  <c r="D48" i="26"/>
  <c r="E48" i="26"/>
  <c r="F48" i="26"/>
  <c r="P47" i="26"/>
  <c r="AF47" i="26"/>
  <c r="L47" i="26"/>
  <c r="J47" i="26"/>
  <c r="H47" i="26"/>
  <c r="G47" i="26"/>
  <c r="C47" i="26"/>
  <c r="P46" i="26"/>
  <c r="L46" i="26"/>
  <c r="AF46" i="26"/>
  <c r="J46" i="26"/>
  <c r="H46" i="26"/>
  <c r="G46" i="26"/>
  <c r="C46" i="26"/>
  <c r="P45" i="26"/>
  <c r="L45" i="26"/>
  <c r="J45" i="26"/>
  <c r="K45" i="26"/>
  <c r="H45" i="26"/>
  <c r="G45" i="26"/>
  <c r="C45" i="26"/>
  <c r="D45" i="26"/>
  <c r="E45" i="26"/>
  <c r="F45" i="26"/>
  <c r="P44" i="26"/>
  <c r="L44" i="26"/>
  <c r="J44" i="26"/>
  <c r="K44" i="26"/>
  <c r="H44" i="26"/>
  <c r="G44" i="26"/>
  <c r="C44" i="26"/>
  <c r="P43" i="26"/>
  <c r="L43" i="26"/>
  <c r="J43" i="26"/>
  <c r="H43" i="26"/>
  <c r="G43" i="26"/>
  <c r="C43" i="26"/>
  <c r="P42" i="26"/>
  <c r="L42" i="26"/>
  <c r="J42" i="26"/>
  <c r="H42" i="26"/>
  <c r="G42" i="26"/>
  <c r="C42" i="26"/>
  <c r="P41" i="26"/>
  <c r="L41" i="26"/>
  <c r="J41" i="26"/>
  <c r="AF41" i="26"/>
  <c r="H41" i="26"/>
  <c r="G41" i="26"/>
  <c r="C41" i="26"/>
  <c r="P40" i="26"/>
  <c r="L40" i="26"/>
  <c r="J40" i="26"/>
  <c r="K40" i="26"/>
  <c r="H40" i="26"/>
  <c r="G40" i="26"/>
  <c r="C40" i="26"/>
  <c r="P39" i="26"/>
  <c r="AF39" i="26"/>
  <c r="L39" i="26"/>
  <c r="J39" i="26"/>
  <c r="H39" i="26"/>
  <c r="G39" i="26"/>
  <c r="C39" i="26"/>
  <c r="P38" i="26"/>
  <c r="L38" i="26"/>
  <c r="AF38" i="26"/>
  <c r="J38" i="26"/>
  <c r="H38" i="26"/>
  <c r="G38" i="26"/>
  <c r="C38" i="26"/>
  <c r="P37" i="26"/>
  <c r="L37" i="26"/>
  <c r="J37" i="26"/>
  <c r="AF37" i="26"/>
  <c r="H37" i="26"/>
  <c r="G37" i="26"/>
  <c r="C37" i="26"/>
  <c r="P36" i="26"/>
  <c r="L36" i="26"/>
  <c r="J36" i="26"/>
  <c r="AF36" i="26"/>
  <c r="H36" i="26"/>
  <c r="G36" i="26"/>
  <c r="C36" i="26"/>
  <c r="P35" i="26"/>
  <c r="L35" i="26"/>
  <c r="J35" i="26"/>
  <c r="H35" i="26"/>
  <c r="G35" i="26"/>
  <c r="C35" i="26"/>
  <c r="P34" i="26"/>
  <c r="L34" i="26"/>
  <c r="J34" i="26"/>
  <c r="H34" i="26"/>
  <c r="G34" i="26"/>
  <c r="C34" i="26"/>
  <c r="P33" i="26"/>
  <c r="L33" i="26"/>
  <c r="J33" i="26"/>
  <c r="AF33" i="26"/>
  <c r="H33" i="26"/>
  <c r="G33" i="26"/>
  <c r="C33" i="26"/>
  <c r="P32" i="26"/>
  <c r="L32" i="26"/>
  <c r="J32" i="26"/>
  <c r="K32" i="26"/>
  <c r="H32" i="26"/>
  <c r="G32" i="26"/>
  <c r="C32" i="26"/>
  <c r="P31" i="26"/>
  <c r="AF31" i="26"/>
  <c r="L31" i="26"/>
  <c r="J31" i="26"/>
  <c r="H31" i="26"/>
  <c r="G31" i="26"/>
  <c r="C31" i="26"/>
  <c r="P30" i="26"/>
  <c r="L30" i="26"/>
  <c r="J30" i="26"/>
  <c r="H30" i="26"/>
  <c r="G30" i="26"/>
  <c r="C30" i="26"/>
  <c r="P29" i="26"/>
  <c r="L29" i="26"/>
  <c r="J29" i="26"/>
  <c r="H29" i="26"/>
  <c r="G29" i="26"/>
  <c r="C29" i="26"/>
  <c r="D29" i="26"/>
  <c r="E29" i="26"/>
  <c r="F29" i="26"/>
  <c r="P28" i="26"/>
  <c r="L28" i="26"/>
  <c r="J28" i="26"/>
  <c r="H28" i="26"/>
  <c r="G28" i="26"/>
  <c r="C28" i="26"/>
  <c r="D28" i="26"/>
  <c r="E28" i="26"/>
  <c r="F28" i="26"/>
  <c r="P27" i="26"/>
  <c r="L27" i="26"/>
  <c r="J27" i="26"/>
  <c r="H27" i="26"/>
  <c r="G27" i="26"/>
  <c r="C27" i="26"/>
  <c r="P26" i="26"/>
  <c r="L26" i="26"/>
  <c r="J26" i="26"/>
  <c r="H26" i="26"/>
  <c r="G26" i="26"/>
  <c r="C26" i="26"/>
  <c r="P25" i="26"/>
  <c r="L25" i="26"/>
  <c r="J25" i="26"/>
  <c r="K25" i="26"/>
  <c r="H25" i="26"/>
  <c r="G25" i="26"/>
  <c r="C25" i="26"/>
  <c r="D25" i="26"/>
  <c r="E25" i="26"/>
  <c r="F25" i="26"/>
  <c r="P24" i="26"/>
  <c r="L24" i="26"/>
  <c r="J24" i="26"/>
  <c r="H24" i="26"/>
  <c r="G24" i="26"/>
  <c r="C24" i="26"/>
  <c r="A14" i="26"/>
  <c r="A11" i="26"/>
  <c r="A8" i="26"/>
  <c r="A4" i="26"/>
  <c r="D64" i="26"/>
  <c r="K63" i="26"/>
  <c r="D63" i="26"/>
  <c r="K62" i="26"/>
  <c r="D62" i="26"/>
  <c r="D61" i="26"/>
  <c r="E61" i="26"/>
  <c r="F61" i="26"/>
  <c r="D60" i="26"/>
  <c r="K59" i="26"/>
  <c r="D59" i="26"/>
  <c r="K58" i="26"/>
  <c r="D58" i="26"/>
  <c r="D57" i="26"/>
  <c r="E57" i="26"/>
  <c r="F57" i="26"/>
  <c r="AF56" i="26"/>
  <c r="D56" i="26"/>
  <c r="K55" i="26"/>
  <c r="D55" i="26"/>
  <c r="E55" i="26"/>
  <c r="F55" i="26"/>
  <c r="K54" i="26"/>
  <c r="D54" i="26"/>
  <c r="K53" i="26"/>
  <c r="K52" i="26"/>
  <c r="AF52" i="26"/>
  <c r="K51" i="26"/>
  <c r="AF51" i="26"/>
  <c r="D51" i="26"/>
  <c r="K50" i="26"/>
  <c r="D50" i="26"/>
  <c r="AF49" i="26"/>
  <c r="K48" i="26"/>
  <c r="K47" i="26"/>
  <c r="D47" i="26"/>
  <c r="K46" i="26"/>
  <c r="D46" i="26"/>
  <c r="D44" i="26"/>
  <c r="E44" i="26"/>
  <c r="F44" i="26"/>
  <c r="K43" i="26"/>
  <c r="D43" i="26"/>
  <c r="D42" i="26"/>
  <c r="E42" i="26"/>
  <c r="F42" i="26"/>
  <c r="D41" i="26"/>
  <c r="E41" i="26"/>
  <c r="F41" i="26"/>
  <c r="AF40" i="26"/>
  <c r="D40" i="26"/>
  <c r="E40" i="26"/>
  <c r="F40" i="26"/>
  <c r="K39" i="26"/>
  <c r="E39" i="26"/>
  <c r="F39" i="26"/>
  <c r="D39" i="26"/>
  <c r="K38" i="26"/>
  <c r="D38" i="26"/>
  <c r="E38" i="26"/>
  <c r="F38" i="26"/>
  <c r="D37" i="26"/>
  <c r="E37" i="26"/>
  <c r="F37" i="26"/>
  <c r="D36" i="26"/>
  <c r="K35" i="26"/>
  <c r="D35" i="26"/>
  <c r="D34" i="26"/>
  <c r="D33" i="26"/>
  <c r="AF32" i="26"/>
  <c r="D32" i="26"/>
  <c r="K31" i="26"/>
  <c r="D31" i="26"/>
  <c r="AF30" i="26"/>
  <c r="D30" i="26"/>
  <c r="AF28" i="26"/>
  <c r="K28" i="26"/>
  <c r="K27" i="26"/>
  <c r="D27" i="26"/>
  <c r="E27" i="26"/>
  <c r="F27" i="26"/>
  <c r="D26" i="26"/>
  <c r="AF25" i="26"/>
  <c r="AC24" i="26"/>
  <c r="AB24" i="26"/>
  <c r="Y24" i="26"/>
  <c r="X24" i="26"/>
  <c r="U24" i="26"/>
  <c r="T24" i="26"/>
  <c r="S24" i="26"/>
  <c r="R24" i="26"/>
  <c r="Q24" i="26"/>
  <c r="O24" i="26"/>
  <c r="N24" i="26"/>
  <c r="M24" i="26"/>
  <c r="D24" i="26"/>
  <c r="E43" i="26"/>
  <c r="F43" i="26"/>
  <c r="E30" i="26"/>
  <c r="F30" i="26"/>
  <c r="K33" i="26"/>
  <c r="E35" i="26"/>
  <c r="F35" i="26"/>
  <c r="K36" i="26"/>
  <c r="K37" i="26"/>
  <c r="K41" i="26"/>
  <c r="AF45" i="26"/>
  <c r="E47" i="26"/>
  <c r="F47" i="26"/>
  <c r="AF57" i="26"/>
  <c r="AF60" i="26"/>
  <c r="AF61" i="26"/>
  <c r="AF64" i="26"/>
  <c r="E36" i="26"/>
  <c r="F36" i="26"/>
  <c r="E59" i="26"/>
  <c r="F59" i="26"/>
  <c r="E63" i="26"/>
  <c r="F63" i="26"/>
  <c r="E26" i="26"/>
  <c r="F26" i="26"/>
  <c r="E51" i="26"/>
  <c r="F51" i="26"/>
  <c r="E62" i="26"/>
  <c r="F62" i="26"/>
  <c r="K34" i="26"/>
  <c r="AF34" i="26"/>
  <c r="K42" i="26"/>
  <c r="AF42" i="26"/>
  <c r="E50" i="26"/>
  <c r="F50" i="26"/>
  <c r="E54" i="26"/>
  <c r="F54" i="26"/>
  <c r="AF24" i="26"/>
  <c r="K26" i="26"/>
  <c r="AF26" i="26"/>
  <c r="AF29" i="26"/>
  <c r="AF44" i="26"/>
  <c r="E46" i="26"/>
  <c r="F46" i="26"/>
  <c r="E58" i="26"/>
  <c r="F58" i="26"/>
  <c r="AF27" i="26"/>
  <c r="AF35" i="26"/>
  <c r="AF43" i="26"/>
  <c r="E52" i="26"/>
  <c r="F52" i="26"/>
  <c r="E56" i="26"/>
  <c r="F56" i="26"/>
  <c r="E60" i="26"/>
  <c r="F60" i="26"/>
  <c r="E64" i="26"/>
  <c r="F64" i="26"/>
  <c r="AF50" i="26"/>
  <c r="AF54" i="26"/>
  <c r="AF58" i="26"/>
  <c r="AF62"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30" i="15"/>
  <c r="Z30" i="15"/>
  <c r="AA24" i="15"/>
  <c r="Z24" i="15"/>
  <c r="G27" i="23"/>
  <c r="G28" i="23"/>
  <c r="G26" i="23"/>
  <c r="G25" i="23"/>
  <c r="L42" i="15"/>
  <c r="Y30" i="15"/>
  <c r="X30" i="15"/>
  <c r="W30" i="15"/>
  <c r="V30" i="15"/>
  <c r="U30" i="15"/>
  <c r="T30" i="15"/>
  <c r="S30" i="15"/>
  <c r="R30" i="15"/>
  <c r="Q30" i="15"/>
  <c r="O30" i="15"/>
  <c r="M30" i="15"/>
  <c r="K30" i="15"/>
  <c r="J30" i="15"/>
  <c r="I30" i="15"/>
  <c r="H30" i="15"/>
  <c r="G30" i="15"/>
  <c r="L32" i="15"/>
  <c r="L33" i="15"/>
  <c r="L34" i="15"/>
  <c r="L31" i="15"/>
  <c r="P30" i="15"/>
  <c r="C50" i="15"/>
  <c r="P50" i="15"/>
  <c r="L30" i="15"/>
  <c r="C57" i="15"/>
  <c r="L26" i="5"/>
  <c r="L29" i="5"/>
  <c r="L31" i="5"/>
  <c r="L32" i="5"/>
  <c r="L33" i="5"/>
  <c r="L34" i="5"/>
  <c r="L35" i="5"/>
  <c r="L36" i="5"/>
  <c r="L37" i="5"/>
  <c r="P57" i="15"/>
  <c r="P48" i="15"/>
  <c r="P56" i="15"/>
  <c r="P47" i="15"/>
  <c r="E64" i="15"/>
  <c r="F64" i="15"/>
  <c r="E57" i="15"/>
  <c r="F57" i="15"/>
  <c r="E50" i="15"/>
  <c r="F50" i="15"/>
  <c r="D26" i="5"/>
  <c r="D37" i="5"/>
  <c r="D32" i="5"/>
  <c r="D36" i="5"/>
  <c r="D31" i="5"/>
  <c r="D34" i="5"/>
  <c r="D29" i="5"/>
  <c r="D35" i="5"/>
  <c r="D33" i="5"/>
  <c r="B116" i="25"/>
  <c r="C52" i="15"/>
  <c r="P52" i="15"/>
  <c r="P23" i="12"/>
  <c r="O23" i="12"/>
  <c r="S23" i="12"/>
  <c r="B140" i="25"/>
  <c r="B136" i="25"/>
  <c r="B132" i="25"/>
  <c r="B128" i="25"/>
  <c r="B124" i="25"/>
  <c r="B120" i="25"/>
  <c r="B112" i="25"/>
  <c r="B108" i="25"/>
  <c r="B160" i="25"/>
  <c r="B156" i="25"/>
  <c r="B152" i="25"/>
  <c r="B148" i="25"/>
  <c r="B144" i="25"/>
  <c r="B104" i="25"/>
  <c r="B100" i="25"/>
  <c r="AE29" i="5"/>
  <c r="A15" i="24"/>
  <c r="A12" i="24"/>
  <c r="A9" i="24"/>
  <c r="A5" i="24"/>
  <c r="L47" i="15"/>
  <c r="E42" i="15"/>
  <c r="F42" i="15"/>
  <c r="L48" i="15"/>
  <c r="I24" i="15"/>
  <c r="J24" i="15"/>
  <c r="K24" i="15"/>
  <c r="L24" i="15"/>
  <c r="M24" i="15"/>
  <c r="N24" i="15"/>
  <c r="O24" i="15"/>
  <c r="P24" i="15"/>
  <c r="Q24" i="15"/>
  <c r="R24" i="15"/>
  <c r="S24" i="15"/>
  <c r="T24" i="15"/>
  <c r="U24" i="15"/>
  <c r="V24" i="15"/>
  <c r="W24" i="15"/>
  <c r="X24" i="15"/>
  <c r="Y24" i="15"/>
  <c r="H24" i="15"/>
  <c r="E32" i="15"/>
  <c r="F32" i="15"/>
  <c r="E33" i="15"/>
  <c r="F33" i="15"/>
  <c r="E34" i="15"/>
  <c r="F34" i="15"/>
  <c r="E24" i="26"/>
  <c r="F24" i="26"/>
  <c r="AC24" i="15"/>
  <c r="AB25" i="15"/>
  <c r="C25" i="15"/>
  <c r="E25" i="15"/>
  <c r="F25" i="15"/>
  <c r="AB26" i="15"/>
  <c r="C26" i="15"/>
  <c r="E26" i="15"/>
  <c r="F26" i="15"/>
  <c r="AB27" i="15"/>
  <c r="C27" i="15"/>
  <c r="E27" i="15"/>
  <c r="F27" i="15"/>
  <c r="AB28" i="15"/>
  <c r="C28" i="15"/>
  <c r="E28" i="15"/>
  <c r="F28" i="15"/>
  <c r="AB29" i="15"/>
  <c r="C29" i="15"/>
  <c r="E29" i="15"/>
  <c r="F29" i="15"/>
  <c r="AB32" i="15"/>
  <c r="AB33" i="15"/>
  <c r="AB34" i="15"/>
  <c r="AB35" i="15"/>
  <c r="C35" i="15"/>
  <c r="E35" i="15"/>
  <c r="F35" i="15"/>
  <c r="AB36" i="15"/>
  <c r="C36" i="15"/>
  <c r="E36" i="15"/>
  <c r="F36" i="15"/>
  <c r="AB37" i="15"/>
  <c r="C37" i="15"/>
  <c r="E37" i="15"/>
  <c r="F37" i="15"/>
  <c r="AB38" i="15"/>
  <c r="C38" i="15"/>
  <c r="E38" i="15"/>
  <c r="F38" i="15"/>
  <c r="AB39" i="15"/>
  <c r="C39" i="15"/>
  <c r="E39" i="15"/>
  <c r="F39" i="15"/>
  <c r="AB40" i="15"/>
  <c r="E40" i="15"/>
  <c r="F40" i="15"/>
  <c r="AB41" i="15"/>
  <c r="C41" i="15"/>
  <c r="E41" i="15"/>
  <c r="F41" i="15"/>
  <c r="AB42" i="15"/>
  <c r="AB43" i="15"/>
  <c r="C43" i="15"/>
  <c r="E43" i="15"/>
  <c r="F43" i="15"/>
  <c r="AB44" i="15"/>
  <c r="C44" i="15"/>
  <c r="E44" i="15"/>
  <c r="F44" i="15"/>
  <c r="AB45" i="15"/>
  <c r="C45" i="15"/>
  <c r="E45" i="15"/>
  <c r="F45" i="15"/>
  <c r="AB46" i="15"/>
  <c r="C46" i="15"/>
  <c r="E46" i="15"/>
  <c r="F46" i="15"/>
  <c r="AB47" i="15"/>
  <c r="C47" i="15"/>
  <c r="E47" i="15"/>
  <c r="F47" i="15"/>
  <c r="AB48" i="15"/>
  <c r="C48" i="15"/>
  <c r="AB49" i="15"/>
  <c r="C49" i="15"/>
  <c r="E49" i="15"/>
  <c r="F49" i="15"/>
  <c r="AB50" i="15"/>
  <c r="AB51" i="15"/>
  <c r="C51" i="15"/>
  <c r="E51" i="15"/>
  <c r="F51" i="15"/>
  <c r="AB52" i="15"/>
  <c r="E52" i="15"/>
  <c r="F52" i="15"/>
  <c r="AB53" i="15"/>
  <c r="C53" i="15"/>
  <c r="E53" i="15"/>
  <c r="F53" i="15"/>
  <c r="AB54" i="15"/>
  <c r="C54" i="15"/>
  <c r="E54" i="15"/>
  <c r="F54" i="15"/>
  <c r="AB55" i="15"/>
  <c r="C55" i="15"/>
  <c r="E55" i="15"/>
  <c r="F55" i="15"/>
  <c r="AB56" i="15"/>
  <c r="C56" i="15"/>
  <c r="E56" i="15"/>
  <c r="F56" i="15"/>
  <c r="AB57" i="15"/>
  <c r="AB58" i="15"/>
  <c r="AB59" i="15"/>
  <c r="AB60" i="15"/>
  <c r="AB61" i="15"/>
  <c r="AB62" i="15"/>
  <c r="AB63" i="15"/>
  <c r="AB64" i="15"/>
  <c r="AB24" i="15"/>
  <c r="E48" i="15"/>
  <c r="F48" i="15"/>
  <c r="J26" i="5"/>
  <c r="J29" i="5"/>
  <c r="J31" i="5"/>
  <c r="J32" i="5"/>
  <c r="J33" i="5"/>
  <c r="J34" i="5"/>
  <c r="J35" i="5"/>
  <c r="J36" i="5"/>
  <c r="J37" i="5"/>
  <c r="C24" i="15"/>
  <c r="E24" i="15"/>
  <c r="F24" i="15"/>
  <c r="C48" i="7"/>
  <c r="A15" i="25"/>
  <c r="B21" i="25"/>
  <c r="A12" i="25"/>
  <c r="A9" i="25"/>
  <c r="A5" i="25"/>
  <c r="B183" i="25"/>
  <c r="B182" i="25"/>
  <c r="B181" i="25"/>
  <c r="B180" i="25"/>
  <c r="B172" i="25"/>
  <c r="B168" i="25"/>
  <c r="B164" i="25"/>
  <c r="B96" i="25"/>
  <c r="B92" i="25"/>
  <c r="B88" i="25"/>
  <c r="B84" i="25"/>
  <c r="B80" i="25"/>
  <c r="B76" i="25"/>
  <c r="B72" i="25"/>
  <c r="B70" i="25"/>
  <c r="B67" i="25"/>
  <c r="B63" i="25"/>
  <c r="B59" i="25"/>
  <c r="B55" i="25"/>
  <c r="B53" i="25"/>
  <c r="B50" i="25"/>
  <c r="B46" i="25"/>
  <c r="B42" i="25"/>
  <c r="B38" i="25"/>
  <c r="B34" i="25"/>
  <c r="B32" i="25"/>
  <c r="B30" i="25"/>
  <c r="A15" i="23"/>
  <c r="A12" i="23"/>
  <c r="A9" i="23"/>
  <c r="A5"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31" i="15"/>
  <c r="F31" i="15"/>
  <c r="F30" i="15"/>
  <c r="AB30" i="15"/>
  <c r="C49" i="7"/>
  <c r="AB31" i="15"/>
  <c r="E30" i="15"/>
</calcChain>
</file>

<file path=xl/sharedStrings.xml><?xml version="1.0" encoding="utf-8"?>
<sst xmlns="http://schemas.openxmlformats.org/spreadsheetml/2006/main" count="1535" uniqueCount="641">
  <si>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</si>
  <si>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</si>
  <si>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</si>
  <si>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</si>
  <si>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</si>
  <si>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</si>
  <si>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</si>
  <si>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</si>
  <si>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</si>
  <si>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</si>
  <si>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</si>
  <si>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</si>
  <si>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</si>
  <si>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</si>
  <si>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</si>
  <si>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</si>
  <si>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</si>
  <si>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</si>
  <si>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</si>
  <si>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</si>
  <si>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</si>
  <si>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</si>
  <si>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</si>
  <si>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</si>
  <si>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</si>
  <si>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</si>
  <si>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</si>
  <si>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</si>
  <si>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</si>
  <si>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</si>
  <si>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</si>
  <si>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</si>
  <si>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</si>
  <si>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</si>
  <si>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</si>
  <si>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</si>
  <si>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</si>
  <si>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</si>
  <si>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</si>
  <si>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</si>
  <si>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</si>
  <si>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</si>
  <si>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</si>
  <si>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</si>
  <si>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</si>
  <si>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</si>
  <si>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</si>
  <si>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</si>
  <si>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</si>
  <si>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</si>
  <si>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</si>
  <si>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</si>
  <si>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</si>
  <si>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</si>
  <si>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</si>
  <si>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</si>
  <si>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</si>
  <si>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</si>
  <si>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</si>
  <si>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</si>
  <si>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</si>
  <si>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</si>
  <si>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</si>
  <si>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</si>
  <si>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</si>
  <si>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</si>
  <si>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</si>
  <si>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</si>
  <si>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</si>
  <si>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</si>
  <si>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</si>
  <si>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</si>
  <si>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</si>
  <si>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</si>
  <si>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</si>
  <si>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</si>
  <si>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</si>
  <si>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</si>
  <si>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</si>
  <si>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</si>
  <si>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</si>
  <si>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</si>
  <si>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</si>
  <si>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</si>
  <si>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</si>
  <si>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</si>
  <si>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</si>
  <si>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</si>
  <si>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</si>
  <si>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</si>
  <si>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</si>
  <si>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</si>
  <si>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</si>
  <si>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</si>
  <si>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</si>
  <si>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</si>
  <si>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</si>
  <si>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</si>
  <si>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</si>
  <si>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</si>
  <si>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</si>
  <si>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</si>
  <si>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</si>
  <si>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</si>
  <si>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</si>
  <si>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</si>
  <si>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</si>
  <si>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</si>
  <si>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</si>
  <si>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</si>
  <si>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</si>
  <si>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</si>
  <si>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</si>
  <si>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</si>
  <si>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</si>
  <si>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</si>
  <si>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</si>
  <si>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</si>
  <si>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</si>
  <si>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</si>
  <si>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</si>
  <si>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</si>
  <si>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</si>
  <si>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</si>
  <si>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</si>
  <si>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</si>
  <si>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</si>
  <si>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</si>
  <si>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</si>
  <si>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</si>
  <si>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</si>
  <si>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</si>
  <si>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</si>
  <si>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</si>
  <si>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</si>
  <si>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</si>
  <si>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</si>
  <si>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</si>
  <si>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</si>
  <si>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</si>
  <si>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</si>
  <si>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</si>
  <si>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</si>
  <si>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</si>
  <si>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</si>
  <si>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</si>
  <si>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</si>
  <si>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</si>
  <si>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</si>
  <si>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</si>
  <si>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</si>
  <si>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</si>
  <si>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</si>
  <si>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</si>
  <si>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</si>
  <si>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</si>
  <si>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</si>
  <si>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</si>
  <si>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</si>
  <si>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</si>
  <si>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</si>
  <si>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</si>
  <si>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</si>
  <si>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</si>
  <si>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</si>
  <si>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</si>
  <si>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</si>
  <si>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</si>
  <si>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</si>
  <si>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</si>
  <si>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</si>
  <si>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</si>
  <si>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</si>
  <si>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</si>
  <si>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</si>
  <si>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</si>
  <si>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</si>
  <si>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</si>
  <si>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</si>
  <si>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</si>
  <si>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</si>
  <si>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</si>
  <si>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</si>
  <si>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</si>
  <si>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</si>
  <si>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</si>
  <si>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</si>
  <si>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</si>
  <si>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</si>
  <si>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</si>
  <si>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</si>
  <si>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</si>
  <si>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</si>
  <si>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</si>
  <si>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</si>
  <si>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</si>
  <si>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</si>
  <si>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</si>
  <si>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</si>
  <si>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</si>
  <si>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</si>
  <si>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</si>
  <si>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</si>
  <si>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</si>
  <si>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</si>
  <si>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</si>
  <si>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</si>
  <si>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</si>
  <si>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</si>
  <si>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</si>
  <si>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</si>
  <si>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</si>
  <si>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</si>
  <si>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</si>
  <si>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</si>
  <si>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</si>
  <si>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</si>
  <si>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</si>
  <si>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</si>
  <si>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</si>
  <si>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</si>
  <si>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</si>
  <si>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</si>
  <si>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</si>
  <si>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</si>
  <si>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</si>
  <si>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</si>
  <si>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</si>
  <si>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</si>
  <si>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</si>
  <si>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</si>
  <si>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</si>
  <si>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</si>
  <si>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</si>
  <si>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</si>
  <si>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</si>
  <si>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</si>
  <si>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</si>
  <si>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</si>
  <si>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</si>
  <si>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</si>
  <si>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</si>
  <si>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</si>
  <si>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</si>
  <si>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</si>
  <si>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</si>
  <si>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</si>
  <si>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</si>
  <si>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</si>
  <si>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</si>
  <si>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</si>
  <si>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</si>
  <si>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</si>
  <si>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</si>
  <si>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</si>
  <si>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</si>
  <si>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</si>
  <si>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</si>
  <si>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</si>
  <si>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</si>
  <si>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</si>
  <si>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</si>
  <si>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</si>
  <si>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</si>
  <si>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</si>
  <si>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</si>
  <si>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</si>
  <si>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</si>
  <si>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</si>
  <si>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</si>
  <si>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</si>
  <si>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</si>
  <si>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</si>
  <si>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</si>
  <si>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</si>
  <si>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</si>
  <si>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</si>
  <si>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</si>
  <si>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</si>
  <si>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</si>
  <si>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</si>
  <si>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</si>
  <si>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</si>
  <si>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</si>
  <si>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</si>
  <si>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</si>
  <si>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</si>
  <si>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</si>
  <si>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</si>
  <si>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</si>
  <si>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</si>
  <si>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</si>
  <si>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</si>
  <si>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</si>
  <si>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</si>
  <si>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</si>
  <si>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</si>
  <si>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</si>
  <si>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</si>
  <si>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</si>
  <si>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</si>
  <si>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</si>
  <si>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</si>
  <si>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</si>
  <si>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</si>
  <si>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</si>
  <si>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</si>
  <si>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</si>
  <si>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</si>
  <si>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</si>
  <si>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</si>
  <si>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</si>
  <si>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</si>
  <si>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</si>
  <si>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</si>
  <si>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</si>
  <si>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</si>
  <si>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</si>
  <si>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</si>
  <si>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</si>
  <si>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</si>
  <si>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</si>
  <si>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</si>
  <si>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</si>
  <si>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</si>
  <si>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</si>
  <si>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</si>
  <si>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</si>
  <si>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</si>
  <si>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</si>
  <si>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</si>
  <si>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</si>
  <si>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</si>
  <si>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</si>
  <si>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</si>
  <si>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</si>
  <si>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</si>
  <si>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</si>
  <si>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</si>
  <si>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</si>
  <si>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</si>
  <si>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</si>
  <si>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</si>
  <si>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</si>
  <si>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</si>
  <si>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</si>
  <si>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</si>
  <si>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</si>
  <si>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</si>
  <si>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</si>
  <si>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</si>
  <si>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</si>
  <si>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</si>
  <si>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</si>
  <si>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</si>
  <si>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</si>
  <si>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</si>
  <si>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</si>
  <si>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</si>
  <si>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</si>
  <si>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</si>
  <si>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</si>
  <si>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</si>
  <si>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</si>
  <si>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</si>
  <si>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</si>
  <si>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</si>
  <si>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</si>
  <si>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</si>
  <si>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</si>
  <si>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</si>
  <si>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</si>
  <si>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</si>
  <si>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</si>
  <si>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</si>
  <si>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</si>
  <si>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</si>
  <si>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</si>
  <si>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</si>
  <si>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</si>
  <si>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</si>
  <si>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</si>
  <si>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</si>
  <si>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</si>
  <si>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</si>
  <si>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</si>
  <si>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</si>
  <si>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</si>
  <si>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</si>
  <si>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</si>
  <si>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</si>
  <si>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</si>
  <si>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</si>
  <si>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</si>
  <si>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</si>
  <si>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</si>
  <si>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</si>
  <si>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</si>
  <si>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</si>
  <si>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</si>
  <si>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</si>
  <si>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</si>
  <si>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</si>
  <si>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</si>
  <si>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</si>
  <si>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</si>
  <si>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</si>
  <si>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</si>
  <si>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</si>
  <si>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</si>
  <si>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</si>
  <si>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</si>
  <si>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</si>
  <si>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</si>
  <si>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</si>
  <si>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</si>
  <si>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</si>
  <si>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</si>
  <si>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</si>
  <si>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</si>
  <si>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</si>
  <si>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</si>
  <si>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</si>
  <si>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</si>
  <si>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</si>
  <si>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</si>
  <si>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</si>
  <si>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</si>
  <si>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</si>
  <si>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</si>
  <si>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</si>
  <si>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Калининградская область, район г. Советска</t>
  </si>
  <si>
    <t>ПСД   № 18 от 15/01/2016   -   Оптима Энергострой    в ценах 2016 года с НДС, млн. руб.</t>
  </si>
  <si>
    <t>Объект нового строительства</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</si>
  <si>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</si>
  <si>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</si>
  <si>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</si>
  <si>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</si>
  <si>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</si>
  <si>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</si>
  <si>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</si>
  <si>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</si>
  <si>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</si>
  <si>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</si>
  <si>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</si>
  <si>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</si>
  <si>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</si>
  <si>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</si>
  <si>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</si>
  <si>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</si>
  <si>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</si>
  <si>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</si>
  <si>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</si>
  <si>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</si>
  <si>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</si>
  <si>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</si>
  <si>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Объект реконструкции - реализуется в рамках существующих  границ земельных участков</t>
  </si>
  <si>
    <t>Обеспечение выдачи мощности Талаховской ТЭС - 176,4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</si>
  <si>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</si>
  <si>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2017</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</si>
  <si>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Талаховской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</si>
  <si>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</si>
  <si>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</si>
  <si>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</si>
  <si>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</si>
  <si>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</si>
  <si>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</si>
  <si>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</si>
  <si>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</si>
  <si>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</si>
  <si>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</si>
  <si>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</si>
  <si>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АО "Институт "Энергосетьпроект", АО «ОПТИМА ЭНЕРГОСТРОЙ». Проектно-изыскательские работы. Договор № 18 от 15.01.2016[юридическое лицо, вид услуг/ подряда, предмет договора, дата заключения/ расторжения и номер договора/ соглашений к договору]</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</si>
  <si>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</si>
  <si>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Талаховской ТЭС.</t>
  </si>
  <si>
    <t>гос.экспертиза_Дог.№1068Д-16/ГГЭ-10792/02 от 01.09.16г. Главгосэкспертиза России в ценах  2016 года с НДС, млн. руб.</t>
  </si>
  <si>
    <t>Главгосэкспертиза России    договор  № 1439Д-16/ГГЭ-10792/10 от 28.11.2016  в ценах 2016 года с НДС, млн. руб.</t>
  </si>
  <si>
    <t>Сроки выполнения</t>
  </si>
  <si>
    <t>Процент выполнения за отчетный период (%)</t>
  </si>
  <si>
    <t>1.1.</t>
  </si>
  <si>
    <t>Заключение договора на ТП</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</si>
  <si>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</si>
  <si>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</si>
  <si>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</si>
  <si>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</si>
  <si>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</si>
  <si>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</si>
  <si>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</si>
  <si>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</si>
  <si>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</si>
  <si>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</si>
  <si>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</si>
  <si>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</si>
  <si>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</si>
  <si>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</si>
  <si>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</si>
  <si>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</si>
  <si>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</si>
  <si>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</si>
  <si>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</si>
  <si>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</si>
  <si>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</si>
  <si>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</si>
  <si>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</si>
  <si>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</si>
  <si>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</si>
  <si>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</si>
  <si>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</si>
  <si>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</si>
  <si>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</si>
  <si>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</si>
  <si>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</si>
  <si>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</si>
  <si>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</si>
  <si>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</si>
  <si>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</si>
  <si>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</si>
  <si>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</si>
  <si>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</si>
  <si>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</si>
  <si>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</si>
  <si>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</si>
  <si>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</si>
  <si>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</si>
  <si>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</si>
  <si>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</si>
  <si>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</si>
  <si>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</si>
  <si>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</si>
  <si>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</si>
  <si>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</si>
  <si>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</si>
  <si>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</si>
  <si>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</si>
  <si>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</si>
  <si>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</si>
  <si>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</si>
  <si>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</si>
  <si>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</si>
  <si>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 состоянию на 01.01.2017 года</t>
  </si>
  <si>
    <t xml:space="preserve">Факт 2015 года </t>
  </si>
  <si>
    <t>Сметная стоимость проекта в ценах 4кв. 2016 года с НДС, млн. руб.</t>
  </si>
  <si>
    <t>2.</t>
  </si>
  <si>
    <t>3.</t>
  </si>
  <si>
    <t>4.</t>
  </si>
  <si>
    <t xml:space="preserve">Главгосэкспертиза России      </t>
  </si>
  <si>
    <t>ПР</t>
  </si>
  <si>
    <t>ПР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</si>
  <si>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АО АО ВНИИР Гидроавтоматика</t>
  </si>
  <si>
    <t>"ОПТИМА ЭНЕРГОСТРОЙ"</t>
  </si>
  <si>
    <t>ЕП</t>
  </si>
  <si>
    <t>856</t>
  </si>
  <si>
    <t>нд</t>
  </si>
  <si>
    <t>АО "ОПТИМА ЭНЕРГОСТРОЙ" АО</t>
  </si>
  <si>
    <t>"СП "Энергосетьстрой" АО</t>
  </si>
  <si>
    <t>"ЭССП" АО</t>
  </si>
  <si>
    <t>Инвестпроект  договор  № №17/10/16-А от 17.10.2016 г   в ценах 2016 года с НДС, млн. руб.</t>
  </si>
  <si>
    <t>ЦТЗ  договор  № 39  от  10/02/17-   в ценах 2017 года с НДС, млн. руб.</t>
  </si>
  <si>
    <t>КМК ООО  договор  № 11-а/16 от 01.11.2016 г.   в ценах 2016 года с НДС, млн. руб.</t>
  </si>
  <si>
    <t>Калининградская генерация ООО  договор  № Д/ТА/01/8773  от  29/12/16-   в ценах 2016 года с НДС, млн. руб.</t>
  </si>
  <si>
    <t>Балтийские семена   договор  № 164  от  19/12/16-   в ценах 2016 года с НДС, млн. руб.</t>
  </si>
  <si>
    <t>Плисов Н.М.  договор  б/н от 01.11.2016  от  01/11/16-   в ценах 2016 года с НДС, млн. руб.</t>
  </si>
  <si>
    <t>Янтарь   договор  б/н от 23.12.2016  от  23/12/16-   в ценах 2016 года с НДС, млн. руб.</t>
  </si>
  <si>
    <t>Аграрная инвестиционная компания   договор  № 778  от  01/12/16-   в ценах 2016 года с НДС, млн. руб.</t>
  </si>
  <si>
    <t>Специализированное независимое оценочное бюро  договор  № 01 от 09.01.2017 г. в ценах 2017 года с НДС, млн. руб.</t>
  </si>
  <si>
    <t>Авдеев Ю.Г.  договор  б/н от  27/01/17-   в ценах 2017 года с НДС, млн. руб.</t>
  </si>
  <si>
    <t>Сизов А.В. ИП  договор  б/н  от  15/02/17  в ценах 2017 года с НДС, млн. руб.</t>
  </si>
  <si>
    <t>Званцев М.А.  договор  б/н от 30.01.2017  в ценах 2017 года с НДС, млн. руб.</t>
  </si>
  <si>
    <t>Рекунова О.С.  договор  б/н  от  13/01/17-   в ценах 2017 года с НДС, млн. руб.</t>
  </si>
  <si>
    <t>Булгаков А.М  договор б/н  от  13/01/17-   в ценах 2017 года с НДС, млн. руб.</t>
  </si>
  <si>
    <t>Администрация МО СГО  договор  б/н от 12.05.2017  в ценах 2017 года с НДС, млн. руб.</t>
  </si>
  <si>
    <t>Советский городской округ</t>
  </si>
  <si>
    <t>строительство</t>
  </si>
  <si>
    <t>СМР+ПНР+ОБ   № 483 от 29/07/2016 - Оптима Энергострой   в ценах 2016 года с НДС, млн. руб.</t>
  </si>
  <si>
    <t>Оптима Энергострой      договор  № 120 от 09/03/17  в ценах 2017 года с НДС, млн. руб.</t>
  </si>
  <si>
    <t>Званцев А.И.  договор №188 от 13.01.2017  в ценах 2017 года с НДС, млн. руб.</t>
  </si>
  <si>
    <t>Специализированное независимое оценочное бюро (СНОБ) договор  № 111  от  03/04/17  в ценах 2017 года с НДС, млн. руб.</t>
  </si>
  <si>
    <t>АО "Янтарьэнерго"/ДУКИП</t>
  </si>
  <si>
    <t>АН</t>
  </si>
  <si>
    <t>Осуществление авторского надзора по объекту «Схема выдачи мощности в электрические сети АО «Янтарьэнерго» Талаховской ТЭС. Строительство заходов: ВЛ 110 кВ Советск-330 – О-3 Знаменск (Л-112) инв. № 5321344, ВЛ 110 кВ Советск-330 – О-26 Лесная (Л-124) инв. №5321345, ВЛ 110 кВ Советск-330 – О-4 Черняховск (Л-106) инв. №5321340 на Талаховскую ТЭС»</t>
  </si>
  <si>
    <t>ПСД</t>
  </si>
  <si>
    <t>"Оптима Энергострой" АО</t>
  </si>
  <si>
    <t>31704775826</t>
  </si>
  <si>
    <t>zakupki.gov.ru</t>
  </si>
  <si>
    <t>03.03.2017</t>
  </si>
  <si>
    <t xml:space="preserve">Реконструкция и строительство объектов классом напряжения 330 кВ и выше по Градостроительному кодексу является особоопасными объектами, заключение договора  авторского надзора обязательно. </t>
  </si>
  <si>
    <t>Услуги</t>
  </si>
  <si>
    <t>Закупка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Неманского муниципального района )</t>
  </si>
  <si>
    <t>Администрация Неманского городского округа</t>
  </si>
  <si>
    <t>31705191743</t>
  </si>
  <si>
    <t xml:space="preserve">ПЗ </t>
  </si>
  <si>
    <t xml:space="preserve">ЦЗО </t>
  </si>
  <si>
    <t>31.05.2017</t>
  </si>
  <si>
    <t>05-05</t>
  </si>
  <si>
    <t>НДС не предусмотрен</t>
  </si>
  <si>
    <t>Закупка  порубочного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муниципального образования «Славский городской округ» )</t>
  </si>
  <si>
    <t>Администрация муниципального образования "Славский городской округ"</t>
  </si>
  <si>
    <t>31705191792</t>
  </si>
  <si>
    <t>Закупка  порубочного порубочного билета на (снос) зеленых насаждений для выполнения работ по объекту «Схема выдачи мощности в электрические сети АО «Янтарьэнерго» Талаховской ТЭС.Строительство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(Администрации муниципального образования «Советский городской округ» )</t>
  </si>
  <si>
    <t>Администрация муниципального образования "Советский городской округ"</t>
  </si>
  <si>
    <t>31705191848</t>
  </si>
  <si>
    <t xml:space="preserve">Осуществление публичного технологического и ценового аудита инвестиционного проекта: «Схема выдачи мощности в электрические сети АО «Янтарьэнерго» Талаховской ТЭС. Строительство заходов: ВЛ 110 кВ Советск 330 - О-3 Знаменск (Л-112) инв.№ 5321344, ВЛ 110 кВ Советск-330 - О-26 Лесная (Л-124) инв.№ 5321345, ВЛ 110 кВ Советск-330 - О-4 Черняховск (Л-106) инв.№5321340 на Талаховскую ТЭС» </t>
  </si>
  <si>
    <t>мониторинг цен</t>
  </si>
  <si>
    <t>ВЗ</t>
  </si>
  <si>
    <t>ОЗЦ</t>
  </si>
  <si>
    <t>МОСГОСЭКСПЕРТИЗА</t>
  </si>
  <si>
    <t>853974</t>
  </si>
  <si>
    <t>"ЭФ-Инжиниринг" ООО</t>
  </si>
  <si>
    <t>"ЭФ-ТЭК" ООО</t>
  </si>
  <si>
    <t xml:space="preserve">  29.07.2016</t>
  </si>
  <si>
    <r>
      <t>Другое</t>
    </r>
    <r>
      <rPr>
        <vertAlign val="superscript"/>
        <sz val="12"/>
        <color rgb="FF000000"/>
        <rFont val="Times New Roman"/>
        <family val="1"/>
        <charset val="204"/>
      </rPr>
      <t>3)</t>
    </r>
    <r>
      <rPr>
        <sz val="12"/>
        <color rgb="FF000000"/>
        <rFont val="Times New Roman"/>
        <family val="1"/>
        <charset val="204"/>
      </rPr>
      <t>, шт.</t>
    </r>
  </si>
  <si>
    <t>Утверждение платы за ТП по ин/дивидуальному проекту</t>
  </si>
  <si>
    <t>3.6.</t>
  </si>
  <si>
    <t xml:space="preserve">4.1. </t>
  </si>
  <si>
    <t>4.6.</t>
  </si>
  <si>
    <t>23.12.2016
28.04.2017</t>
  </si>
  <si>
    <t>регионального</t>
  </si>
  <si>
    <t>09.12.2016
17.02.2017</t>
  </si>
  <si>
    <t>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t>
  </si>
  <si>
    <t>F_17-2071</t>
  </si>
  <si>
    <t>Реконструкция трансформаторных и иных подстанций</t>
  </si>
  <si>
    <t>1. Обеспечение реализаций мероприятий по реализации Схемы выдачи мощности  Талаховской ТЭС в электрические сети.
2. Замена оборудования, выработавшего ресурс;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7.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</si>
  <si>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</si>
  <si>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</si>
  <si>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</si>
  <si>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</si>
  <si>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</si>
  <si>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</si>
  <si>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</si>
  <si>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</si>
  <si>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</si>
  <si>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</si>
  <si>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</si>
  <si>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</si>
  <si>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</si>
  <si>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</si>
  <si>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</si>
  <si>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</si>
  <si>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</si>
  <si>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17.02.2017,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</si>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</sst>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00"/>
    <numFmt numFmtId="176" formatCode="#,##0.00_ ;\-#,##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2"/>
      <color indexed="8"/>
      <name val="Arial"/>
      <family val="2"/>
      <charset val="204"/>
    </font>
    <font>
      <b/>
      <sz val="11"/>
      <color theme="1"/>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61">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49" fontId="7" fillId="0" borderId="0" xfId="62" applyNumberFormat="1" applyFont="1" applyBorder="1" applyAlignment="1">
      <alignment horizontal="left" vertical="center" wrapText="1"/>
    </xf>
    <xf numFmtId="0" fontId="7" fillId="0" borderId="0" xfId="62" applyFont="1" applyBorder="1" applyAlignment="1">
      <alignment horizontal="left" vertical="center" wrapText="1"/>
    </xf>
    <xf numFmtId="0" fontId="36" fillId="0" borderId="0" xfId="62" applyFont="1" applyBorder="1" applyAlignment="1">
      <alignment horizontal="left"/>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30" xfId="2" applyFont="1" applyFill="1" applyBorder="1" applyAlignment="1">
      <alignment horizontal="justify"/>
    </xf>
    <xf numFmtId="0" fontId="31" fillId="0" borderId="30" xfId="2" applyFont="1" applyFill="1" applyBorder="1" applyAlignment="1">
      <alignment horizontal="justify"/>
    </xf>
    <xf numFmtId="0" fontId="31" fillId="0" borderId="31" xfId="2" applyFont="1" applyFill="1" applyBorder="1" applyAlignment="1">
      <alignment horizontal="justify"/>
    </xf>
    <xf numFmtId="0" fontId="32" fillId="0" borderId="30" xfId="2" applyFont="1" applyFill="1" applyBorder="1" applyAlignment="1">
      <alignment vertical="top" wrapText="1"/>
    </xf>
    <xf numFmtId="0" fontId="32" fillId="0" borderId="32" xfId="2" applyFont="1" applyFill="1" applyBorder="1" applyAlignment="1">
      <alignment vertical="top" wrapText="1"/>
    </xf>
    <xf numFmtId="0" fontId="31" fillId="0" borderId="33" xfId="2" applyFont="1" applyFill="1" applyBorder="1" applyAlignment="1">
      <alignment horizontal="justify" vertical="top" wrapText="1"/>
    </xf>
    <xf numFmtId="0" fontId="32" fillId="0" borderId="31" xfId="2" applyFont="1" applyFill="1" applyBorder="1" applyAlignment="1">
      <alignment vertical="top" wrapText="1"/>
    </xf>
    <xf numFmtId="0" fontId="31" fillId="0" borderId="30" xfId="2" applyFont="1" applyFill="1" applyBorder="1" applyAlignment="1">
      <alignment horizontal="justify" vertical="top" wrapText="1"/>
    </xf>
    <xf numFmtId="0" fontId="31" fillId="0" borderId="31" xfId="2" applyFont="1" applyFill="1" applyBorder="1" applyAlignment="1">
      <alignment vertical="top" wrapText="1"/>
    </xf>
    <xf numFmtId="0" fontId="31" fillId="0" borderId="30" xfId="2" applyFont="1" applyFill="1" applyBorder="1" applyAlignment="1">
      <alignment vertical="top" wrapText="1"/>
    </xf>
    <xf numFmtId="0" fontId="31" fillId="0" borderId="34" xfId="2" applyFont="1" applyFill="1" applyBorder="1" applyAlignment="1">
      <alignment vertical="top" wrapText="1"/>
    </xf>
    <xf numFmtId="0" fontId="31" fillId="0" borderId="32" xfId="2" applyFont="1" applyFill="1" applyBorder="1" applyAlignment="1">
      <alignment vertical="top" wrapText="1"/>
    </xf>
    <xf numFmtId="0" fontId="32" fillId="0" borderId="32" xfId="2" applyFont="1" applyFill="1" applyBorder="1" applyAlignment="1">
      <alignment horizontal="justify" vertical="top" wrapText="1"/>
    </xf>
    <xf numFmtId="0" fontId="32" fillId="0" borderId="30" xfId="2" applyFont="1" applyFill="1" applyBorder="1" applyAlignment="1">
      <alignment horizontal="justify" vertical="top" wrapText="1"/>
    </xf>
    <xf numFmtId="0" fontId="31" fillId="0" borderId="35" xfId="2" quotePrefix="1" applyFont="1" applyFill="1" applyBorder="1" applyAlignment="1">
      <alignment horizontal="justify" vertical="top" wrapText="1"/>
    </xf>
    <xf numFmtId="0" fontId="31" fillId="0" borderId="36" xfId="2" applyFont="1" applyFill="1" applyBorder="1" applyAlignment="1">
      <alignment horizontal="justify" vertical="top" wrapText="1"/>
    </xf>
    <xf numFmtId="0" fontId="31" fillId="0" borderId="35" xfId="2" applyFont="1" applyFill="1" applyBorder="1" applyAlignment="1">
      <alignment vertical="top" wrapText="1"/>
    </xf>
    <xf numFmtId="0" fontId="32" fillId="0" borderId="31" xfId="2" applyFont="1" applyFill="1" applyBorder="1" applyAlignment="1">
      <alignment horizontal="left" vertical="center" wrapText="1"/>
    </xf>
    <xf numFmtId="0" fontId="31" fillId="0" borderId="35" xfId="2" applyFont="1" applyFill="1" applyBorder="1" applyAlignment="1">
      <alignment horizontal="justify" vertical="top" wrapText="1"/>
    </xf>
    <xf numFmtId="0" fontId="32" fillId="0" borderId="31" xfId="2" applyFont="1" applyFill="1" applyBorder="1" applyAlignment="1">
      <alignment horizontal="center" vertical="center" wrapText="1"/>
    </xf>
    <xf numFmtId="0" fontId="31" fillId="0" borderId="32"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horizontal="center" vertical="center"/>
    </xf>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173" fontId="31" fillId="0" borderId="30" xfId="2" applyNumberFormat="1" applyFont="1" applyFill="1" applyBorder="1" applyAlignment="1">
      <alignment horizontal="justify" vertical="top" wrapText="1"/>
    </xf>
    <xf numFmtId="0" fontId="31" fillId="24" borderId="30" xfId="2" applyFont="1" applyFill="1" applyBorder="1" applyAlignment="1">
      <alignment horizontal="justify" vertical="top" wrapText="1"/>
    </xf>
    <xf numFmtId="173" fontId="31" fillId="24" borderId="30" xfId="2" applyNumberFormat="1" applyFont="1" applyFill="1" applyBorder="1" applyAlignment="1">
      <alignment horizontal="justify" vertical="top" wrapText="1"/>
    </xf>
    <xf numFmtId="10" fontId="31" fillId="0" borderId="30" xfId="2" applyNumberFormat="1" applyFont="1" applyFill="1" applyBorder="1" applyAlignment="1">
      <alignment horizontal="justify" vertical="top" wrapText="1"/>
    </xf>
    <xf numFmtId="10" fontId="31" fillId="0" borderId="36" xfId="2" applyNumberFormat="1" applyFont="1" applyFill="1" applyBorder="1" applyAlignment="1">
      <alignment horizontal="justify" vertical="top" wrapText="1"/>
    </xf>
    <xf numFmtId="173" fontId="33" fillId="0" borderId="39" xfId="62" applyNumberFormat="1" applyFont="1" applyFill="1" applyBorder="1" applyAlignment="1">
      <alignment horizontal="left" vertical="center" wrapText="1"/>
    </xf>
    <xf numFmtId="49" fontId="7"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7" fillId="0" borderId="0" xfId="22" applyNumberFormat="1" applyFont="1" applyFill="1" applyBorder="1" applyAlignment="1" applyProtection="1">
      <alignment wrapText="1"/>
    </xf>
    <xf numFmtId="2" fontId="31" fillId="0" borderId="30" xfId="2" applyNumberFormat="1" applyFont="1" applyFill="1" applyBorder="1" applyAlignment="1">
      <alignment horizontal="justify" vertical="top" wrapText="1"/>
    </xf>
    <xf numFmtId="0" fontId="31" fillId="0" borderId="30" xfId="2" applyFont="1" applyFill="1" applyBorder="1" applyAlignment="1">
      <alignment horizontal="justify" vertical="center"/>
    </xf>
    <xf numFmtId="0" fontId="33" fillId="0" borderId="1" xfId="2" applyFont="1" applyFill="1" applyBorder="1" applyAlignment="1">
      <alignment horizontal="center" vertical="center" wrapText="1"/>
    </xf>
    <xf numFmtId="0" fontId="44" fillId="0" borderId="0" xfId="1" applyFont="1" applyAlignment="1">
      <alignment vertical="center"/>
    </xf>
    <xf numFmtId="0" fontId="7" fillId="0" borderId="0" xfId="1" applyFont="1" applyAlignment="1">
      <alignment vertical="center"/>
    </xf>
    <xf numFmtId="0" fontId="44" fillId="0" borderId="0" xfId="1" applyFont="1" applyAlignment="1">
      <alignment vertical="center" wrapText="1"/>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Alignment="1">
      <alignment horizontal="center" vertical="center"/>
    </xf>
    <xf numFmtId="0" fontId="31" fillId="0" borderId="31" xfId="2" applyFont="1" applyFill="1" applyBorder="1" applyAlignment="1">
      <alignment horizontal="left" vertical="top" wrapText="1"/>
    </xf>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10" fillId="0" borderId="0" xfId="1" applyFont="1" applyFill="1"/>
    <xf numFmtId="0" fontId="45" fillId="0" borderId="0" xfId="1" applyFont="1" applyAlignment="1">
      <alignment horizontal="left" vertical="center"/>
    </xf>
    <xf numFmtId="0" fontId="39" fillId="0" borderId="0" xfId="1" applyFont="1" applyAlignment="1">
      <alignment vertical="center"/>
    </xf>
    <xf numFmtId="0" fontId="47" fillId="0" borderId="0" xfId="1" applyFont="1" applyAlignment="1">
      <alignment vertical="center"/>
    </xf>
    <xf numFmtId="0" fontId="10" fillId="0" borderId="0" xfId="1" applyFont="1" applyBorder="1"/>
    <xf numFmtId="0" fontId="48" fillId="0" borderId="0" xfId="1" applyFont="1"/>
    <xf numFmtId="0" fontId="8" fillId="0" borderId="0" xfId="1" applyFont="1" applyAlignment="1">
      <alignment horizontal="center" vertical="center"/>
    </xf>
    <xf numFmtId="0" fontId="46"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8"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left" vertical="center" wrapText="1"/>
    </xf>
    <xf numFmtId="0" fontId="49" fillId="0" borderId="0" xfId="1" applyFont="1" applyBorder="1"/>
    <xf numFmtId="0" fontId="49" fillId="0" borderId="0" xfId="1" applyFont="1"/>
    <xf numFmtId="168" fontId="7" fillId="0" borderId="4" xfId="67" applyNumberFormat="1" applyFont="1" applyFill="1" applyBorder="1" applyAlignment="1">
      <alignment horizontal="center" vertical="center"/>
    </xf>
    <xf numFmtId="168" fontId="7" fillId="0" borderId="0" xfId="67" applyNumberFormat="1" applyFont="1" applyFill="1" applyAlignment="1">
      <alignment horizontal="center" vertical="center"/>
    </xf>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0" fillId="0" borderId="1" xfId="1" applyFont="1" applyBorder="1" applyAlignment="1">
      <alignment horizontal="center" vertical="center"/>
    </xf>
    <xf numFmtId="0" fontId="7" fillId="0" borderId="4" xfId="1" applyFont="1" applyBorder="1" applyAlignment="1">
      <alignment vertical="center" wrapText="1"/>
    </xf>
    <xf numFmtId="0" fontId="51"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Fill="1" applyBorder="1" applyAlignment="1">
      <alignment wrapText="1"/>
    </xf>
    <xf numFmtId="0" fontId="51" fillId="0" borderId="1" xfId="0" applyFont="1" applyBorder="1" applyAlignment="1">
      <alignment horizontal="center" vertical="center"/>
    </xf>
    <xf numFmtId="0" fontId="51" fillId="0" borderId="1" xfId="0" applyFont="1" applyBorder="1"/>
    <xf numFmtId="0" fontId="51" fillId="0" borderId="1"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1" xfId="0" applyFont="1" applyBorder="1" applyAlignment="1">
      <alignment horizontal="center" wrapText="1"/>
    </xf>
    <xf numFmtId="0" fontId="51" fillId="0" borderId="1" xfId="0" applyFont="1" applyFill="1" applyBorder="1" applyAlignment="1">
      <alignment vertical="center"/>
    </xf>
    <xf numFmtId="0" fontId="50" fillId="0" borderId="1" xfId="0" applyFont="1" applyBorder="1"/>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32" fillId="0" borderId="0" xfId="68" applyFont="1" applyFill="1" applyAlignment="1">
      <alignment vertical="center" wrapText="1"/>
    </xf>
    <xf numFmtId="0" fontId="7" fillId="0" borderId="0" xfId="68" applyFont="1" applyFill="1" applyAlignment="1">
      <alignment vertical="center"/>
    </xf>
    <xf numFmtId="0" fontId="32" fillId="0" borderId="0" xfId="68" applyFont="1" applyFill="1" applyAlignment="1">
      <alignment vertical="center"/>
    </xf>
    <xf numFmtId="0" fontId="32" fillId="0" borderId="0" xfId="68" applyFont="1" applyFill="1" applyAlignment="1">
      <alignment horizontal="center" vertical="center"/>
    </xf>
    <xf numFmtId="0" fontId="55" fillId="0" borderId="0" xfId="68" applyFont="1" applyFill="1" applyAlignment="1">
      <alignment horizontal="left" vertical="center"/>
    </xf>
    <xf numFmtId="0" fontId="36" fillId="0" borderId="0" xfId="68" applyFont="1" applyFill="1" applyAlignment="1">
      <alignment vertical="center"/>
    </xf>
    <xf numFmtId="0" fontId="35" fillId="0" borderId="0" xfId="0" applyFont="1" applyFill="1"/>
    <xf numFmtId="0" fontId="35" fillId="0" borderId="0" xfId="0" applyFont="1" applyFill="1" applyBorder="1"/>
    <xf numFmtId="0" fontId="7" fillId="0" borderId="37" xfId="68" applyFont="1" applyFill="1" applyBorder="1" applyAlignment="1">
      <alignment vertical="center"/>
    </xf>
    <xf numFmtId="3" fontId="31" fillId="0" borderId="38" xfId="68" applyNumberFormat="1" applyFont="1" applyFill="1" applyBorder="1" applyAlignment="1">
      <alignment vertical="center"/>
    </xf>
    <xf numFmtId="0" fontId="7" fillId="0" borderId="39" xfId="68" applyFont="1" applyFill="1" applyBorder="1" applyAlignment="1">
      <alignment vertical="center"/>
    </xf>
    <xf numFmtId="3" fontId="31" fillId="0" borderId="40" xfId="68" applyNumberFormat="1" applyFont="1" applyFill="1" applyBorder="1" applyAlignment="1">
      <alignment vertical="center"/>
    </xf>
    <xf numFmtId="0" fontId="7" fillId="0" borderId="41" xfId="68" applyFont="1" applyFill="1" applyBorder="1" applyAlignment="1">
      <alignment vertical="center"/>
    </xf>
    <xf numFmtId="3" fontId="31" fillId="0" borderId="42" xfId="68" applyNumberFormat="1" applyFont="1" applyFill="1" applyBorder="1" applyAlignment="1">
      <alignment vertical="center"/>
    </xf>
    <xf numFmtId="0" fontId="7" fillId="0" borderId="43" xfId="68" applyFont="1" applyFill="1" applyBorder="1" applyAlignment="1">
      <alignment vertical="center"/>
    </xf>
    <xf numFmtId="3" fontId="31" fillId="0" borderId="44" xfId="68" applyNumberFormat="1" applyFont="1" applyFill="1" applyBorder="1" applyAlignment="1">
      <alignment vertical="center"/>
    </xf>
    <xf numFmtId="10" fontId="31" fillId="0" borderId="42" xfId="68" applyNumberFormat="1" applyFont="1" applyFill="1" applyBorder="1" applyAlignment="1">
      <alignment vertical="center"/>
    </xf>
    <xf numFmtId="9" fontId="31" fillId="0" borderId="44" xfId="68" applyNumberFormat="1" applyFont="1" applyFill="1" applyBorder="1" applyAlignment="1">
      <alignment vertical="center"/>
    </xf>
    <xf numFmtId="0" fontId="7" fillId="0" borderId="29" xfId="68" applyFont="1" applyFill="1" applyBorder="1" applyAlignment="1">
      <alignment vertical="center"/>
    </xf>
    <xf numFmtId="3" fontId="31" fillId="0" borderId="37" xfId="68" applyNumberFormat="1" applyFont="1" applyFill="1" applyBorder="1" applyAlignment="1">
      <alignment vertical="center"/>
    </xf>
    <xf numFmtId="0" fontId="7" fillId="0" borderId="25" xfId="68" applyFont="1" applyFill="1" applyBorder="1" applyAlignment="1">
      <alignment vertical="center"/>
    </xf>
    <xf numFmtId="10" fontId="31" fillId="0" borderId="45" xfId="68" applyNumberFormat="1" applyFont="1" applyFill="1" applyBorder="1" applyAlignment="1">
      <alignment vertical="center"/>
    </xf>
    <xf numFmtId="10" fontId="31" fillId="0" borderId="39" xfId="68" applyNumberFormat="1" applyFont="1" applyFill="1" applyBorder="1" applyAlignment="1">
      <alignment vertical="center"/>
    </xf>
    <xf numFmtId="0" fontId="7" fillId="0" borderId="46" xfId="68" applyFont="1" applyFill="1" applyBorder="1" applyAlignment="1">
      <alignment vertical="center"/>
    </xf>
    <xf numFmtId="10" fontId="31" fillId="0" borderId="43" xfId="68" applyNumberFormat="1" applyFont="1" applyFill="1" applyBorder="1" applyAlignment="1">
      <alignment vertical="center"/>
    </xf>
    <xf numFmtId="0" fontId="7" fillId="0" borderId="28" xfId="68" applyFont="1" applyFill="1" applyBorder="1" applyAlignment="1">
      <alignment horizontal="left" vertical="center"/>
    </xf>
    <xf numFmtId="1" fontId="7" fillId="0" borderId="27" xfId="68" applyNumberFormat="1" applyFont="1" applyFill="1" applyBorder="1" applyAlignment="1">
      <alignment horizontal="center" vertical="center"/>
    </xf>
    <xf numFmtId="0" fontId="7" fillId="0" borderId="26" xfId="68" applyFont="1" applyFill="1" applyBorder="1" applyAlignment="1">
      <alignment vertical="center"/>
    </xf>
    <xf numFmtId="10" fontId="31" fillId="0" borderId="1" xfId="68" applyNumberFormat="1" applyFont="1" applyFill="1" applyBorder="1" applyAlignment="1">
      <alignment vertical="center"/>
    </xf>
    <xf numFmtId="0" fontId="7" fillId="0" borderId="24" xfId="68" applyFont="1" applyFill="1" applyBorder="1" applyAlignment="1">
      <alignment vertical="center"/>
    </xf>
    <xf numFmtId="3" fontId="31" fillId="0" borderId="23" xfId="68" applyNumberFormat="1" applyFont="1" applyFill="1" applyBorder="1" applyAlignment="1">
      <alignment vertical="center"/>
    </xf>
    <xf numFmtId="3" fontId="32" fillId="0" borderId="23" xfId="68" applyNumberFormat="1" applyFont="1" applyFill="1" applyBorder="1" applyAlignment="1">
      <alignment vertical="center"/>
    </xf>
    <xf numFmtId="0" fontId="32" fillId="0" borderId="28" xfId="68" applyFont="1" applyFill="1" applyBorder="1" applyAlignment="1">
      <alignment vertical="center"/>
    </xf>
    <xf numFmtId="3" fontId="31" fillId="0" borderId="1" xfId="68" applyNumberFormat="1" applyFont="1" applyFill="1" applyBorder="1" applyAlignment="1">
      <alignment vertical="center"/>
    </xf>
    <xf numFmtId="0" fontId="7" fillId="0" borderId="0" xfId="68" applyFont="1" applyFill="1" applyBorder="1" applyAlignment="1">
      <alignment vertical="center"/>
    </xf>
    <xf numFmtId="3" fontId="7" fillId="0" borderId="0" xfId="68" applyNumberFormat="1" applyFont="1" applyFill="1" applyBorder="1" applyAlignment="1">
      <alignment horizontal="center" vertical="center"/>
    </xf>
    <xf numFmtId="0" fontId="32" fillId="0" borderId="26" xfId="68" applyFont="1" applyFill="1" applyBorder="1" applyAlignment="1">
      <alignment vertical="center"/>
    </xf>
    <xf numFmtId="3" fontId="32" fillId="0" borderId="1" xfId="68" applyNumberFormat="1" applyFont="1" applyFill="1" applyBorder="1" applyAlignment="1">
      <alignment vertical="center"/>
    </xf>
    <xf numFmtId="0" fontId="7" fillId="0" borderId="26" xfId="68" applyFont="1" applyFill="1" applyBorder="1" applyAlignment="1">
      <alignment horizontal="left" vertical="center"/>
    </xf>
    <xf numFmtId="3" fontId="31" fillId="0" borderId="0" xfId="68" applyNumberFormat="1" applyFont="1" applyFill="1" applyBorder="1" applyAlignment="1">
      <alignment vertical="center"/>
    </xf>
    <xf numFmtId="0" fontId="32" fillId="0" borderId="26" xfId="68" applyFont="1" applyFill="1" applyBorder="1" applyAlignment="1">
      <alignment horizontal="left" vertical="center"/>
    </xf>
    <xf numFmtId="0" fontId="32" fillId="0" borderId="24" xfId="68" applyFont="1" applyFill="1" applyBorder="1" applyAlignment="1">
      <alignment horizontal="left" vertical="center"/>
    </xf>
    <xf numFmtId="167" fontId="31" fillId="0" borderId="0" xfId="68" applyNumberFormat="1" applyFont="1" applyFill="1" applyBorder="1" applyAlignment="1">
      <alignment horizontal="center" vertical="center"/>
    </xf>
    <xf numFmtId="0" fontId="7" fillId="0" borderId="26" xfId="68" applyFont="1" applyFill="1" applyBorder="1" applyAlignment="1">
      <alignment horizontal="left" vertical="center" wrapText="1"/>
    </xf>
    <xf numFmtId="169" fontId="31" fillId="0" borderId="1" xfId="68" applyNumberFormat="1" applyFont="1" applyFill="1" applyBorder="1" applyAlignment="1">
      <alignment horizontal="center" vertical="center"/>
    </xf>
    <xf numFmtId="170" fontId="32" fillId="0" borderId="1" xfId="68" applyNumberFormat="1" applyFont="1" applyFill="1" applyBorder="1" applyAlignment="1">
      <alignment vertical="center"/>
    </xf>
    <xf numFmtId="171" fontId="32" fillId="0" borderId="1" xfId="68" applyNumberFormat="1" applyFont="1" applyFill="1" applyBorder="1" applyAlignment="1">
      <alignment vertical="center"/>
    </xf>
    <xf numFmtId="0" fontId="32" fillId="0" borderId="24" xfId="68" applyFont="1" applyFill="1" applyBorder="1" applyAlignment="1">
      <alignment vertical="center"/>
    </xf>
    <xf numFmtId="171" fontId="32" fillId="0" borderId="23" xfId="68" applyNumberFormat="1" applyFont="1" applyFill="1" applyBorder="1" applyAlignment="1">
      <alignment vertical="center"/>
    </xf>
    <xf numFmtId="1" fontId="7" fillId="0" borderId="0" xfId="68" applyNumberFormat="1" applyFont="1" applyFill="1" applyAlignment="1">
      <alignment vertical="center"/>
    </xf>
    <xf numFmtId="172" fontId="7" fillId="0" borderId="0" xfId="68" applyNumberFormat="1" applyFont="1" applyFill="1" applyAlignment="1">
      <alignment vertical="center"/>
    </xf>
    <xf numFmtId="0" fontId="0" fillId="0" borderId="0" xfId="0" applyFill="1"/>
    <xf numFmtId="0" fontId="33" fillId="0" borderId="1" xfId="2" applyNumberFormat="1" applyFont="1" applyFill="1" applyBorder="1" applyAlignment="1">
      <alignment horizontal="center" vertical="top" wrapText="1" shrinkToFit="1"/>
    </xf>
    <xf numFmtId="0" fontId="31" fillId="0" borderId="0" xfId="49" applyFont="1"/>
    <xf numFmtId="0" fontId="31" fillId="0" borderId="0" xfId="49" applyFont="1" applyAlignment="1">
      <alignment wrapText="1"/>
    </xf>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1" xfId="49" applyFont="1" applyBorder="1" applyAlignment="1">
      <alignment horizontal="center" vertical="center" wrapText="1"/>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0" fontId="7" fillId="0" borderId="0" xfId="49" applyFont="1"/>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24" borderId="0" xfId="2" applyFont="1" applyFill="1"/>
    <xf numFmtId="4" fontId="31" fillId="0" borderId="30" xfId="2" applyNumberFormat="1" applyFont="1" applyFill="1" applyBorder="1" applyAlignment="1">
      <alignment horizontal="justify" vertical="top" wrapText="1"/>
    </xf>
    <xf numFmtId="4" fontId="31" fillId="24" borderId="30" xfId="2" applyNumberFormat="1" applyFont="1" applyFill="1" applyBorder="1" applyAlignment="1">
      <alignment horizontal="justify" vertical="top" wrapText="1"/>
    </xf>
    <xf numFmtId="0" fontId="33" fillId="0" borderId="1"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8" fillId="0" borderId="0" xfId="2" applyFont="1" applyFill="1" applyAlignment="1">
      <alignment horizontal="right"/>
    </xf>
    <xf numFmtId="0" fontId="51" fillId="0" borderId="0" xfId="0" applyFont="1" applyFill="1"/>
    <xf numFmtId="0" fontId="8" fillId="0" borderId="0" xfId="2" applyFont="1" applyFill="1" applyAlignment="1">
      <alignment horizontal="right" vertical="center"/>
    </xf>
    <xf numFmtId="0" fontId="7" fillId="0" borderId="1" xfId="2" applyNumberFormat="1" applyFont="1" applyFill="1" applyBorder="1" applyAlignment="1">
      <alignment horizontal="center" vertical="center" wrapText="1" shrinkToFit="1"/>
    </xf>
    <xf numFmtId="0" fontId="7" fillId="0" borderId="1" xfId="2" applyFont="1" applyFill="1" applyBorder="1" applyAlignment="1">
      <alignment horizontal="center" vertical="center" wrapText="1" shrinkToFit="1"/>
    </xf>
    <xf numFmtId="174" fontId="33" fillId="0" borderId="1" xfId="2" applyNumberFormat="1" applyFont="1" applyFill="1" applyBorder="1" applyAlignment="1">
      <alignment horizontal="center" vertical="center" wrapText="1" shrinkToFit="1"/>
    </xf>
    <xf numFmtId="14" fontId="7" fillId="0" borderId="1" xfId="49"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 fontId="7" fillId="0" borderId="10" xfId="49" applyNumberFormat="1" applyFont="1" applyBorder="1" applyAlignment="1">
      <alignment horizontal="center" vertical="center"/>
    </xf>
    <xf numFmtId="49" fontId="7" fillId="0" borderId="10" xfId="49" applyNumberFormat="1" applyFont="1" applyBorder="1" applyAlignment="1">
      <alignment horizontal="center" vertical="center" wrapText="1"/>
    </xf>
    <xf numFmtId="49" fontId="7" fillId="0" borderId="10"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49" fontId="7" fillId="0" borderId="10" xfId="49" applyNumberFormat="1" applyFont="1" applyBorder="1" applyAlignment="1">
      <alignment horizontal="center" vertical="center"/>
    </xf>
    <xf numFmtId="167" fontId="7" fillId="0" borderId="10" xfId="49" applyNumberFormat="1" applyFont="1" applyBorder="1" applyAlignment="1">
      <alignment horizontal="center" vertical="center"/>
    </xf>
    <xf numFmtId="14" fontId="7" fillId="0" borderId="10" xfId="0" applyNumberFormat="1" applyFont="1" applyFill="1" applyBorder="1" applyAlignment="1">
      <alignment horizontal="center" vertical="center" wrapText="1"/>
    </xf>
    <xf numFmtId="2" fontId="50" fillId="0" borderId="1" xfId="1" applyNumberFormat="1" applyFont="1" applyBorder="1" applyAlignment="1">
      <alignment horizontal="center" vertical="center"/>
    </xf>
    <xf numFmtId="17"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wrapText="1"/>
    </xf>
    <xf numFmtId="0" fontId="31" fillId="0" borderId="1" xfId="49" applyFont="1" applyBorder="1" applyAlignment="1">
      <alignment horizontal="center" vertical="center"/>
    </xf>
    <xf numFmtId="0" fontId="31" fillId="0" borderId="1" xfId="49" applyFont="1" applyBorder="1" applyAlignment="1">
      <alignment horizontal="center" vertical="center" wrapText="1"/>
    </xf>
    <xf numFmtId="0" fontId="33" fillId="0" borderId="1" xfId="2" applyNumberFormat="1" applyFont="1" applyBorder="1" applyAlignment="1">
      <alignment horizontal="center" vertical="top" wrapText="1" shrinkToFit="1"/>
    </xf>
    <xf numFmtId="0" fontId="33" fillId="0" borderId="1" xfId="2" applyFont="1" applyBorder="1" applyAlignment="1">
      <alignment horizontal="left" vertical="top" wrapText="1" shrinkToFit="1"/>
    </xf>
    <xf numFmtId="14" fontId="7" fillId="25" borderId="1" xfId="2" applyNumberFormat="1" applyFont="1" applyFill="1" applyBorder="1" applyAlignment="1">
      <alignment horizontal="center" vertical="center" wrapText="1" shrinkToFit="1"/>
    </xf>
    <xf numFmtId="173" fontId="31" fillId="26" borderId="30" xfId="2" applyNumberFormat="1" applyFont="1" applyFill="1" applyBorder="1" applyAlignment="1">
      <alignment horizontal="justify" vertical="top" wrapText="1"/>
    </xf>
    <xf numFmtId="4" fontId="31" fillId="26" borderId="30" xfId="2" applyNumberFormat="1" applyFont="1" applyFill="1" applyBorder="1" applyAlignment="1">
      <alignment horizontal="justify" vertical="top" wrapText="1"/>
    </xf>
    <xf numFmtId="0" fontId="31" fillId="26" borderId="30" xfId="2" applyFont="1" applyFill="1" applyBorder="1" applyAlignment="1">
      <alignment horizontal="justify" vertical="top" wrapText="1"/>
    </xf>
    <xf numFmtId="49" fontId="7" fillId="0" borderId="47" xfId="62" applyNumberFormat="1" applyFont="1" applyBorder="1" applyAlignment="1">
      <alignment horizontal="center" vertical="center" wrapText="1"/>
    </xf>
    <xf numFmtId="175" fontId="7" fillId="0" borderId="47" xfId="62" applyNumberFormat="1" applyFont="1" applyBorder="1" applyAlignment="1">
      <alignment horizontal="center" vertical="center" wrapText="1"/>
    </xf>
    <xf numFmtId="0" fontId="33" fillId="0" borderId="47" xfId="2" applyNumberFormat="1" applyFont="1" applyBorder="1" applyAlignment="1">
      <alignment horizontal="center" vertical="top" wrapText="1" shrinkToFit="1"/>
    </xf>
    <xf numFmtId="0" fontId="7" fillId="0" borderId="47" xfId="2" applyFont="1" applyBorder="1" applyAlignment="1">
      <alignment horizontal="left" vertical="top" wrapText="1" shrinkToFit="1"/>
    </xf>
    <xf numFmtId="14" fontId="36" fillId="25" borderId="47" xfId="0" applyNumberFormat="1" applyFont="1" applyFill="1" applyBorder="1" applyAlignment="1">
      <alignment horizontal="center" vertical="center" wrapText="1"/>
    </xf>
    <xf numFmtId="0" fontId="36" fillId="25" borderId="47" xfId="0" applyNumberFormat="1" applyFont="1" applyFill="1" applyBorder="1" applyAlignment="1">
      <alignment horizontal="center" vertical="center" wrapText="1"/>
    </xf>
    <xf numFmtId="14" fontId="33" fillId="0" borderId="47" xfId="2" applyNumberFormat="1" applyFont="1" applyBorder="1" applyAlignment="1">
      <alignment horizontal="center" vertical="top" wrapText="1" shrinkToFit="1"/>
    </xf>
    <xf numFmtId="0" fontId="33" fillId="0" borderId="47" xfId="2" applyFont="1" applyBorder="1" applyAlignment="1">
      <alignment horizontal="left" vertical="top" wrapText="1" shrinkToFit="1"/>
    </xf>
    <xf numFmtId="0" fontId="7" fillId="0" borderId="47" xfId="2" applyFont="1" applyFill="1" applyBorder="1" applyAlignment="1">
      <alignment horizontal="left" vertical="top" wrapText="1" shrinkToFit="1"/>
    </xf>
    <xf numFmtId="0" fontId="7" fillId="0" borderId="1" xfId="0" applyFont="1" applyBorder="1" applyAlignment="1">
      <alignment horizontal="left" vertical="center" wrapText="1"/>
    </xf>
    <xf numFmtId="0" fontId="5" fillId="0" borderId="0" xfId="68" applyFont="1" applyFill="1" applyBorder="1" applyAlignment="1">
      <alignment vertical="center"/>
    </xf>
    <xf numFmtId="0" fontId="60" fillId="0" borderId="0" xfId="68" applyFont="1" applyFill="1" applyBorder="1" applyAlignment="1">
      <alignment vertical="center"/>
    </xf>
    <xf numFmtId="0" fontId="5" fillId="0" borderId="20" xfId="68" applyFont="1" applyFill="1" applyBorder="1" applyAlignment="1">
      <alignment vertical="center"/>
    </xf>
    <xf numFmtId="4" fontId="58" fillId="27" borderId="47" xfId="68" applyNumberFormat="1" applyFont="1" applyFill="1" applyBorder="1" applyAlignment="1">
      <alignment horizontal="center" vertical="center"/>
    </xf>
    <xf numFmtId="3" fontId="58" fillId="27" borderId="47" xfId="68" applyNumberFormat="1" applyFont="1" applyFill="1" applyBorder="1" applyAlignment="1">
      <alignment horizontal="center" vertical="center"/>
    </xf>
    <xf numFmtId="0" fontId="58" fillId="0" borderId="47" xfId="68" applyFont="1" applyFill="1" applyBorder="1" applyAlignment="1">
      <alignment horizontal="center" vertical="center"/>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6" fillId="0" borderId="0" xfId="2" applyFont="1" applyFill="1" applyAlignment="1">
      <alignment vertical="center"/>
    </xf>
    <xf numFmtId="0" fontId="33" fillId="0" borderId="47" xfId="2" applyFont="1" applyFill="1" applyBorder="1" applyAlignment="1">
      <alignment horizontal="center" vertical="center" textRotation="90" wrapText="1"/>
    </xf>
    <xf numFmtId="0" fontId="33" fillId="0" borderId="47" xfId="2" applyFont="1" applyFill="1" applyBorder="1" applyAlignment="1">
      <alignment horizontal="center" vertical="center" wrapText="1"/>
    </xf>
    <xf numFmtId="49" fontId="33" fillId="0" borderId="47" xfId="2" applyNumberFormat="1" applyFont="1" applyFill="1" applyBorder="1" applyAlignment="1">
      <alignment horizontal="center" vertical="center" wrapText="1"/>
    </xf>
    <xf numFmtId="0" fontId="33" fillId="0" borderId="47" xfId="2" applyFont="1" applyFill="1" applyBorder="1" applyAlignment="1">
      <alignment horizontal="left" vertical="center" wrapText="1"/>
    </xf>
    <xf numFmtId="176" fontId="33" fillId="0" borderId="47" xfId="2" applyNumberFormat="1" applyFont="1" applyFill="1" applyBorder="1" applyAlignment="1">
      <alignment horizontal="center" vertical="center" wrapText="1"/>
    </xf>
    <xf numFmtId="49" fontId="7" fillId="0" borderId="47" xfId="2" applyNumberFormat="1" applyFont="1" applyFill="1" applyBorder="1" applyAlignment="1">
      <alignment horizontal="center" vertical="center" wrapText="1"/>
    </xf>
    <xf numFmtId="0" fontId="7" fillId="0" borderId="47" xfId="2" applyFont="1" applyFill="1" applyBorder="1" applyAlignment="1">
      <alignment horizontal="left" vertical="center" wrapText="1"/>
    </xf>
    <xf numFmtId="176" fontId="7" fillId="0" borderId="47"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7" xfId="45" applyFont="1" applyFill="1" applyBorder="1" applyAlignment="1">
      <alignment horizontal="left" vertical="center" wrapText="1"/>
    </xf>
    <xf numFmtId="176" fontId="7" fillId="0" borderId="47" xfId="45" applyNumberFormat="1" applyFont="1" applyFill="1" applyBorder="1" applyAlignment="1">
      <alignment horizontal="center" vertical="center" wrapText="1"/>
    </xf>
    <xf numFmtId="0" fontId="33" fillId="0" borderId="47" xfId="45" applyFont="1" applyFill="1" applyBorder="1" applyAlignment="1">
      <alignment horizontal="left" vertical="center" wrapText="1"/>
    </xf>
    <xf numFmtId="176" fontId="33" fillId="0" borderId="47"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4" fontId="7" fillId="25" borderId="47" xfId="2" applyNumberFormat="1" applyFont="1" applyFill="1" applyBorder="1" applyAlignment="1">
      <alignment horizontal="center" vertical="center" wrapText="1" shrinkToFit="1"/>
    </xf>
    <xf numFmtId="176" fontId="33" fillId="0" borderId="48" xfId="2"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Fill="1" applyAlignment="1">
      <alignment horizontal="center" vertical="center"/>
    </xf>
    <xf numFmtId="0" fontId="45" fillId="0" borderId="0" xfId="1" applyFont="1" applyFill="1" applyAlignment="1">
      <alignment horizontal="left" vertical="center"/>
    </xf>
    <xf numFmtId="0" fontId="39" fillId="0" borderId="0" xfId="1" applyFont="1" applyFill="1" applyAlignment="1">
      <alignment vertical="center"/>
    </xf>
    <xf numFmtId="0" fontId="47"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48" fillId="0" borderId="0" xfId="1" applyFont="1" applyFill="1"/>
    <xf numFmtId="0" fontId="8" fillId="0" borderId="0" xfId="1" applyFont="1" applyFill="1" applyAlignment="1">
      <alignment horizontal="center" vertical="center"/>
    </xf>
    <xf numFmtId="0" fontId="46"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48" fillId="0" borderId="0" xfId="1" applyFont="1" applyFill="1" applyBorder="1"/>
    <xf numFmtId="0" fontId="7" fillId="0" borderId="4" xfId="1" applyFont="1" applyFill="1" applyBorder="1" applyAlignment="1">
      <alignment horizontal="left" vertical="center" wrapText="1"/>
    </xf>
    <xf numFmtId="0" fontId="49" fillId="0" borderId="0" xfId="1" applyFont="1" applyFill="1" applyBorder="1"/>
    <xf numFmtId="0" fontId="49" fillId="0" borderId="0" xfId="1" applyFont="1" applyFill="1"/>
    <xf numFmtId="0" fontId="31" fillId="0" borderId="1" xfId="1" applyFont="1" applyFill="1" applyBorder="1" applyAlignment="1">
      <alignment horizontal="center" vertical="center" wrapText="1"/>
    </xf>
    <xf numFmtId="165" fontId="7" fillId="0" borderId="0" xfId="67" applyNumberFormat="1" applyFont="1" applyFill="1" applyAlignment="1">
      <alignment horizontal="center" vertical="center"/>
    </xf>
    <xf numFmtId="0" fontId="31" fillId="0" borderId="1" xfId="1" applyFont="1" applyFill="1" applyBorder="1" applyAlignment="1">
      <alignment horizontal="center" vertical="center"/>
    </xf>
    <xf numFmtId="49" fontId="7" fillId="0" borderId="49" xfId="1" applyNumberFormat="1" applyFont="1" applyFill="1" applyBorder="1" applyAlignment="1">
      <alignment vertical="center"/>
    </xf>
    <xf numFmtId="0" fontId="7" fillId="0" borderId="49" xfId="1" applyFont="1" applyFill="1" applyBorder="1" applyAlignment="1">
      <alignment horizontal="left" vertical="center" wrapText="1"/>
    </xf>
    <xf numFmtId="168" fontId="7" fillId="0" borderId="49"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Fill="1" applyAlignment="1">
      <alignment horizontal="center" vertical="center"/>
    </xf>
    <xf numFmtId="0" fontId="46" fillId="0" borderId="0" xfId="1" applyFont="1" applyFill="1" applyAlignment="1">
      <alignment horizontal="center" vertical="center" wrapText="1"/>
    </xf>
    <xf numFmtId="0" fontId="46" fillId="0" borderId="0" xfId="1" applyFont="1" applyFill="1" applyAlignment="1">
      <alignment horizontal="center" vertical="center"/>
    </xf>
    <xf numFmtId="0" fontId="39" fillId="0" borderId="0" xfId="1" applyFont="1" applyFill="1" applyAlignment="1">
      <alignment horizontal="center" vertical="center"/>
    </xf>
    <xf numFmtId="0" fontId="33" fillId="0" borderId="1" xfId="1" applyFont="1" applyBorder="1" applyAlignment="1">
      <alignment horizontal="center" vertical="center" wrapText="1"/>
    </xf>
    <xf numFmtId="0" fontId="39" fillId="0" borderId="0" xfId="1" applyFont="1" applyAlignment="1">
      <alignment horizontal="center" vertical="center"/>
    </xf>
    <xf numFmtId="0" fontId="44" fillId="0" borderId="0" xfId="1" applyFont="1" applyAlignment="1">
      <alignment horizontal="center" vertical="center"/>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7" fillId="0" borderId="0" xfId="1" applyFont="1" applyAlignment="1">
      <alignment horizontal="center" vertical="center"/>
    </xf>
    <xf numFmtId="0" fontId="8" fillId="0" borderId="0" xfId="1" applyFont="1" applyFill="1" applyBorder="1" applyAlignment="1">
      <alignment horizontal="center" vertical="center"/>
    </xf>
    <xf numFmtId="0" fontId="44" fillId="0" borderId="0" xfId="1" applyFont="1" applyAlignment="1">
      <alignment horizontal="center" vertical="center" wrapText="1"/>
    </xf>
    <xf numFmtId="0" fontId="8" fillId="0" borderId="0" xfId="1" applyFont="1" applyAlignment="1">
      <alignment horizontal="center" vertical="center"/>
    </xf>
    <xf numFmtId="0" fontId="46" fillId="0" borderId="0" xfId="1" applyFont="1" applyAlignment="1">
      <alignment horizontal="center" vertical="center" wrapText="1"/>
    </xf>
    <xf numFmtId="0" fontId="7" fillId="0" borderId="20" xfId="1" applyFont="1" applyBorder="1" applyAlignment="1">
      <alignment vertical="center"/>
    </xf>
    <xf numFmtId="49" fontId="7" fillId="0" borderId="0" xfId="62" applyNumberFormat="1" applyFont="1" applyBorder="1" applyAlignment="1">
      <alignment horizontal="left" vertical="top"/>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46" fillId="0" borderId="0" xfId="1" applyFont="1" applyAlignment="1">
      <alignment horizontal="center" vertical="center"/>
    </xf>
    <xf numFmtId="0" fontId="7" fillId="0" borderId="20" xfId="62" applyFont="1" applyBorder="1" applyAlignment="1">
      <alignment horizontal="left" vertical="center"/>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3" fillId="0" borderId="10"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6" xfId="62" applyFont="1" applyBorder="1" applyAlignment="1">
      <alignment horizontal="center" vertical="center" wrapText="1"/>
    </xf>
    <xf numFmtId="0" fontId="31" fillId="0" borderId="0" xfId="49" applyFont="1" applyFill="1" applyAlignment="1">
      <alignment horizontal="center"/>
    </xf>
    <xf numFmtId="0" fontId="32"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1" fillId="0" borderId="0" xfId="49" applyFont="1" applyAlignment="1">
      <alignment horizontal="center"/>
    </xf>
    <xf numFmtId="0" fontId="39" fillId="0" borderId="0" xfId="1" applyFont="1" applyAlignment="1">
      <alignment horizontal="center" vertical="center" wrapText="1"/>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58" fillId="0" borderId="4" xfId="68" applyFont="1" applyFill="1" applyBorder="1" applyAlignment="1">
      <alignment horizontal="center" vertical="center"/>
    </xf>
    <xf numFmtId="0" fontId="58" fillId="0" borderId="7" xfId="68" applyFont="1" applyFill="1" applyBorder="1" applyAlignment="1">
      <alignment horizontal="center" vertical="center"/>
    </xf>
    <xf numFmtId="0" fontId="58" fillId="0" borderId="3" xfId="68" applyFont="1" applyFill="1" applyBorder="1" applyAlignment="1">
      <alignment horizontal="center" vertical="center"/>
    </xf>
    <xf numFmtId="0" fontId="44" fillId="0" borderId="0" xfId="1" applyFont="1" applyFill="1" applyAlignment="1">
      <alignment horizontal="center" vertical="center" wrapTex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Fill="1" applyBorder="1" applyAlignment="1"/>
    <xf numFmtId="0" fontId="33" fillId="0" borderId="49" xfId="2" applyFont="1" applyFill="1" applyBorder="1" applyAlignment="1">
      <alignment horizontal="center" vertical="center" wrapText="1"/>
    </xf>
    <xf numFmtId="0" fontId="44" fillId="0" borderId="0" xfId="1" applyFont="1" applyFill="1" applyAlignment="1">
      <alignment horizontal="center" vertical="center"/>
    </xf>
    <xf numFmtId="0" fontId="33" fillId="0" borderId="1" xfId="2" applyFont="1" applyFill="1" applyBorder="1" applyAlignment="1">
      <alignment horizontal="center" vertical="center" wrapText="1" shrinkToFit="1"/>
    </xf>
    <xf numFmtId="0" fontId="33" fillId="0" borderId="1"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3" fillId="0" borderId="0" xfId="1" applyFont="1" applyAlignment="1">
      <alignment horizontal="center" vertical="center" wrapText="1"/>
    </xf>
    <xf numFmtId="0" fontId="7" fillId="0" borderId="0" xfId="2" applyFont="1" applyFill="1" applyAlignment="1">
      <alignment horizontal="center"/>
    </xf>
    <xf numFmtId="0" fontId="5" fillId="0" borderId="0" xfId="1" applyFont="1" applyAlignment="1">
      <alignment horizontal="center" vertic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47" xfId="52" applyFont="1" applyFill="1" applyBorder="1" applyAlignment="1">
      <alignment horizontal="center" vertical="center" wrapText="1"/>
    </xf>
    <xf numFmtId="0" fontId="42" fillId="0" borderId="0" xfId="0" applyFont="1" applyFill="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33" fillId="0" borderId="47" xfId="2" applyFont="1" applyFill="1" applyBorder="1" applyAlignment="1">
      <alignment horizontal="center" vertical="center" wrapText="1"/>
    </xf>
    <xf numFmtId="0" fontId="33" fillId="0" borderId="47" xfId="2" applyFont="1" applyBorder="1" applyAlignment="1">
      <alignment horizontal="center" vertical="center"/>
    </xf>
    <xf numFmtId="0" fontId="33" fillId="0" borderId="1" xfId="49" applyFont="1" applyFill="1" applyBorder="1" applyAlignment="1">
      <alignment horizontal="center" vertical="center"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3" fillId="0" borderId="10"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1" xfId="49"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2" fillId="0" borderId="20" xfId="49" applyFont="1" applyFill="1" applyBorder="1" applyAlignment="1">
      <alignment horizontal="center"/>
    </xf>
    <xf numFmtId="0" fontId="33" fillId="0" borderId="6"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39" fillId="0" borderId="0" xfId="2" applyFont="1" applyFill="1" applyAlignment="1">
      <alignment horizontal="center"/>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31" xfId="2" applyFont="1" applyFill="1" applyBorder="1" applyAlignment="1">
      <alignment horizontal="left" vertical="top" wrapText="1"/>
    </xf>
    <xf numFmtId="0" fontId="31" fillId="0" borderId="34" xfId="2" applyFont="1" applyFill="1" applyBorder="1" applyAlignment="1">
      <alignment horizontal="left" vertical="top" wrapText="1"/>
    </xf>
    <xf numFmtId="0" fontId="31" fillId="0" borderId="32" xfId="2" applyFont="1" applyFill="1" applyBorder="1" applyAlignment="1">
      <alignment horizontal="left" vertical="top" wrapText="1"/>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2" xfId="62"/>
    <cellStyle name="Обычный 2 3" xfId="72"/>
    <cellStyle name="Обычный 2 4" xfId="69"/>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3"/>
    <cellStyle name="Финансовый 2 2 2 2 2" xfId="59"/>
    <cellStyle name="Финансовый 2 3" xfId="70"/>
    <cellStyle name="Финансовый 3" xfId="60"/>
    <cellStyle name="Финансовый 4" xfId="74"/>
    <cellStyle name="Финансовый 5" xfId="71"/>
    <cellStyle name="Хороший 2" xfId="61"/>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5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7902808"/>
        <c:axId val="787903200"/>
      </c:lineChart>
      <c:catAx>
        <c:axId val="787902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7903200"/>
        <c:crosses val="autoZero"/>
        <c:auto val="1"/>
        <c:lblAlgn val="ctr"/>
        <c:lblOffset val="100"/>
        <c:noMultiLvlLbl val="0"/>
      </c:catAx>
      <c:valAx>
        <c:axId val="787903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790280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29</xdr:row>
      <xdr:rowOff>0</xdr:rowOff>
    </xdr:from>
    <xdr:to>
      <xdr:col>9</xdr:col>
      <xdr:colOff>1095375</xdr:colOff>
      <xdr:row>40</xdr:row>
      <xdr:rowOff>95250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126-2\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 zoomScaleSheetLayoutView="100" workbookViewId="0">
      <selection activeCell="C23" sqref="C23"/>
    </sheetView>
  </sheetViews>
  <sheetFormatPr defaultColWidth="9.140625" defaultRowHeight="15" x14ac:dyDescent="0.25"/>
  <cols>
    <col min="1" max="1" width="6.140625" style="331" customWidth="1"/>
    <col min="2" max="2" width="53.5703125" style="331" customWidth="1"/>
    <col min="3" max="3" width="91.42578125" style="331" customWidth="1"/>
    <col min="4" max="4" width="12" style="331" hidden="1" customWidth="1"/>
    <col min="5" max="5" width="14.42578125" style="331" customWidth="1"/>
    <col min="6" max="6" width="36.5703125" style="331" customWidth="1"/>
    <col min="7" max="7" width="20" style="331" customWidth="1"/>
    <col min="8" max="8" width="25.5703125" style="331" customWidth="1"/>
    <col min="9" max="9" width="16.42578125" style="331" customWidth="1"/>
    <col min="10" max="16384" width="9.140625" style="331"/>
  </cols>
  <sheetData>
    <row r="1" spans="1:22" s="112" customFormat="1" ht="18.75" customHeight="1" x14ac:dyDescent="0.2">
      <c r="C1" s="247" t="s">
        <v>68</v>
      </c>
    </row>
    <row r="2" spans="1:22" s="112" customFormat="1" ht="18.75" customHeight="1" x14ac:dyDescent="0.3">
      <c r="C2" s="245" t="s">
        <v>10</v>
      </c>
    </row>
    <row r="3" spans="1:22" s="112" customFormat="1" ht="18.75" x14ac:dyDescent="0.3">
      <c r="A3" s="317"/>
      <c r="C3" s="245" t="s">
        <v>67</v>
      </c>
    </row>
    <row r="4" spans="1:22" s="112" customFormat="1" ht="18.75" x14ac:dyDescent="0.3">
      <c r="A4" s="317"/>
      <c r="H4" s="245"/>
    </row>
    <row r="5" spans="1:22" s="112" customFormat="1" ht="15.75" x14ac:dyDescent="0.25">
      <c r="A5" s="341" t="s">
        <v>623</v>
      </c>
      <c r="B5" s="341"/>
      <c r="C5" s="341"/>
      <c r="D5" s="82"/>
      <c r="E5" s="82"/>
      <c r="F5" s="82"/>
      <c r="G5" s="82"/>
      <c r="H5" s="82"/>
      <c r="I5" s="82"/>
      <c r="J5" s="82"/>
    </row>
    <row r="6" spans="1:22" s="112" customFormat="1" ht="18.75" x14ac:dyDescent="0.3">
      <c r="A6" s="317"/>
      <c r="H6" s="245"/>
    </row>
    <row r="7" spans="1:22" s="112" customFormat="1" ht="18.75" x14ac:dyDescent="0.2">
      <c r="A7" s="345" t="s">
        <v>9</v>
      </c>
      <c r="B7" s="345"/>
      <c r="C7" s="345"/>
      <c r="D7" s="318"/>
      <c r="E7" s="318"/>
      <c r="F7" s="318"/>
      <c r="G7" s="318"/>
      <c r="H7" s="318"/>
      <c r="I7" s="318"/>
      <c r="J7" s="318"/>
      <c r="K7" s="318"/>
      <c r="L7" s="318"/>
      <c r="M7" s="318"/>
      <c r="N7" s="318"/>
      <c r="O7" s="318"/>
      <c r="P7" s="318"/>
      <c r="Q7" s="318"/>
      <c r="R7" s="318"/>
      <c r="S7" s="318"/>
      <c r="T7" s="318"/>
      <c r="U7" s="318"/>
      <c r="V7" s="318"/>
    </row>
    <row r="8" spans="1:22" s="112" customFormat="1" ht="18.75" x14ac:dyDescent="0.2">
      <c r="A8" s="316"/>
      <c r="B8" s="316"/>
      <c r="C8" s="316"/>
      <c r="D8" s="316"/>
      <c r="E8" s="316"/>
      <c r="F8" s="316"/>
      <c r="G8" s="316"/>
      <c r="H8" s="316"/>
      <c r="I8" s="318"/>
      <c r="J8" s="318"/>
      <c r="K8" s="318"/>
      <c r="L8" s="318"/>
      <c r="M8" s="318"/>
      <c r="N8" s="318"/>
      <c r="O8" s="318"/>
      <c r="P8" s="318"/>
      <c r="Q8" s="318"/>
      <c r="R8" s="318"/>
      <c r="S8" s="318"/>
      <c r="T8" s="318"/>
      <c r="U8" s="318"/>
      <c r="V8" s="318"/>
    </row>
    <row r="9" spans="1:22" s="112" customFormat="1" ht="18.75" x14ac:dyDescent="0.2">
      <c r="A9" s="344" t="s">
        <v>523</v>
      </c>
      <c r="B9" s="344"/>
      <c r="C9" s="344"/>
      <c r="D9" s="319"/>
      <c r="E9" s="319"/>
      <c r="F9" s="319"/>
      <c r="G9" s="319"/>
      <c r="H9" s="319"/>
      <c r="I9" s="318"/>
      <c r="J9" s="318"/>
      <c r="K9" s="318"/>
      <c r="L9" s="318"/>
      <c r="M9" s="318"/>
      <c r="N9" s="318"/>
      <c r="O9" s="318"/>
      <c r="P9" s="318"/>
      <c r="Q9" s="318"/>
      <c r="R9" s="318"/>
      <c r="S9" s="318"/>
      <c r="T9" s="318"/>
      <c r="U9" s="318"/>
      <c r="V9" s="318"/>
    </row>
    <row r="10" spans="1:22" s="112" customFormat="1" ht="18.75" x14ac:dyDescent="0.2">
      <c r="A10" s="342" t="s">
        <v>8</v>
      </c>
      <c r="B10" s="342"/>
      <c r="C10" s="342"/>
      <c r="D10" s="320"/>
      <c r="E10" s="320"/>
      <c r="F10" s="320"/>
      <c r="G10" s="320"/>
      <c r="H10" s="320"/>
      <c r="I10" s="318"/>
      <c r="J10" s="318"/>
      <c r="K10" s="318"/>
      <c r="L10" s="318"/>
      <c r="M10" s="318"/>
      <c r="N10" s="318"/>
      <c r="O10" s="318"/>
      <c r="P10" s="318"/>
      <c r="Q10" s="318"/>
      <c r="R10" s="318"/>
      <c r="S10" s="318"/>
      <c r="T10" s="318"/>
      <c r="U10" s="318"/>
      <c r="V10" s="318"/>
    </row>
    <row r="11" spans="1:22" s="112" customFormat="1" ht="18.75" x14ac:dyDescent="0.2">
      <c r="A11" s="316"/>
      <c r="B11" s="316"/>
      <c r="C11" s="316"/>
      <c r="D11" s="316"/>
      <c r="E11" s="316"/>
      <c r="F11" s="316"/>
      <c r="G11" s="316"/>
      <c r="H11" s="316"/>
      <c r="I11" s="318"/>
      <c r="J11" s="318"/>
      <c r="K11" s="318"/>
      <c r="L11" s="318"/>
      <c r="M11" s="318"/>
      <c r="N11" s="318"/>
      <c r="O11" s="318"/>
      <c r="P11" s="318"/>
      <c r="Q11" s="318"/>
      <c r="R11" s="318"/>
      <c r="S11" s="318"/>
      <c r="T11" s="318"/>
      <c r="U11" s="318"/>
      <c r="V11" s="318"/>
    </row>
    <row r="12" spans="1:22" s="112" customFormat="1" ht="18.75" x14ac:dyDescent="0.2">
      <c r="A12" s="344" t="s">
        <v>619</v>
      </c>
      <c r="B12" s="344"/>
      <c r="C12" s="344"/>
      <c r="D12" s="319"/>
      <c r="E12" s="319"/>
      <c r="F12" s="319"/>
      <c r="G12" s="319"/>
      <c r="H12" s="319"/>
      <c r="I12" s="318"/>
      <c r="J12" s="318"/>
      <c r="K12" s="318"/>
      <c r="L12" s="318"/>
      <c r="M12" s="318"/>
      <c r="N12" s="318"/>
      <c r="O12" s="318"/>
      <c r="P12" s="318"/>
      <c r="Q12" s="318"/>
      <c r="R12" s="318"/>
      <c r="S12" s="318"/>
      <c r="T12" s="318"/>
      <c r="U12" s="318"/>
      <c r="V12" s="318"/>
    </row>
    <row r="13" spans="1:22" s="112" customFormat="1" ht="18.75" x14ac:dyDescent="0.2">
      <c r="A13" s="342" t="s">
        <v>7</v>
      </c>
      <c r="B13" s="342"/>
      <c r="C13" s="342"/>
      <c r="D13" s="320"/>
      <c r="E13" s="320"/>
      <c r="F13" s="320"/>
      <c r="G13" s="320"/>
      <c r="H13" s="320"/>
      <c r="I13" s="318"/>
      <c r="J13" s="318"/>
      <c r="K13" s="318"/>
      <c r="L13" s="318"/>
      <c r="M13" s="318"/>
      <c r="N13" s="318"/>
      <c r="O13" s="318"/>
      <c r="P13" s="318"/>
      <c r="Q13" s="318"/>
      <c r="R13" s="318"/>
      <c r="S13" s="318"/>
      <c r="T13" s="318"/>
      <c r="U13" s="318"/>
      <c r="V13" s="318"/>
    </row>
    <row r="14" spans="1:22" s="321" customFormat="1" ht="15.75" customHeight="1" x14ac:dyDescent="0.2">
      <c r="A14" s="315"/>
      <c r="B14" s="315"/>
      <c r="C14" s="315"/>
      <c r="D14" s="315"/>
      <c r="E14" s="315"/>
      <c r="F14" s="315"/>
      <c r="G14" s="315"/>
      <c r="H14" s="315"/>
      <c r="I14" s="315"/>
      <c r="J14" s="315"/>
      <c r="K14" s="315"/>
      <c r="L14" s="315"/>
      <c r="M14" s="315"/>
      <c r="N14" s="315"/>
      <c r="O14" s="315"/>
      <c r="P14" s="315"/>
      <c r="Q14" s="315"/>
      <c r="R14" s="315"/>
      <c r="S14" s="315"/>
      <c r="T14" s="315"/>
      <c r="U14" s="315"/>
      <c r="V14" s="315"/>
    </row>
    <row r="15" spans="1:22" s="322" customFormat="1" ht="76.5" customHeight="1" x14ac:dyDescent="0.2">
      <c r="A15" s="343" t="s">
        <v>618</v>
      </c>
      <c r="B15" s="343"/>
      <c r="C15" s="343"/>
      <c r="D15" s="319"/>
      <c r="E15" s="319"/>
      <c r="F15" s="319"/>
      <c r="G15" s="319"/>
      <c r="H15" s="319"/>
      <c r="I15" s="319"/>
      <c r="J15" s="319"/>
      <c r="K15" s="319"/>
      <c r="L15" s="319"/>
      <c r="M15" s="319"/>
      <c r="N15" s="319"/>
      <c r="O15" s="319"/>
      <c r="P15" s="319"/>
      <c r="Q15" s="319"/>
      <c r="R15" s="319"/>
      <c r="S15" s="319"/>
      <c r="T15" s="319"/>
      <c r="U15" s="319"/>
      <c r="V15" s="319"/>
    </row>
    <row r="16" spans="1:22" s="322" customFormat="1" ht="15" customHeight="1" x14ac:dyDescent="0.2">
      <c r="A16" s="342" t="s">
        <v>6</v>
      </c>
      <c r="B16" s="342"/>
      <c r="C16" s="342"/>
      <c r="D16" s="320"/>
      <c r="E16" s="320"/>
      <c r="F16" s="320"/>
      <c r="G16" s="320"/>
      <c r="H16" s="320"/>
      <c r="I16" s="320"/>
      <c r="J16" s="320"/>
      <c r="K16" s="320"/>
      <c r="L16" s="320"/>
      <c r="M16" s="320"/>
      <c r="N16" s="320"/>
      <c r="O16" s="320"/>
      <c r="P16" s="320"/>
      <c r="Q16" s="320"/>
      <c r="R16" s="320"/>
      <c r="S16" s="320"/>
      <c r="T16" s="320"/>
      <c r="U16" s="320"/>
      <c r="V16" s="320"/>
    </row>
    <row r="17" spans="1:22" s="322" customFormat="1" ht="15" customHeight="1" x14ac:dyDescent="0.2">
      <c r="A17" s="323"/>
      <c r="B17" s="323"/>
      <c r="C17" s="323"/>
      <c r="D17" s="323"/>
      <c r="E17" s="323"/>
      <c r="F17" s="323"/>
      <c r="G17" s="323"/>
      <c r="H17" s="323"/>
      <c r="I17" s="323"/>
      <c r="J17" s="323"/>
      <c r="K17" s="323"/>
      <c r="L17" s="323"/>
      <c r="M17" s="323"/>
      <c r="N17" s="323"/>
      <c r="O17" s="323"/>
      <c r="P17" s="323"/>
      <c r="Q17" s="323"/>
      <c r="R17" s="323"/>
      <c r="S17" s="323"/>
    </row>
    <row r="18" spans="1:22" s="322" customFormat="1" ht="15" customHeight="1" x14ac:dyDescent="0.2">
      <c r="A18" s="343" t="s">
        <v>383</v>
      </c>
      <c r="B18" s="344"/>
      <c r="C18" s="344"/>
      <c r="D18" s="324"/>
      <c r="E18" s="324"/>
      <c r="F18" s="324"/>
      <c r="G18" s="324"/>
      <c r="H18" s="324"/>
      <c r="I18" s="324"/>
      <c r="J18" s="324"/>
      <c r="K18" s="324"/>
      <c r="L18" s="324"/>
      <c r="M18" s="324"/>
      <c r="N18" s="324"/>
      <c r="O18" s="324"/>
      <c r="P18" s="324"/>
      <c r="Q18" s="324"/>
      <c r="R18" s="324"/>
      <c r="S18" s="324"/>
      <c r="T18" s="324"/>
      <c r="U18" s="324"/>
      <c r="V18" s="324"/>
    </row>
    <row r="19" spans="1:22" s="322" customFormat="1" ht="15" customHeight="1" x14ac:dyDescent="0.2">
      <c r="A19" s="320"/>
      <c r="B19" s="320"/>
      <c r="C19" s="320"/>
      <c r="D19" s="320"/>
      <c r="E19" s="320"/>
      <c r="F19" s="320"/>
      <c r="G19" s="320"/>
      <c r="H19" s="320"/>
      <c r="I19" s="323"/>
      <c r="J19" s="323"/>
      <c r="K19" s="323"/>
      <c r="L19" s="323"/>
      <c r="M19" s="323"/>
      <c r="N19" s="323"/>
      <c r="O19" s="323"/>
      <c r="P19" s="323"/>
      <c r="Q19" s="323"/>
      <c r="R19" s="323"/>
      <c r="S19" s="323"/>
    </row>
    <row r="20" spans="1:22" s="322" customFormat="1" ht="39.75" customHeight="1" x14ac:dyDescent="0.2">
      <c r="A20" s="325" t="s">
        <v>5</v>
      </c>
      <c r="B20" s="326" t="s">
        <v>66</v>
      </c>
      <c r="C20" s="130" t="s">
        <v>65</v>
      </c>
      <c r="D20" s="327"/>
      <c r="E20" s="327"/>
      <c r="F20" s="327"/>
      <c r="G20" s="327"/>
      <c r="H20" s="327"/>
      <c r="I20" s="315"/>
      <c r="J20" s="315"/>
      <c r="K20" s="315"/>
      <c r="L20" s="315"/>
      <c r="M20" s="315"/>
      <c r="N20" s="315"/>
      <c r="O20" s="315"/>
      <c r="P20" s="315"/>
      <c r="Q20" s="315"/>
      <c r="R20" s="315"/>
      <c r="S20" s="315"/>
      <c r="T20" s="328"/>
      <c r="U20" s="328"/>
      <c r="V20" s="328"/>
    </row>
    <row r="21" spans="1:22" s="322" customFormat="1" ht="16.5" customHeight="1" x14ac:dyDescent="0.2">
      <c r="A21" s="130">
        <v>1</v>
      </c>
      <c r="B21" s="326">
        <v>2</v>
      </c>
      <c r="C21" s="130">
        <v>3</v>
      </c>
      <c r="D21" s="327"/>
      <c r="E21" s="327"/>
      <c r="F21" s="327"/>
      <c r="G21" s="327"/>
      <c r="H21" s="327"/>
      <c r="I21" s="315"/>
      <c r="J21" s="315"/>
      <c r="K21" s="315"/>
      <c r="L21" s="315"/>
      <c r="M21" s="315"/>
      <c r="N21" s="315"/>
      <c r="O21" s="315"/>
      <c r="P21" s="315"/>
      <c r="Q21" s="315"/>
      <c r="R21" s="315"/>
      <c r="S21" s="315"/>
      <c r="T21" s="328"/>
      <c r="U21" s="328"/>
      <c r="V21" s="328"/>
    </row>
    <row r="22" spans="1:22" s="322" customFormat="1" ht="31.5" x14ac:dyDescent="0.2">
      <c r="A22" s="126" t="s">
        <v>64</v>
      </c>
      <c r="B22" s="329" t="s">
        <v>266</v>
      </c>
      <c r="C22" s="130" t="s">
        <v>620</v>
      </c>
      <c r="D22" s="327"/>
      <c r="E22" s="327"/>
      <c r="F22" s="327"/>
      <c r="G22" s="327"/>
      <c r="H22" s="327"/>
      <c r="I22" s="315"/>
      <c r="J22" s="315"/>
      <c r="K22" s="315"/>
      <c r="L22" s="315"/>
      <c r="M22" s="315"/>
      <c r="N22" s="315"/>
      <c r="O22" s="315"/>
      <c r="P22" s="315"/>
      <c r="Q22" s="315"/>
      <c r="R22" s="315"/>
      <c r="S22" s="315"/>
      <c r="T22" s="328"/>
      <c r="U22" s="328"/>
      <c r="V22" s="328"/>
    </row>
    <row r="23" spans="1:22" s="322" customFormat="1" ht="47.25" x14ac:dyDescent="0.2">
      <c r="A23" s="126" t="s">
        <v>63</v>
      </c>
      <c r="B23" s="128" t="s">
        <v>622</v>
      </c>
      <c r="C23" s="130" t="s">
        <v>638</v>
      </c>
      <c r="D23" s="327"/>
      <c r="E23" s="327"/>
      <c r="F23" s="327"/>
      <c r="G23" s="327"/>
      <c r="H23" s="327"/>
      <c r="I23" s="315"/>
      <c r="J23" s="315"/>
      <c r="K23" s="315"/>
      <c r="L23" s="315"/>
      <c r="M23" s="315"/>
      <c r="N23" s="315"/>
      <c r="O23" s="315"/>
      <c r="P23" s="315"/>
      <c r="Q23" s="315"/>
      <c r="R23" s="315"/>
      <c r="S23" s="315"/>
      <c r="T23" s="328"/>
      <c r="U23" s="328"/>
      <c r="V23" s="328"/>
    </row>
    <row r="24" spans="1:22" s="322" customFormat="1" ht="22.5" customHeight="1" x14ac:dyDescent="0.2">
      <c r="A24" s="338"/>
      <c r="B24" s="339"/>
      <c r="C24" s="340"/>
      <c r="D24" s="327"/>
      <c r="E24" s="327"/>
      <c r="F24" s="327"/>
      <c r="G24" s="327"/>
      <c r="H24" s="327"/>
      <c r="I24" s="315"/>
      <c r="J24" s="315"/>
      <c r="K24" s="315"/>
      <c r="L24" s="315"/>
      <c r="M24" s="315"/>
      <c r="N24" s="315"/>
      <c r="O24" s="315"/>
      <c r="P24" s="315"/>
      <c r="Q24" s="315"/>
      <c r="R24" s="315"/>
      <c r="S24" s="315"/>
      <c r="T24" s="328"/>
      <c r="U24" s="328"/>
      <c r="V24" s="328"/>
    </row>
    <row r="25" spans="1:22" s="322" customFormat="1" ht="58.5" customHeight="1" x14ac:dyDescent="0.2">
      <c r="A25" s="126" t="s">
        <v>62</v>
      </c>
      <c r="B25" s="129" t="s">
        <v>332</v>
      </c>
      <c r="C25" s="130" t="s">
        <v>398</v>
      </c>
      <c r="D25" s="327"/>
      <c r="E25" s="327"/>
      <c r="F25" s="327"/>
      <c r="G25" s="327"/>
      <c r="H25" s="315"/>
      <c r="I25" s="315"/>
      <c r="J25" s="315"/>
      <c r="K25" s="315"/>
      <c r="L25" s="315"/>
      <c r="M25" s="315"/>
      <c r="N25" s="315"/>
      <c r="O25" s="315"/>
      <c r="P25" s="315"/>
      <c r="Q25" s="315"/>
      <c r="R25" s="315"/>
      <c r="S25" s="328"/>
      <c r="T25" s="328"/>
      <c r="U25" s="328"/>
      <c r="V25" s="328"/>
    </row>
    <row r="26" spans="1:22" s="322" customFormat="1" ht="42.75" customHeight="1" x14ac:dyDescent="0.2">
      <c r="A26" s="126" t="s">
        <v>61</v>
      </c>
      <c r="B26" s="129" t="s">
        <v>74</v>
      </c>
      <c r="C26" s="130" t="s">
        <v>399</v>
      </c>
      <c r="D26" s="327"/>
      <c r="E26" s="327"/>
      <c r="F26" s="327"/>
      <c r="G26" s="327"/>
      <c r="H26" s="315"/>
      <c r="I26" s="315"/>
      <c r="J26" s="315"/>
      <c r="K26" s="315"/>
      <c r="L26" s="315"/>
      <c r="M26" s="315"/>
      <c r="N26" s="315"/>
      <c r="O26" s="315"/>
      <c r="P26" s="315"/>
      <c r="Q26" s="315"/>
      <c r="R26" s="315"/>
      <c r="S26" s="328"/>
      <c r="T26" s="328"/>
      <c r="U26" s="328"/>
      <c r="V26" s="328"/>
    </row>
    <row r="27" spans="1:22" s="322" customFormat="1" ht="51.75" customHeight="1" x14ac:dyDescent="0.2">
      <c r="A27" s="126" t="s">
        <v>59</v>
      </c>
      <c r="B27" s="129" t="s">
        <v>73</v>
      </c>
      <c r="C27" s="130" t="s">
        <v>571</v>
      </c>
      <c r="D27" s="327"/>
      <c r="E27" s="327"/>
      <c r="F27" s="327"/>
      <c r="G27" s="327"/>
      <c r="H27" s="315"/>
      <c r="I27" s="315"/>
      <c r="J27" s="315"/>
      <c r="K27" s="315"/>
      <c r="L27" s="315"/>
      <c r="M27" s="315"/>
      <c r="N27" s="315"/>
      <c r="O27" s="315"/>
      <c r="P27" s="315"/>
      <c r="Q27" s="315"/>
      <c r="R27" s="315"/>
      <c r="S27" s="328"/>
      <c r="T27" s="328"/>
      <c r="U27" s="328"/>
      <c r="V27" s="328"/>
    </row>
    <row r="28" spans="1:22" s="322" customFormat="1" ht="42.75" customHeight="1" x14ac:dyDescent="0.2">
      <c r="A28" s="126" t="s">
        <v>58</v>
      </c>
      <c r="B28" s="129" t="s">
        <v>333</v>
      </c>
      <c r="C28" s="130" t="s">
        <v>456</v>
      </c>
      <c r="D28" s="327"/>
      <c r="E28" s="327"/>
      <c r="F28" s="327"/>
      <c r="G28" s="327"/>
      <c r="H28" s="315"/>
      <c r="I28" s="315"/>
      <c r="J28" s="315"/>
      <c r="K28" s="315"/>
      <c r="L28" s="315"/>
      <c r="M28" s="315"/>
      <c r="N28" s="315"/>
      <c r="O28" s="315"/>
      <c r="P28" s="315"/>
      <c r="Q28" s="315"/>
      <c r="R28" s="315"/>
      <c r="S28" s="328"/>
      <c r="T28" s="328"/>
      <c r="U28" s="328"/>
      <c r="V28" s="328"/>
    </row>
    <row r="29" spans="1:22" s="322" customFormat="1" ht="51.75" customHeight="1" x14ac:dyDescent="0.2">
      <c r="A29" s="126" t="s">
        <v>56</v>
      </c>
      <c r="B29" s="129" t="s">
        <v>334</v>
      </c>
      <c r="C29" s="130" t="s">
        <v>401</v>
      </c>
      <c r="D29" s="327"/>
      <c r="E29" s="327"/>
      <c r="F29" s="327"/>
      <c r="G29" s="327"/>
      <c r="H29" s="315"/>
      <c r="I29" s="315"/>
      <c r="J29" s="315"/>
      <c r="K29" s="315"/>
      <c r="L29" s="315"/>
      <c r="M29" s="315"/>
      <c r="N29" s="315"/>
      <c r="O29" s="315"/>
      <c r="P29" s="315"/>
      <c r="Q29" s="315"/>
      <c r="R29" s="315"/>
      <c r="S29" s="328"/>
      <c r="T29" s="328"/>
      <c r="U29" s="328"/>
      <c r="V29" s="328"/>
    </row>
    <row r="30" spans="1:22" s="322" customFormat="1" ht="51.75" customHeight="1" x14ac:dyDescent="0.2">
      <c r="A30" s="126" t="s">
        <v>54</v>
      </c>
      <c r="B30" s="129" t="s">
        <v>335</v>
      </c>
      <c r="C30" s="130" t="s">
        <v>401</v>
      </c>
      <c r="D30" s="327"/>
      <c r="E30" s="327"/>
      <c r="F30" s="327"/>
      <c r="G30" s="327"/>
      <c r="H30" s="315"/>
      <c r="I30" s="315"/>
      <c r="J30" s="315"/>
      <c r="K30" s="315"/>
      <c r="L30" s="315"/>
      <c r="M30" s="315"/>
      <c r="N30" s="315"/>
      <c r="O30" s="315"/>
      <c r="P30" s="315"/>
      <c r="Q30" s="315"/>
      <c r="R30" s="315"/>
      <c r="S30" s="328"/>
      <c r="T30" s="328"/>
      <c r="U30" s="328"/>
      <c r="V30" s="328"/>
    </row>
    <row r="31" spans="1:22" s="322" customFormat="1" ht="51.75" customHeight="1" x14ac:dyDescent="0.2">
      <c r="A31" s="126" t="s">
        <v>72</v>
      </c>
      <c r="B31" s="129" t="s">
        <v>336</v>
      </c>
      <c r="C31" s="130" t="s">
        <v>436</v>
      </c>
      <c r="D31" s="327"/>
      <c r="E31" s="327"/>
      <c r="F31" s="327"/>
      <c r="G31" s="327"/>
      <c r="H31" s="315"/>
      <c r="I31" s="315"/>
      <c r="J31" s="315"/>
      <c r="K31" s="315"/>
      <c r="L31" s="315"/>
      <c r="M31" s="315"/>
      <c r="N31" s="315"/>
      <c r="O31" s="315"/>
      <c r="P31" s="315"/>
      <c r="Q31" s="315"/>
      <c r="R31" s="315"/>
      <c r="S31" s="328"/>
      <c r="T31" s="328"/>
      <c r="U31" s="328"/>
      <c r="V31" s="328"/>
    </row>
    <row r="32" spans="1:22" s="322" customFormat="1" ht="51.75" customHeight="1" x14ac:dyDescent="0.2">
      <c r="A32" s="126" t="s">
        <v>70</v>
      </c>
      <c r="B32" s="129" t="s">
        <v>337</v>
      </c>
      <c r="C32" s="130" t="s">
        <v>524</v>
      </c>
      <c r="D32" s="327"/>
      <c r="E32" s="327"/>
      <c r="F32" s="327"/>
      <c r="G32" s="327"/>
      <c r="H32" s="315"/>
      <c r="I32" s="315"/>
      <c r="J32" s="315"/>
      <c r="K32" s="315"/>
      <c r="L32" s="315"/>
      <c r="M32" s="315"/>
      <c r="N32" s="315"/>
      <c r="O32" s="315"/>
      <c r="P32" s="315"/>
      <c r="Q32" s="315"/>
      <c r="R32" s="315"/>
      <c r="S32" s="328"/>
      <c r="T32" s="328"/>
      <c r="U32" s="328"/>
      <c r="V32" s="328"/>
    </row>
    <row r="33" spans="1:22" s="322" customFormat="1" ht="101.25" customHeight="1" x14ac:dyDescent="0.2">
      <c r="A33" s="126" t="s">
        <v>69</v>
      </c>
      <c r="B33" s="129" t="s">
        <v>338</v>
      </c>
      <c r="C33" s="130" t="s">
        <v>616</v>
      </c>
      <c r="D33" s="327"/>
      <c r="E33" s="327"/>
      <c r="F33" s="327"/>
      <c r="G33" s="327"/>
      <c r="H33" s="315"/>
      <c r="I33" s="315"/>
      <c r="J33" s="315"/>
      <c r="K33" s="315"/>
      <c r="L33" s="315"/>
      <c r="M33" s="315"/>
      <c r="N33" s="315"/>
      <c r="O33" s="315"/>
      <c r="P33" s="315"/>
      <c r="Q33" s="315"/>
      <c r="R33" s="315"/>
      <c r="S33" s="328"/>
      <c r="T33" s="328"/>
      <c r="U33" s="328"/>
      <c r="V33" s="328"/>
    </row>
    <row r="34" spans="1:22" ht="111" customHeight="1" x14ac:dyDescent="0.25">
      <c r="A34" s="126" t="s">
        <v>352</v>
      </c>
      <c r="B34" s="129" t="s">
        <v>339</v>
      </c>
      <c r="C34" s="130" t="s">
        <v>402</v>
      </c>
      <c r="D34" s="330"/>
      <c r="E34" s="330"/>
      <c r="F34" s="330"/>
      <c r="G34" s="330"/>
      <c r="H34" s="330"/>
      <c r="I34" s="330"/>
      <c r="J34" s="330"/>
      <c r="K34" s="330"/>
      <c r="L34" s="330"/>
      <c r="M34" s="330"/>
      <c r="N34" s="330"/>
      <c r="O34" s="330"/>
      <c r="P34" s="330"/>
      <c r="Q34" s="330"/>
      <c r="R34" s="330"/>
      <c r="S34" s="330"/>
      <c r="T34" s="330"/>
      <c r="U34" s="330"/>
      <c r="V34" s="330"/>
    </row>
    <row r="35" spans="1:22" ht="58.5" customHeight="1" x14ac:dyDescent="0.25">
      <c r="A35" s="126" t="s">
        <v>342</v>
      </c>
      <c r="B35" s="129" t="s">
        <v>71</v>
      </c>
      <c r="C35" s="130" t="s">
        <v>400</v>
      </c>
      <c r="D35" s="330"/>
      <c r="E35" s="330"/>
      <c r="F35" s="330"/>
      <c r="G35" s="330"/>
      <c r="H35" s="330"/>
      <c r="I35" s="330"/>
      <c r="J35" s="330"/>
      <c r="K35" s="330"/>
      <c r="L35" s="330"/>
      <c r="M35" s="330"/>
      <c r="N35" s="330"/>
      <c r="O35" s="330"/>
      <c r="P35" s="330"/>
      <c r="Q35" s="330"/>
      <c r="R35" s="330"/>
      <c r="S35" s="330"/>
      <c r="T35" s="330"/>
      <c r="U35" s="330"/>
      <c r="V35" s="330"/>
    </row>
    <row r="36" spans="1:22" ht="51.75" customHeight="1" x14ac:dyDescent="0.25">
      <c r="A36" s="126" t="s">
        <v>353</v>
      </c>
      <c r="B36" s="129" t="s">
        <v>340</v>
      </c>
      <c r="C36" s="130" t="s">
        <v>524</v>
      </c>
      <c r="D36" s="330"/>
      <c r="E36" s="330"/>
      <c r="F36" s="330"/>
      <c r="G36" s="330"/>
      <c r="H36" s="330"/>
      <c r="I36" s="330"/>
      <c r="J36" s="330"/>
      <c r="K36" s="330"/>
      <c r="L36" s="330"/>
      <c r="M36" s="330"/>
      <c r="N36" s="330"/>
      <c r="O36" s="330"/>
      <c r="P36" s="330"/>
      <c r="Q36" s="330"/>
      <c r="R36" s="330"/>
      <c r="S36" s="330"/>
      <c r="T36" s="330"/>
      <c r="U36" s="330"/>
      <c r="V36" s="330"/>
    </row>
    <row r="37" spans="1:22" ht="43.5" customHeight="1" x14ac:dyDescent="0.25">
      <c r="A37" s="126" t="s">
        <v>343</v>
      </c>
      <c r="B37" s="129" t="s">
        <v>341</v>
      </c>
      <c r="C37" s="130" t="s">
        <v>524</v>
      </c>
      <c r="D37" s="330"/>
      <c r="E37" s="330"/>
      <c r="F37" s="330"/>
      <c r="G37" s="330"/>
      <c r="H37" s="330"/>
      <c r="I37" s="330"/>
      <c r="J37" s="330"/>
      <c r="K37" s="330"/>
      <c r="L37" s="330"/>
      <c r="M37" s="330"/>
      <c r="N37" s="330"/>
      <c r="O37" s="330"/>
      <c r="P37" s="330"/>
      <c r="Q37" s="330"/>
      <c r="R37" s="330"/>
      <c r="S37" s="330"/>
      <c r="T37" s="330"/>
      <c r="U37" s="330"/>
      <c r="V37" s="330"/>
    </row>
    <row r="38" spans="1:22" ht="43.5" customHeight="1" x14ac:dyDescent="0.25">
      <c r="A38" s="126" t="s">
        <v>354</v>
      </c>
      <c r="B38" s="129" t="s">
        <v>210</v>
      </c>
      <c r="C38" s="130" t="s">
        <v>524</v>
      </c>
      <c r="D38" s="330"/>
      <c r="E38" s="330"/>
      <c r="F38" s="330"/>
      <c r="G38" s="330"/>
      <c r="H38" s="330"/>
      <c r="I38" s="330"/>
      <c r="J38" s="330"/>
      <c r="K38" s="330"/>
      <c r="L38" s="330"/>
      <c r="M38" s="330"/>
      <c r="N38" s="330"/>
      <c r="O38" s="330"/>
      <c r="P38" s="330"/>
      <c r="Q38" s="330"/>
      <c r="R38" s="330"/>
      <c r="S38" s="330"/>
      <c r="T38" s="330"/>
      <c r="U38" s="330"/>
      <c r="V38" s="330"/>
    </row>
    <row r="39" spans="1:22" ht="23.25" customHeight="1" x14ac:dyDescent="0.25">
      <c r="A39" s="338"/>
      <c r="B39" s="339"/>
      <c r="C39" s="340"/>
      <c r="D39" s="330"/>
      <c r="E39" s="330"/>
      <c r="F39" s="330"/>
      <c r="G39" s="330"/>
      <c r="H39" s="330"/>
      <c r="I39" s="330"/>
      <c r="J39" s="330"/>
      <c r="K39" s="330"/>
      <c r="L39" s="330"/>
      <c r="M39" s="330"/>
      <c r="N39" s="330"/>
      <c r="O39" s="330"/>
      <c r="P39" s="330"/>
      <c r="Q39" s="330"/>
      <c r="R39" s="330"/>
      <c r="S39" s="330"/>
      <c r="T39" s="330"/>
      <c r="U39" s="330"/>
      <c r="V39" s="330"/>
    </row>
    <row r="40" spans="1:22" ht="63" x14ac:dyDescent="0.25">
      <c r="A40" s="126" t="s">
        <v>344</v>
      </c>
      <c r="B40" s="129" t="s">
        <v>395</v>
      </c>
      <c r="C40" s="332" t="s">
        <v>457</v>
      </c>
      <c r="D40" s="330"/>
      <c r="E40" s="330"/>
      <c r="F40" s="330"/>
      <c r="G40" s="330"/>
      <c r="H40" s="330"/>
      <c r="I40" s="330"/>
      <c r="J40" s="330"/>
      <c r="K40" s="330"/>
      <c r="L40" s="330"/>
      <c r="M40" s="330"/>
      <c r="N40" s="330"/>
      <c r="O40" s="330"/>
      <c r="P40" s="330"/>
      <c r="Q40" s="330"/>
      <c r="R40" s="330"/>
      <c r="S40" s="330"/>
      <c r="T40" s="330"/>
      <c r="U40" s="330"/>
      <c r="V40" s="330"/>
    </row>
    <row r="41" spans="1:22" ht="105.75" customHeight="1" x14ac:dyDescent="0.25">
      <c r="A41" s="126" t="s">
        <v>355</v>
      </c>
      <c r="B41" s="129" t="s">
        <v>378</v>
      </c>
      <c r="C41" s="130" t="s">
        <v>640</v>
      </c>
      <c r="D41" s="330"/>
      <c r="E41" s="330"/>
      <c r="F41" s="330"/>
      <c r="G41" s="330"/>
      <c r="H41" s="330"/>
      <c r="I41" s="330"/>
      <c r="J41" s="330"/>
      <c r="K41" s="330"/>
      <c r="L41" s="330"/>
      <c r="M41" s="330"/>
      <c r="N41" s="330"/>
      <c r="O41" s="330"/>
      <c r="P41" s="330"/>
      <c r="Q41" s="330"/>
      <c r="R41" s="330"/>
      <c r="S41" s="330"/>
      <c r="T41" s="330"/>
      <c r="U41" s="330"/>
      <c r="V41" s="330"/>
    </row>
    <row r="42" spans="1:22" ht="83.25" customHeight="1" x14ac:dyDescent="0.25">
      <c r="A42" s="126" t="s">
        <v>345</v>
      </c>
      <c r="B42" s="129" t="s">
        <v>392</v>
      </c>
      <c r="C42" s="130" t="s">
        <v>434</v>
      </c>
      <c r="D42" s="330"/>
      <c r="E42" s="330"/>
      <c r="F42" s="330"/>
      <c r="G42" s="330"/>
      <c r="H42" s="330"/>
      <c r="I42" s="330"/>
      <c r="J42" s="330"/>
      <c r="K42" s="330"/>
      <c r="L42" s="330"/>
      <c r="M42" s="330"/>
      <c r="N42" s="330"/>
      <c r="O42" s="330"/>
      <c r="P42" s="330"/>
      <c r="Q42" s="330"/>
      <c r="R42" s="330"/>
      <c r="S42" s="330"/>
      <c r="T42" s="330"/>
      <c r="U42" s="330"/>
      <c r="V42" s="330"/>
    </row>
    <row r="43" spans="1:22" ht="186" customHeight="1" x14ac:dyDescent="0.25">
      <c r="A43" s="126" t="s">
        <v>358</v>
      </c>
      <c r="B43" s="129" t="s">
        <v>359</v>
      </c>
      <c r="C43" s="130" t="s">
        <v>435</v>
      </c>
      <c r="D43" s="330"/>
      <c r="E43" s="330"/>
      <c r="F43" s="330"/>
      <c r="G43" s="330"/>
      <c r="H43" s="330"/>
      <c r="I43" s="330"/>
      <c r="J43" s="330"/>
      <c r="K43" s="330"/>
      <c r="L43" s="330"/>
      <c r="M43" s="330"/>
      <c r="N43" s="330"/>
      <c r="O43" s="330"/>
      <c r="P43" s="330"/>
      <c r="Q43" s="330"/>
      <c r="R43" s="330"/>
      <c r="S43" s="330"/>
      <c r="T43" s="330"/>
      <c r="U43" s="330"/>
      <c r="V43" s="330"/>
    </row>
    <row r="44" spans="1:22" ht="111" customHeight="1" x14ac:dyDescent="0.25">
      <c r="A44" s="126" t="s">
        <v>346</v>
      </c>
      <c r="B44" s="129" t="s">
        <v>384</v>
      </c>
      <c r="C44" s="332" t="s">
        <v>458</v>
      </c>
      <c r="D44" s="330"/>
      <c r="E44" s="330"/>
      <c r="F44" s="330"/>
      <c r="G44" s="330"/>
      <c r="H44" s="330"/>
      <c r="I44" s="330"/>
      <c r="J44" s="330"/>
      <c r="K44" s="330"/>
      <c r="L44" s="330"/>
      <c r="M44" s="330"/>
      <c r="N44" s="330"/>
      <c r="O44" s="330"/>
      <c r="P44" s="330"/>
      <c r="Q44" s="330"/>
      <c r="R44" s="330"/>
      <c r="S44" s="330"/>
      <c r="T44" s="330"/>
      <c r="U44" s="330"/>
      <c r="V44" s="330"/>
    </row>
    <row r="45" spans="1:22" ht="120" customHeight="1" x14ac:dyDescent="0.25">
      <c r="A45" s="126" t="s">
        <v>379</v>
      </c>
      <c r="B45" s="129" t="s">
        <v>385</v>
      </c>
      <c r="C45" s="333" t="s">
        <v>435</v>
      </c>
      <c r="D45" s="330"/>
      <c r="E45" s="330"/>
      <c r="F45" s="330"/>
      <c r="G45" s="330"/>
      <c r="H45" s="330"/>
      <c r="I45" s="330"/>
      <c r="J45" s="330"/>
      <c r="K45" s="330"/>
      <c r="L45" s="330"/>
      <c r="M45" s="330"/>
      <c r="N45" s="330"/>
      <c r="O45" s="330"/>
      <c r="P45" s="330"/>
      <c r="Q45" s="330"/>
      <c r="R45" s="330"/>
      <c r="S45" s="330"/>
      <c r="T45" s="330"/>
      <c r="U45" s="330"/>
      <c r="V45" s="330"/>
    </row>
    <row r="46" spans="1:22" ht="101.25" customHeight="1" x14ac:dyDescent="0.25">
      <c r="A46" s="126" t="s">
        <v>347</v>
      </c>
      <c r="B46" s="129" t="s">
        <v>386</v>
      </c>
      <c r="C46" s="334" t="s">
        <v>433</v>
      </c>
      <c r="D46" s="330"/>
      <c r="E46" s="330"/>
      <c r="F46" s="330"/>
      <c r="G46" s="330"/>
      <c r="H46" s="330"/>
      <c r="I46" s="330"/>
      <c r="J46" s="330"/>
      <c r="K46" s="330"/>
      <c r="L46" s="330"/>
      <c r="M46" s="330"/>
      <c r="N46" s="330"/>
      <c r="O46" s="330"/>
      <c r="P46" s="330"/>
      <c r="Q46" s="330"/>
      <c r="R46" s="330"/>
      <c r="S46" s="330"/>
      <c r="T46" s="330"/>
      <c r="U46" s="330"/>
      <c r="V46" s="330"/>
    </row>
    <row r="47" spans="1:22" ht="18.75" customHeight="1" x14ac:dyDescent="0.25">
      <c r="A47" s="338"/>
      <c r="B47" s="339"/>
      <c r="C47" s="340"/>
      <c r="D47" s="330"/>
      <c r="E47" s="330"/>
      <c r="F47" s="330"/>
      <c r="G47" s="330"/>
      <c r="H47" s="330"/>
      <c r="I47" s="330"/>
      <c r="J47" s="330"/>
      <c r="K47" s="330"/>
      <c r="L47" s="330"/>
      <c r="M47" s="330"/>
      <c r="N47" s="330"/>
      <c r="O47" s="330"/>
      <c r="P47" s="330"/>
      <c r="Q47" s="330"/>
      <c r="R47" s="330"/>
      <c r="S47" s="330"/>
      <c r="T47" s="330"/>
      <c r="U47" s="330"/>
      <c r="V47" s="330"/>
    </row>
    <row r="48" spans="1:22" ht="75.75" customHeight="1" x14ac:dyDescent="0.25">
      <c r="A48" s="126" t="s">
        <v>380</v>
      </c>
      <c r="B48" s="129" t="s">
        <v>393</v>
      </c>
      <c r="C48" s="134" t="str">
        <f>CONCATENATE(ROUND('6.2. Паспорт фин осв ввод факт'!AB24,2)," млн.руб.")</f>
        <v>157,56 млн.руб.</v>
      </c>
      <c r="D48" s="330" t="s">
        <v>636</v>
      </c>
      <c r="E48" s="330"/>
      <c r="F48" s="330"/>
      <c r="G48" s="330"/>
      <c r="H48" s="330"/>
      <c r="I48" s="330"/>
      <c r="J48" s="330"/>
      <c r="K48" s="330"/>
      <c r="L48" s="330"/>
      <c r="M48" s="330"/>
      <c r="N48" s="330"/>
      <c r="O48" s="330"/>
      <c r="P48" s="330"/>
      <c r="Q48" s="330"/>
      <c r="R48" s="330"/>
      <c r="S48" s="330"/>
      <c r="T48" s="330"/>
      <c r="U48" s="330"/>
      <c r="V48" s="330"/>
    </row>
    <row r="49" spans="1:22" ht="71.25" customHeight="1" x14ac:dyDescent="0.25">
      <c r="A49" s="126" t="s">
        <v>348</v>
      </c>
      <c r="B49" s="129" t="s">
        <v>394</v>
      </c>
      <c r="C49" s="135" t="str">
        <f>CONCATENATE(ROUND('6.2. Паспорт фин осв ввод факт'!AB30,2)," млн.руб.")</f>
        <v>133,53 млн.руб.</v>
      </c>
      <c r="D49" s="330" t="s">
        <v>636</v>
      </c>
      <c r="E49" s="330"/>
      <c r="F49" s="330"/>
      <c r="G49" s="330"/>
      <c r="H49" s="330"/>
      <c r="I49" s="330"/>
      <c r="J49" s="330"/>
      <c r="K49" s="330"/>
      <c r="L49" s="330"/>
      <c r="M49" s="330"/>
      <c r="N49" s="330"/>
      <c r="O49" s="330"/>
      <c r="P49" s="330"/>
      <c r="Q49" s="330"/>
      <c r="R49" s="330"/>
      <c r="S49" s="330"/>
      <c r="T49" s="330"/>
      <c r="U49" s="330"/>
      <c r="V49" s="330"/>
    </row>
    <row r="50" spans="1:22" ht="75.75" hidden="1" customHeight="1" x14ac:dyDescent="0.25">
      <c r="A50" s="335" t="s">
        <v>380</v>
      </c>
      <c r="B50" s="336" t="s">
        <v>393</v>
      </c>
      <c r="C50" s="337">
        <f>'6.2. Паспорт фин осв ввод'!AG24</f>
        <v>0</v>
      </c>
      <c r="D50" s="330" t="s">
        <v>637</v>
      </c>
      <c r="E50" s="330"/>
      <c r="F50" s="330"/>
      <c r="G50" s="330"/>
      <c r="H50" s="330"/>
      <c r="I50" s="330"/>
      <c r="J50" s="330"/>
      <c r="K50" s="330"/>
      <c r="L50" s="330"/>
      <c r="M50" s="330"/>
      <c r="N50" s="330"/>
      <c r="O50" s="330"/>
      <c r="P50" s="330"/>
      <c r="Q50" s="330"/>
      <c r="R50" s="330"/>
      <c r="S50" s="330"/>
      <c r="T50" s="330"/>
      <c r="U50" s="330"/>
      <c r="V50" s="330"/>
    </row>
    <row r="51" spans="1:22" ht="71.25" hidden="1" customHeight="1" x14ac:dyDescent="0.25">
      <c r="A51" s="335" t="s">
        <v>348</v>
      </c>
      <c r="B51" s="336" t="s">
        <v>394</v>
      </c>
      <c r="C51" s="337">
        <f>'6.2. Паспорт фин осв ввод'!AG30</f>
        <v>0</v>
      </c>
      <c r="D51" s="330" t="s">
        <v>637</v>
      </c>
      <c r="E51" s="330"/>
      <c r="F51" s="330"/>
      <c r="G51" s="330"/>
      <c r="H51" s="330"/>
      <c r="I51" s="330"/>
      <c r="J51" s="330"/>
      <c r="K51" s="330"/>
      <c r="L51" s="330"/>
      <c r="M51" s="330"/>
      <c r="N51" s="330"/>
      <c r="O51" s="330"/>
      <c r="P51" s="330"/>
      <c r="Q51" s="330"/>
      <c r="R51" s="330"/>
      <c r="S51" s="330"/>
      <c r="T51" s="330"/>
      <c r="U51" s="330"/>
      <c r="V51" s="330"/>
    </row>
    <row r="52" spans="1:22" x14ac:dyDescent="0.25">
      <c r="A52" s="330"/>
      <c r="B52" s="330"/>
      <c r="C52" s="330"/>
      <c r="D52" s="330"/>
      <c r="E52" s="330"/>
      <c r="F52" s="330"/>
      <c r="G52" s="330"/>
      <c r="H52" s="330"/>
      <c r="I52" s="330"/>
      <c r="J52" s="330"/>
      <c r="K52" s="330"/>
      <c r="L52" s="330"/>
      <c r="M52" s="330"/>
      <c r="N52" s="330"/>
      <c r="O52" s="330"/>
      <c r="P52" s="330"/>
      <c r="Q52" s="330"/>
      <c r="R52" s="330"/>
      <c r="S52" s="330"/>
      <c r="T52" s="330"/>
      <c r="U52" s="330"/>
      <c r="V52" s="330"/>
    </row>
    <row r="53" spans="1:22" x14ac:dyDescent="0.25">
      <c r="A53" s="330"/>
      <c r="B53" s="330"/>
      <c r="C53" s="330"/>
      <c r="D53" s="330"/>
      <c r="E53" s="330"/>
      <c r="F53" s="330"/>
      <c r="G53" s="330"/>
      <c r="H53" s="330"/>
      <c r="I53" s="330"/>
      <c r="J53" s="330"/>
      <c r="K53" s="330"/>
      <c r="L53" s="330"/>
      <c r="M53" s="330"/>
      <c r="N53" s="330"/>
      <c r="O53" s="330"/>
      <c r="P53" s="330"/>
      <c r="Q53" s="330"/>
      <c r="R53" s="330"/>
      <c r="S53" s="330"/>
      <c r="T53" s="330"/>
      <c r="U53" s="330"/>
      <c r="V53" s="330"/>
    </row>
    <row r="54" spans="1:22" x14ac:dyDescent="0.25">
      <c r="A54" s="330"/>
      <c r="B54" s="330"/>
      <c r="C54" s="330"/>
      <c r="D54" s="330"/>
      <c r="E54" s="330"/>
      <c r="F54" s="330"/>
      <c r="G54" s="330"/>
      <c r="H54" s="330"/>
      <c r="I54" s="330"/>
      <c r="J54" s="330"/>
      <c r="K54" s="330"/>
      <c r="L54" s="330"/>
      <c r="M54" s="330"/>
      <c r="N54" s="330"/>
      <c r="O54" s="330"/>
      <c r="P54" s="330"/>
      <c r="Q54" s="330"/>
      <c r="R54" s="330"/>
      <c r="S54" s="330"/>
      <c r="T54" s="330"/>
      <c r="U54" s="330"/>
      <c r="V54" s="330"/>
    </row>
    <row r="55" spans="1:22" x14ac:dyDescent="0.25">
      <c r="A55" s="330"/>
      <c r="B55" s="330"/>
      <c r="C55" s="330"/>
      <c r="D55" s="330"/>
      <c r="E55" s="330"/>
      <c r="F55" s="330"/>
      <c r="G55" s="330"/>
      <c r="H55" s="330"/>
      <c r="I55" s="330"/>
      <c r="J55" s="330"/>
      <c r="K55" s="330"/>
      <c r="L55" s="330"/>
      <c r="M55" s="330"/>
      <c r="N55" s="330"/>
      <c r="O55" s="330"/>
      <c r="P55" s="330"/>
      <c r="Q55" s="330"/>
      <c r="R55" s="330"/>
      <c r="S55" s="330"/>
      <c r="T55" s="330"/>
      <c r="U55" s="330"/>
      <c r="V55" s="330"/>
    </row>
    <row r="56" spans="1:22" x14ac:dyDescent="0.25">
      <c r="A56" s="330"/>
      <c r="B56" s="330"/>
      <c r="C56" s="330"/>
      <c r="D56" s="330"/>
      <c r="E56" s="330"/>
      <c r="F56" s="330"/>
      <c r="G56" s="330"/>
      <c r="H56" s="330"/>
      <c r="I56" s="330"/>
      <c r="J56" s="330"/>
      <c r="K56" s="330"/>
      <c r="L56" s="330"/>
      <c r="M56" s="330"/>
      <c r="N56" s="330"/>
      <c r="O56" s="330"/>
      <c r="P56" s="330"/>
      <c r="Q56" s="330"/>
      <c r="R56" s="330"/>
      <c r="S56" s="330"/>
      <c r="T56" s="330"/>
      <c r="U56" s="330"/>
      <c r="V56" s="330"/>
    </row>
    <row r="57" spans="1:22" x14ac:dyDescent="0.25">
      <c r="A57" s="330"/>
      <c r="B57" s="330"/>
      <c r="C57" s="330"/>
      <c r="D57" s="330"/>
      <c r="E57" s="330"/>
      <c r="F57" s="330"/>
      <c r="G57" s="330"/>
      <c r="H57" s="330"/>
      <c r="I57" s="330"/>
      <c r="J57" s="330"/>
      <c r="K57" s="330"/>
      <c r="L57" s="330"/>
      <c r="M57" s="330"/>
      <c r="N57" s="330"/>
      <c r="O57" s="330"/>
      <c r="P57" s="330"/>
      <c r="Q57" s="330"/>
      <c r="R57" s="330"/>
      <c r="S57" s="330"/>
      <c r="T57" s="330"/>
      <c r="U57" s="330"/>
      <c r="V57" s="330"/>
    </row>
    <row r="58" spans="1:22" x14ac:dyDescent="0.25">
      <c r="A58" s="330"/>
      <c r="B58" s="330"/>
      <c r="C58" s="330"/>
      <c r="D58" s="330"/>
      <c r="E58" s="330"/>
      <c r="F58" s="330"/>
      <c r="G58" s="330"/>
      <c r="H58" s="330"/>
      <c r="I58" s="330"/>
      <c r="J58" s="330"/>
      <c r="K58" s="330"/>
      <c r="L58" s="330"/>
      <c r="M58" s="330"/>
      <c r="N58" s="330"/>
      <c r="O58" s="330"/>
      <c r="P58" s="330"/>
      <c r="Q58" s="330"/>
      <c r="R58" s="330"/>
      <c r="S58" s="330"/>
      <c r="T58" s="330"/>
      <c r="U58" s="330"/>
      <c r="V58" s="330"/>
    </row>
    <row r="59" spans="1:22" x14ac:dyDescent="0.25">
      <c r="A59" s="330"/>
      <c r="B59" s="330"/>
      <c r="C59" s="330"/>
      <c r="D59" s="330"/>
      <c r="E59" s="330"/>
      <c r="F59" s="330"/>
      <c r="G59" s="330"/>
      <c r="H59" s="330"/>
      <c r="I59" s="330"/>
      <c r="J59" s="330"/>
      <c r="K59" s="330"/>
      <c r="L59" s="330"/>
      <c r="M59" s="330"/>
      <c r="N59" s="330"/>
      <c r="O59" s="330"/>
      <c r="P59" s="330"/>
      <c r="Q59" s="330"/>
      <c r="R59" s="330"/>
      <c r="S59" s="330"/>
      <c r="T59" s="330"/>
      <c r="U59" s="330"/>
      <c r="V59" s="330"/>
    </row>
    <row r="60" spans="1:22" x14ac:dyDescent="0.25">
      <c r="A60" s="330"/>
      <c r="B60" s="330"/>
      <c r="C60" s="330"/>
      <c r="D60" s="330"/>
      <c r="E60" s="330"/>
      <c r="F60" s="330"/>
      <c r="G60" s="330"/>
      <c r="H60" s="330"/>
      <c r="I60" s="330"/>
      <c r="J60" s="330"/>
      <c r="K60" s="330"/>
      <c r="L60" s="330"/>
      <c r="M60" s="330"/>
      <c r="N60" s="330"/>
      <c r="O60" s="330"/>
      <c r="P60" s="330"/>
      <c r="Q60" s="330"/>
      <c r="R60" s="330"/>
      <c r="S60" s="330"/>
      <c r="T60" s="330"/>
      <c r="U60" s="330"/>
      <c r="V60" s="330"/>
    </row>
    <row r="61" spans="1:22" x14ac:dyDescent="0.25">
      <c r="A61" s="330"/>
      <c r="B61" s="330"/>
      <c r="C61" s="330"/>
      <c r="D61" s="330"/>
      <c r="E61" s="330"/>
      <c r="F61" s="330"/>
      <c r="G61" s="330"/>
      <c r="H61" s="330"/>
      <c r="I61" s="330"/>
      <c r="J61" s="330"/>
      <c r="K61" s="330"/>
      <c r="L61" s="330"/>
      <c r="M61" s="330"/>
      <c r="N61" s="330"/>
      <c r="O61" s="330"/>
      <c r="P61" s="330"/>
      <c r="Q61" s="330"/>
      <c r="R61" s="330"/>
      <c r="S61" s="330"/>
      <c r="T61" s="330"/>
      <c r="U61" s="330"/>
      <c r="V61" s="330"/>
    </row>
    <row r="62" spans="1:22" x14ac:dyDescent="0.25">
      <c r="A62" s="330"/>
      <c r="B62" s="330"/>
      <c r="C62" s="330"/>
      <c r="D62" s="330"/>
      <c r="E62" s="330"/>
      <c r="F62" s="330"/>
      <c r="G62" s="330"/>
      <c r="H62" s="330"/>
      <c r="I62" s="330"/>
      <c r="J62" s="330"/>
      <c r="K62" s="330"/>
      <c r="L62" s="330"/>
      <c r="M62" s="330"/>
      <c r="N62" s="330"/>
      <c r="O62" s="330"/>
      <c r="P62" s="330"/>
      <c r="Q62" s="330"/>
      <c r="R62" s="330"/>
      <c r="S62" s="330"/>
      <c r="T62" s="330"/>
      <c r="U62" s="330"/>
      <c r="V62" s="330"/>
    </row>
    <row r="63" spans="1:22" x14ac:dyDescent="0.25">
      <c r="A63" s="330"/>
      <c r="B63" s="330"/>
      <c r="C63" s="330"/>
      <c r="D63" s="330"/>
      <c r="E63" s="330"/>
      <c r="F63" s="330"/>
      <c r="G63" s="330"/>
      <c r="H63" s="330"/>
      <c r="I63" s="330"/>
      <c r="J63" s="330"/>
      <c r="K63" s="330"/>
      <c r="L63" s="330"/>
      <c r="M63" s="330"/>
      <c r="N63" s="330"/>
      <c r="O63" s="330"/>
      <c r="P63" s="330"/>
      <c r="Q63" s="330"/>
      <c r="R63" s="330"/>
      <c r="S63" s="330"/>
      <c r="T63" s="330"/>
      <c r="U63" s="330"/>
      <c r="V63" s="330"/>
    </row>
    <row r="64" spans="1:22" x14ac:dyDescent="0.25">
      <c r="A64" s="330"/>
      <c r="B64" s="330"/>
      <c r="C64" s="330"/>
      <c r="D64" s="330"/>
      <c r="E64" s="330"/>
      <c r="F64" s="330"/>
      <c r="G64" s="330"/>
      <c r="H64" s="330"/>
      <c r="I64" s="330"/>
      <c r="J64" s="330"/>
      <c r="K64" s="330"/>
      <c r="L64" s="330"/>
      <c r="M64" s="330"/>
      <c r="N64" s="330"/>
      <c r="O64" s="330"/>
      <c r="P64" s="330"/>
      <c r="Q64" s="330"/>
      <c r="R64" s="330"/>
      <c r="S64" s="330"/>
      <c r="T64" s="330"/>
      <c r="U64" s="330"/>
      <c r="V64" s="330"/>
    </row>
    <row r="65" spans="1:22" x14ac:dyDescent="0.25">
      <c r="A65" s="330"/>
      <c r="B65" s="330"/>
      <c r="C65" s="330"/>
      <c r="D65" s="330"/>
      <c r="E65" s="330"/>
      <c r="F65" s="330"/>
      <c r="G65" s="330"/>
      <c r="H65" s="330"/>
      <c r="I65" s="330"/>
      <c r="J65" s="330"/>
      <c r="K65" s="330"/>
      <c r="L65" s="330"/>
      <c r="M65" s="330"/>
      <c r="N65" s="330"/>
      <c r="O65" s="330"/>
      <c r="P65" s="330"/>
      <c r="Q65" s="330"/>
      <c r="R65" s="330"/>
      <c r="S65" s="330"/>
      <c r="T65" s="330"/>
      <c r="U65" s="330"/>
      <c r="V65" s="330"/>
    </row>
    <row r="66" spans="1:22" x14ac:dyDescent="0.25">
      <c r="A66" s="330"/>
      <c r="B66" s="330"/>
      <c r="C66" s="330"/>
      <c r="D66" s="330"/>
      <c r="E66" s="330"/>
      <c r="F66" s="330"/>
      <c r="G66" s="330"/>
      <c r="H66" s="330"/>
      <c r="I66" s="330"/>
      <c r="J66" s="330"/>
      <c r="K66" s="330"/>
      <c r="L66" s="330"/>
      <c r="M66" s="330"/>
      <c r="N66" s="330"/>
      <c r="O66" s="330"/>
      <c r="P66" s="330"/>
      <c r="Q66" s="330"/>
      <c r="R66" s="330"/>
      <c r="S66" s="330"/>
      <c r="T66" s="330"/>
      <c r="U66" s="330"/>
      <c r="V66" s="330"/>
    </row>
    <row r="67" spans="1:22" x14ac:dyDescent="0.25">
      <c r="A67" s="330"/>
      <c r="B67" s="330"/>
      <c r="C67" s="330"/>
      <c r="D67" s="330"/>
      <c r="E67" s="330"/>
      <c r="F67" s="330"/>
      <c r="G67" s="330"/>
      <c r="H67" s="330"/>
      <c r="I67" s="330"/>
      <c r="J67" s="330"/>
      <c r="K67" s="330"/>
      <c r="L67" s="330"/>
      <c r="M67" s="330"/>
      <c r="N67" s="330"/>
      <c r="O67" s="330"/>
      <c r="P67" s="330"/>
      <c r="Q67" s="330"/>
      <c r="R67" s="330"/>
      <c r="S67" s="330"/>
      <c r="T67" s="330"/>
      <c r="U67" s="330"/>
      <c r="V67" s="330"/>
    </row>
    <row r="68" spans="1:22" x14ac:dyDescent="0.25">
      <c r="A68" s="330"/>
      <c r="B68" s="330"/>
      <c r="C68" s="330"/>
      <c r="D68" s="330"/>
      <c r="E68" s="330"/>
      <c r="F68" s="330"/>
      <c r="G68" s="330"/>
      <c r="H68" s="330"/>
      <c r="I68" s="330"/>
      <c r="J68" s="330"/>
      <c r="K68" s="330"/>
      <c r="L68" s="330"/>
      <c r="M68" s="330"/>
      <c r="N68" s="330"/>
      <c r="O68" s="330"/>
      <c r="P68" s="330"/>
      <c r="Q68" s="330"/>
      <c r="R68" s="330"/>
      <c r="S68" s="330"/>
      <c r="T68" s="330"/>
      <c r="U68" s="330"/>
      <c r="V68" s="330"/>
    </row>
    <row r="69" spans="1:22" x14ac:dyDescent="0.25">
      <c r="A69" s="330"/>
      <c r="B69" s="330"/>
      <c r="C69" s="330"/>
      <c r="D69" s="330"/>
      <c r="E69" s="330"/>
      <c r="F69" s="330"/>
      <c r="G69" s="330"/>
      <c r="H69" s="330"/>
      <c r="I69" s="330"/>
      <c r="J69" s="330"/>
      <c r="K69" s="330"/>
      <c r="L69" s="330"/>
      <c r="M69" s="330"/>
      <c r="N69" s="330"/>
      <c r="O69" s="330"/>
      <c r="P69" s="330"/>
      <c r="Q69" s="330"/>
      <c r="R69" s="330"/>
      <c r="S69" s="330"/>
      <c r="T69" s="330"/>
      <c r="U69" s="330"/>
      <c r="V69" s="330"/>
    </row>
    <row r="70" spans="1:22" x14ac:dyDescent="0.25">
      <c r="A70" s="330"/>
      <c r="B70" s="330"/>
      <c r="C70" s="330"/>
      <c r="D70" s="330"/>
      <c r="E70" s="330"/>
      <c r="F70" s="330"/>
      <c r="G70" s="330"/>
      <c r="H70" s="330"/>
      <c r="I70" s="330"/>
      <c r="J70" s="330"/>
      <c r="K70" s="330"/>
      <c r="L70" s="330"/>
      <c r="M70" s="330"/>
      <c r="N70" s="330"/>
      <c r="O70" s="330"/>
      <c r="P70" s="330"/>
      <c r="Q70" s="330"/>
      <c r="R70" s="330"/>
      <c r="S70" s="330"/>
      <c r="T70" s="330"/>
      <c r="U70" s="330"/>
      <c r="V70" s="330"/>
    </row>
    <row r="71" spans="1:22" x14ac:dyDescent="0.25">
      <c r="A71" s="330"/>
      <c r="B71" s="330"/>
      <c r="C71" s="330"/>
      <c r="D71" s="330"/>
      <c r="E71" s="330"/>
      <c r="F71" s="330"/>
      <c r="G71" s="330"/>
      <c r="H71" s="330"/>
      <c r="I71" s="330"/>
      <c r="J71" s="330"/>
      <c r="K71" s="330"/>
      <c r="L71" s="330"/>
      <c r="M71" s="330"/>
      <c r="N71" s="330"/>
      <c r="O71" s="330"/>
      <c r="P71" s="330"/>
      <c r="Q71" s="330"/>
      <c r="R71" s="330"/>
      <c r="S71" s="330"/>
      <c r="T71" s="330"/>
      <c r="U71" s="330"/>
      <c r="V71" s="330"/>
    </row>
    <row r="72" spans="1:22" x14ac:dyDescent="0.25">
      <c r="A72" s="330"/>
      <c r="B72" s="330"/>
      <c r="C72" s="330"/>
      <c r="D72" s="330"/>
      <c r="E72" s="330"/>
      <c r="F72" s="330"/>
      <c r="G72" s="330"/>
      <c r="H72" s="330"/>
      <c r="I72" s="330"/>
      <c r="J72" s="330"/>
      <c r="K72" s="330"/>
      <c r="L72" s="330"/>
      <c r="M72" s="330"/>
      <c r="N72" s="330"/>
      <c r="O72" s="330"/>
      <c r="P72" s="330"/>
      <c r="Q72" s="330"/>
      <c r="R72" s="330"/>
      <c r="S72" s="330"/>
      <c r="T72" s="330"/>
      <c r="U72" s="330"/>
      <c r="V72" s="330"/>
    </row>
    <row r="73" spans="1:22" x14ac:dyDescent="0.25">
      <c r="A73" s="330"/>
      <c r="B73" s="330"/>
      <c r="C73" s="330"/>
      <c r="D73" s="330"/>
      <c r="E73" s="330"/>
      <c r="F73" s="330"/>
      <c r="G73" s="330"/>
      <c r="H73" s="330"/>
      <c r="I73" s="330"/>
      <c r="J73" s="330"/>
      <c r="K73" s="330"/>
      <c r="L73" s="330"/>
      <c r="M73" s="330"/>
      <c r="N73" s="330"/>
      <c r="O73" s="330"/>
      <c r="P73" s="330"/>
      <c r="Q73" s="330"/>
      <c r="R73" s="330"/>
      <c r="S73" s="330"/>
      <c r="T73" s="330"/>
      <c r="U73" s="330"/>
      <c r="V73" s="330"/>
    </row>
    <row r="74" spans="1:22" x14ac:dyDescent="0.25">
      <c r="A74" s="330"/>
      <c r="B74" s="330"/>
      <c r="C74" s="330"/>
      <c r="D74" s="330"/>
      <c r="E74" s="330"/>
      <c r="F74" s="330"/>
      <c r="G74" s="330"/>
      <c r="H74" s="330"/>
      <c r="I74" s="330"/>
      <c r="J74" s="330"/>
      <c r="K74" s="330"/>
      <c r="L74" s="330"/>
      <c r="M74" s="330"/>
      <c r="N74" s="330"/>
      <c r="O74" s="330"/>
      <c r="P74" s="330"/>
      <c r="Q74" s="330"/>
      <c r="R74" s="330"/>
      <c r="S74" s="330"/>
      <c r="T74" s="330"/>
      <c r="U74" s="330"/>
      <c r="V74" s="330"/>
    </row>
    <row r="75" spans="1:22" x14ac:dyDescent="0.25">
      <c r="A75" s="330"/>
      <c r="B75" s="330"/>
      <c r="C75" s="330"/>
      <c r="D75" s="330"/>
      <c r="E75" s="330"/>
      <c r="F75" s="330"/>
      <c r="G75" s="330"/>
      <c r="H75" s="330"/>
      <c r="I75" s="330"/>
      <c r="J75" s="330"/>
      <c r="K75" s="330"/>
      <c r="L75" s="330"/>
      <c r="M75" s="330"/>
      <c r="N75" s="330"/>
      <c r="O75" s="330"/>
      <c r="P75" s="330"/>
      <c r="Q75" s="330"/>
      <c r="R75" s="330"/>
      <c r="S75" s="330"/>
      <c r="T75" s="330"/>
      <c r="U75" s="330"/>
      <c r="V75" s="330"/>
    </row>
    <row r="76" spans="1:22" x14ac:dyDescent="0.25">
      <c r="A76" s="330"/>
      <c r="B76" s="330"/>
      <c r="C76" s="330"/>
      <c r="D76" s="330"/>
      <c r="E76" s="330"/>
      <c r="F76" s="330"/>
      <c r="G76" s="330"/>
      <c r="H76" s="330"/>
      <c r="I76" s="330"/>
      <c r="J76" s="330"/>
      <c r="K76" s="330"/>
      <c r="L76" s="330"/>
      <c r="M76" s="330"/>
      <c r="N76" s="330"/>
      <c r="O76" s="330"/>
      <c r="P76" s="330"/>
      <c r="Q76" s="330"/>
      <c r="R76" s="330"/>
      <c r="S76" s="330"/>
      <c r="T76" s="330"/>
      <c r="U76" s="330"/>
      <c r="V76" s="330"/>
    </row>
    <row r="77" spans="1:22" x14ac:dyDescent="0.25">
      <c r="A77" s="330"/>
      <c r="B77" s="330"/>
      <c r="C77" s="330"/>
      <c r="D77" s="330"/>
      <c r="E77" s="330"/>
      <c r="F77" s="330"/>
      <c r="G77" s="330"/>
      <c r="H77" s="330"/>
      <c r="I77" s="330"/>
      <c r="J77" s="330"/>
      <c r="K77" s="330"/>
      <c r="L77" s="330"/>
      <c r="M77" s="330"/>
      <c r="N77" s="330"/>
      <c r="O77" s="330"/>
      <c r="P77" s="330"/>
      <c r="Q77" s="330"/>
      <c r="R77" s="330"/>
      <c r="S77" s="330"/>
      <c r="T77" s="330"/>
      <c r="U77" s="330"/>
      <c r="V77" s="330"/>
    </row>
    <row r="78" spans="1:22" x14ac:dyDescent="0.25">
      <c r="A78" s="330"/>
      <c r="B78" s="330"/>
      <c r="C78" s="330"/>
      <c r="D78" s="330"/>
      <c r="E78" s="330"/>
      <c r="F78" s="330"/>
      <c r="G78" s="330"/>
      <c r="H78" s="330"/>
      <c r="I78" s="330"/>
      <c r="J78" s="330"/>
      <c r="K78" s="330"/>
      <c r="L78" s="330"/>
      <c r="M78" s="330"/>
      <c r="N78" s="330"/>
      <c r="O78" s="330"/>
      <c r="P78" s="330"/>
      <c r="Q78" s="330"/>
      <c r="R78" s="330"/>
      <c r="S78" s="330"/>
      <c r="T78" s="330"/>
      <c r="U78" s="330"/>
      <c r="V78" s="330"/>
    </row>
    <row r="79" spans="1:22" x14ac:dyDescent="0.25">
      <c r="A79" s="330"/>
      <c r="B79" s="330"/>
      <c r="C79" s="330"/>
      <c r="D79" s="330"/>
      <c r="E79" s="330"/>
      <c r="F79" s="330"/>
      <c r="G79" s="330"/>
      <c r="H79" s="330"/>
      <c r="I79" s="330"/>
      <c r="J79" s="330"/>
      <c r="K79" s="330"/>
      <c r="L79" s="330"/>
      <c r="M79" s="330"/>
      <c r="N79" s="330"/>
      <c r="O79" s="330"/>
      <c r="P79" s="330"/>
      <c r="Q79" s="330"/>
      <c r="R79" s="330"/>
      <c r="S79" s="330"/>
      <c r="T79" s="330"/>
      <c r="U79" s="330"/>
      <c r="V79" s="330"/>
    </row>
    <row r="80" spans="1:22" x14ac:dyDescent="0.25">
      <c r="A80" s="330"/>
      <c r="B80" s="330"/>
      <c r="C80" s="330"/>
      <c r="D80" s="330"/>
      <c r="E80" s="330"/>
      <c r="F80" s="330"/>
      <c r="G80" s="330"/>
      <c r="H80" s="330"/>
      <c r="I80" s="330"/>
      <c r="J80" s="330"/>
      <c r="K80" s="330"/>
      <c r="L80" s="330"/>
      <c r="M80" s="330"/>
      <c r="N80" s="330"/>
      <c r="O80" s="330"/>
      <c r="P80" s="330"/>
      <c r="Q80" s="330"/>
      <c r="R80" s="330"/>
      <c r="S80" s="330"/>
      <c r="T80" s="330"/>
      <c r="U80" s="330"/>
      <c r="V80" s="330"/>
    </row>
    <row r="81" spans="1:22" x14ac:dyDescent="0.25">
      <c r="A81" s="330"/>
      <c r="B81" s="330"/>
      <c r="C81" s="330"/>
      <c r="D81" s="330"/>
      <c r="E81" s="330"/>
      <c r="F81" s="330"/>
      <c r="G81" s="330"/>
      <c r="H81" s="330"/>
      <c r="I81" s="330"/>
      <c r="J81" s="330"/>
      <c r="K81" s="330"/>
      <c r="L81" s="330"/>
      <c r="M81" s="330"/>
      <c r="N81" s="330"/>
      <c r="O81" s="330"/>
      <c r="P81" s="330"/>
      <c r="Q81" s="330"/>
      <c r="R81" s="330"/>
      <c r="S81" s="330"/>
      <c r="T81" s="330"/>
      <c r="U81" s="330"/>
      <c r="V81" s="330"/>
    </row>
    <row r="82" spans="1:22" x14ac:dyDescent="0.25">
      <c r="A82" s="330"/>
      <c r="B82" s="330"/>
      <c r="C82" s="330"/>
      <c r="D82" s="330"/>
      <c r="E82" s="330"/>
      <c r="F82" s="330"/>
      <c r="G82" s="330"/>
      <c r="H82" s="330"/>
      <c r="I82" s="330"/>
      <c r="J82" s="330"/>
      <c r="K82" s="330"/>
      <c r="L82" s="330"/>
      <c r="M82" s="330"/>
      <c r="N82" s="330"/>
      <c r="O82" s="330"/>
      <c r="P82" s="330"/>
      <c r="Q82" s="330"/>
      <c r="R82" s="330"/>
      <c r="S82" s="330"/>
      <c r="T82" s="330"/>
      <c r="U82" s="330"/>
      <c r="V82" s="330"/>
    </row>
    <row r="83" spans="1:22" x14ac:dyDescent="0.25">
      <c r="A83" s="330"/>
      <c r="B83" s="330"/>
      <c r="C83" s="330"/>
      <c r="D83" s="330"/>
      <c r="E83" s="330"/>
      <c r="F83" s="330"/>
      <c r="G83" s="330"/>
      <c r="H83" s="330"/>
      <c r="I83" s="330"/>
      <c r="J83" s="330"/>
      <c r="K83" s="330"/>
      <c r="L83" s="330"/>
      <c r="M83" s="330"/>
      <c r="N83" s="330"/>
      <c r="O83" s="330"/>
      <c r="P83" s="330"/>
      <c r="Q83" s="330"/>
      <c r="R83" s="330"/>
      <c r="S83" s="330"/>
      <c r="T83" s="330"/>
      <c r="U83" s="330"/>
      <c r="V83" s="330"/>
    </row>
    <row r="84" spans="1:22" x14ac:dyDescent="0.25">
      <c r="A84" s="330"/>
      <c r="B84" s="330"/>
      <c r="C84" s="330"/>
      <c r="D84" s="330"/>
      <c r="E84" s="330"/>
      <c r="F84" s="330"/>
      <c r="G84" s="330"/>
      <c r="H84" s="330"/>
      <c r="I84" s="330"/>
      <c r="J84" s="330"/>
      <c r="K84" s="330"/>
      <c r="L84" s="330"/>
      <c r="M84" s="330"/>
      <c r="N84" s="330"/>
      <c r="O84" s="330"/>
      <c r="P84" s="330"/>
      <c r="Q84" s="330"/>
      <c r="R84" s="330"/>
      <c r="S84" s="330"/>
      <c r="T84" s="330"/>
      <c r="U84" s="330"/>
      <c r="V84" s="330"/>
    </row>
    <row r="85" spans="1:22" x14ac:dyDescent="0.25">
      <c r="A85" s="330"/>
      <c r="B85" s="330"/>
      <c r="C85" s="330"/>
      <c r="D85" s="330"/>
      <c r="E85" s="330"/>
      <c r="F85" s="330"/>
      <c r="G85" s="330"/>
      <c r="H85" s="330"/>
      <c r="I85" s="330"/>
      <c r="J85" s="330"/>
      <c r="K85" s="330"/>
      <c r="L85" s="330"/>
      <c r="M85" s="330"/>
      <c r="N85" s="330"/>
      <c r="O85" s="330"/>
      <c r="P85" s="330"/>
      <c r="Q85" s="330"/>
      <c r="R85" s="330"/>
      <c r="S85" s="330"/>
      <c r="T85" s="330"/>
      <c r="U85" s="330"/>
      <c r="V85" s="330"/>
    </row>
    <row r="86" spans="1:22" x14ac:dyDescent="0.25">
      <c r="A86" s="330"/>
      <c r="B86" s="330"/>
      <c r="C86" s="330"/>
      <c r="D86" s="330"/>
      <c r="E86" s="330"/>
      <c r="F86" s="330"/>
      <c r="G86" s="330"/>
      <c r="H86" s="330"/>
      <c r="I86" s="330"/>
      <c r="J86" s="330"/>
      <c r="K86" s="330"/>
      <c r="L86" s="330"/>
      <c r="M86" s="330"/>
      <c r="N86" s="330"/>
      <c r="O86" s="330"/>
      <c r="P86" s="330"/>
      <c r="Q86" s="330"/>
      <c r="R86" s="330"/>
      <c r="S86" s="330"/>
      <c r="T86" s="330"/>
      <c r="U86" s="330"/>
      <c r="V86" s="330"/>
    </row>
    <row r="87" spans="1:22" x14ac:dyDescent="0.25">
      <c r="A87" s="330"/>
      <c r="B87" s="330"/>
      <c r="C87" s="330"/>
      <c r="D87" s="330"/>
      <c r="E87" s="330"/>
      <c r="F87" s="330"/>
      <c r="G87" s="330"/>
      <c r="H87" s="330"/>
      <c r="I87" s="330"/>
      <c r="J87" s="330"/>
      <c r="K87" s="330"/>
      <c r="L87" s="330"/>
      <c r="M87" s="330"/>
      <c r="N87" s="330"/>
      <c r="O87" s="330"/>
      <c r="P87" s="330"/>
      <c r="Q87" s="330"/>
      <c r="R87" s="330"/>
      <c r="S87" s="330"/>
      <c r="T87" s="330"/>
      <c r="U87" s="330"/>
      <c r="V87" s="330"/>
    </row>
    <row r="88" spans="1:22" x14ac:dyDescent="0.25">
      <c r="A88" s="330"/>
      <c r="B88" s="330"/>
      <c r="C88" s="330"/>
      <c r="D88" s="330"/>
      <c r="E88" s="330"/>
      <c r="F88" s="330"/>
      <c r="G88" s="330"/>
      <c r="H88" s="330"/>
      <c r="I88" s="330"/>
      <c r="J88" s="330"/>
      <c r="K88" s="330"/>
      <c r="L88" s="330"/>
      <c r="M88" s="330"/>
      <c r="N88" s="330"/>
      <c r="O88" s="330"/>
      <c r="P88" s="330"/>
      <c r="Q88" s="330"/>
      <c r="R88" s="330"/>
      <c r="S88" s="330"/>
      <c r="T88" s="330"/>
      <c r="U88" s="330"/>
      <c r="V88" s="330"/>
    </row>
    <row r="89" spans="1:22" x14ac:dyDescent="0.25">
      <c r="A89" s="330"/>
      <c r="B89" s="330"/>
      <c r="C89" s="330"/>
      <c r="D89" s="330"/>
      <c r="E89" s="330"/>
      <c r="F89" s="330"/>
      <c r="G89" s="330"/>
      <c r="H89" s="330"/>
      <c r="I89" s="330"/>
      <c r="J89" s="330"/>
      <c r="K89" s="330"/>
      <c r="L89" s="330"/>
      <c r="M89" s="330"/>
      <c r="N89" s="330"/>
      <c r="O89" s="330"/>
      <c r="P89" s="330"/>
      <c r="Q89" s="330"/>
      <c r="R89" s="330"/>
      <c r="S89" s="330"/>
      <c r="T89" s="330"/>
      <c r="U89" s="330"/>
      <c r="V89" s="330"/>
    </row>
    <row r="90" spans="1:22" x14ac:dyDescent="0.25">
      <c r="A90" s="330"/>
      <c r="B90" s="330"/>
      <c r="C90" s="330"/>
      <c r="D90" s="330"/>
      <c r="E90" s="330"/>
      <c r="F90" s="330"/>
      <c r="G90" s="330"/>
      <c r="H90" s="330"/>
      <c r="I90" s="330"/>
      <c r="J90" s="330"/>
      <c r="K90" s="330"/>
      <c r="L90" s="330"/>
      <c r="M90" s="330"/>
      <c r="N90" s="330"/>
      <c r="O90" s="330"/>
      <c r="P90" s="330"/>
      <c r="Q90" s="330"/>
      <c r="R90" s="330"/>
      <c r="S90" s="330"/>
      <c r="T90" s="330"/>
      <c r="U90" s="330"/>
      <c r="V90" s="330"/>
    </row>
    <row r="91" spans="1:22" x14ac:dyDescent="0.25">
      <c r="A91" s="330"/>
      <c r="B91" s="330"/>
      <c r="C91" s="330"/>
      <c r="D91" s="330"/>
      <c r="E91" s="330"/>
      <c r="F91" s="330"/>
      <c r="G91" s="330"/>
      <c r="H91" s="330"/>
      <c r="I91" s="330"/>
      <c r="J91" s="330"/>
      <c r="K91" s="330"/>
      <c r="L91" s="330"/>
      <c r="M91" s="330"/>
      <c r="N91" s="330"/>
      <c r="O91" s="330"/>
      <c r="P91" s="330"/>
      <c r="Q91" s="330"/>
      <c r="R91" s="330"/>
      <c r="S91" s="330"/>
      <c r="T91" s="330"/>
      <c r="U91" s="330"/>
      <c r="V91" s="330"/>
    </row>
    <row r="92" spans="1:22" x14ac:dyDescent="0.25">
      <c r="A92" s="330"/>
      <c r="B92" s="330"/>
      <c r="C92" s="330"/>
      <c r="D92" s="330"/>
      <c r="E92" s="330"/>
      <c r="F92" s="330"/>
      <c r="G92" s="330"/>
      <c r="H92" s="330"/>
      <c r="I92" s="330"/>
      <c r="J92" s="330"/>
      <c r="K92" s="330"/>
      <c r="L92" s="330"/>
      <c r="M92" s="330"/>
      <c r="N92" s="330"/>
      <c r="O92" s="330"/>
      <c r="P92" s="330"/>
      <c r="Q92" s="330"/>
      <c r="R92" s="330"/>
      <c r="S92" s="330"/>
      <c r="T92" s="330"/>
      <c r="U92" s="330"/>
      <c r="V92" s="330"/>
    </row>
    <row r="93" spans="1:22" x14ac:dyDescent="0.25">
      <c r="A93" s="330"/>
      <c r="B93" s="330"/>
      <c r="C93" s="330"/>
      <c r="D93" s="330"/>
      <c r="E93" s="330"/>
      <c r="F93" s="330"/>
      <c r="G93" s="330"/>
      <c r="H93" s="330"/>
      <c r="I93" s="330"/>
      <c r="J93" s="330"/>
      <c r="K93" s="330"/>
      <c r="L93" s="330"/>
      <c r="M93" s="330"/>
      <c r="N93" s="330"/>
      <c r="O93" s="330"/>
      <c r="P93" s="330"/>
      <c r="Q93" s="330"/>
      <c r="R93" s="330"/>
      <c r="S93" s="330"/>
      <c r="T93" s="330"/>
      <c r="U93" s="330"/>
      <c r="V93" s="330"/>
    </row>
    <row r="94" spans="1:22" x14ac:dyDescent="0.25">
      <c r="A94" s="330"/>
      <c r="B94" s="330"/>
      <c r="C94" s="330"/>
      <c r="D94" s="330"/>
      <c r="E94" s="330"/>
      <c r="F94" s="330"/>
      <c r="G94" s="330"/>
      <c r="H94" s="330"/>
      <c r="I94" s="330"/>
      <c r="J94" s="330"/>
      <c r="K94" s="330"/>
      <c r="L94" s="330"/>
      <c r="M94" s="330"/>
      <c r="N94" s="330"/>
      <c r="O94" s="330"/>
      <c r="P94" s="330"/>
      <c r="Q94" s="330"/>
      <c r="R94" s="330"/>
      <c r="S94" s="330"/>
      <c r="T94" s="330"/>
      <c r="U94" s="330"/>
      <c r="V94" s="330"/>
    </row>
    <row r="95" spans="1:22" x14ac:dyDescent="0.25">
      <c r="A95" s="330"/>
      <c r="B95" s="330"/>
      <c r="C95" s="330"/>
      <c r="D95" s="330"/>
      <c r="E95" s="330"/>
      <c r="F95" s="330"/>
      <c r="G95" s="330"/>
      <c r="H95" s="330"/>
      <c r="I95" s="330"/>
      <c r="J95" s="330"/>
      <c r="K95" s="330"/>
      <c r="L95" s="330"/>
      <c r="M95" s="330"/>
      <c r="N95" s="330"/>
      <c r="O95" s="330"/>
      <c r="P95" s="330"/>
      <c r="Q95" s="330"/>
      <c r="R95" s="330"/>
      <c r="S95" s="330"/>
      <c r="T95" s="330"/>
      <c r="U95" s="330"/>
      <c r="V95" s="330"/>
    </row>
    <row r="96" spans="1:22" x14ac:dyDescent="0.25">
      <c r="A96" s="330"/>
      <c r="B96" s="330"/>
      <c r="C96" s="330"/>
      <c r="D96" s="330"/>
      <c r="E96" s="330"/>
      <c r="F96" s="330"/>
      <c r="G96" s="330"/>
      <c r="H96" s="330"/>
      <c r="I96" s="330"/>
      <c r="J96" s="330"/>
      <c r="K96" s="330"/>
      <c r="L96" s="330"/>
      <c r="M96" s="330"/>
      <c r="N96" s="330"/>
      <c r="O96" s="330"/>
      <c r="P96" s="330"/>
      <c r="Q96" s="330"/>
      <c r="R96" s="330"/>
      <c r="S96" s="330"/>
      <c r="T96" s="330"/>
      <c r="U96" s="330"/>
      <c r="V96" s="330"/>
    </row>
    <row r="97" spans="1:22" x14ac:dyDescent="0.25">
      <c r="A97" s="330"/>
      <c r="B97" s="330"/>
      <c r="C97" s="330"/>
      <c r="D97" s="330"/>
      <c r="E97" s="330"/>
      <c r="F97" s="330"/>
      <c r="G97" s="330"/>
      <c r="H97" s="330"/>
      <c r="I97" s="330"/>
      <c r="J97" s="330"/>
      <c r="K97" s="330"/>
      <c r="L97" s="330"/>
      <c r="M97" s="330"/>
      <c r="N97" s="330"/>
      <c r="O97" s="330"/>
      <c r="P97" s="330"/>
      <c r="Q97" s="330"/>
      <c r="R97" s="330"/>
      <c r="S97" s="330"/>
      <c r="T97" s="330"/>
      <c r="U97" s="330"/>
      <c r="V97" s="330"/>
    </row>
    <row r="98" spans="1:22" x14ac:dyDescent="0.25">
      <c r="A98" s="330"/>
      <c r="B98" s="330"/>
      <c r="C98" s="330"/>
      <c r="D98" s="330"/>
      <c r="E98" s="330"/>
      <c r="F98" s="330"/>
      <c r="G98" s="330"/>
      <c r="H98" s="330"/>
      <c r="I98" s="330"/>
      <c r="J98" s="330"/>
      <c r="K98" s="330"/>
      <c r="L98" s="330"/>
      <c r="M98" s="330"/>
      <c r="N98" s="330"/>
      <c r="O98" s="330"/>
      <c r="P98" s="330"/>
      <c r="Q98" s="330"/>
      <c r="R98" s="330"/>
      <c r="S98" s="330"/>
      <c r="T98" s="330"/>
      <c r="U98" s="330"/>
      <c r="V98" s="330"/>
    </row>
    <row r="99" spans="1:22" x14ac:dyDescent="0.25">
      <c r="A99" s="330"/>
      <c r="B99" s="330"/>
      <c r="C99" s="330"/>
      <c r="D99" s="330"/>
      <c r="E99" s="330"/>
      <c r="F99" s="330"/>
      <c r="G99" s="330"/>
      <c r="H99" s="330"/>
      <c r="I99" s="330"/>
      <c r="J99" s="330"/>
      <c r="K99" s="330"/>
      <c r="L99" s="330"/>
      <c r="M99" s="330"/>
      <c r="N99" s="330"/>
      <c r="O99" s="330"/>
      <c r="P99" s="330"/>
      <c r="Q99" s="330"/>
      <c r="R99" s="330"/>
      <c r="S99" s="330"/>
      <c r="T99" s="330"/>
      <c r="U99" s="330"/>
      <c r="V99" s="330"/>
    </row>
    <row r="100" spans="1:22" x14ac:dyDescent="0.25">
      <c r="A100" s="330"/>
      <c r="B100" s="330"/>
      <c r="C100" s="330"/>
      <c r="D100" s="330"/>
      <c r="E100" s="330"/>
      <c r="F100" s="330"/>
      <c r="G100" s="330"/>
      <c r="H100" s="330"/>
      <c r="I100" s="330"/>
      <c r="J100" s="330"/>
      <c r="K100" s="330"/>
      <c r="L100" s="330"/>
      <c r="M100" s="330"/>
      <c r="N100" s="330"/>
      <c r="O100" s="330"/>
      <c r="P100" s="330"/>
      <c r="Q100" s="330"/>
      <c r="R100" s="330"/>
      <c r="S100" s="330"/>
      <c r="T100" s="330"/>
      <c r="U100" s="330"/>
      <c r="V100" s="330"/>
    </row>
    <row r="101" spans="1:22" x14ac:dyDescent="0.25">
      <c r="A101" s="330"/>
      <c r="B101" s="330"/>
      <c r="C101" s="330"/>
      <c r="D101" s="330"/>
      <c r="E101" s="330"/>
      <c r="F101" s="330"/>
      <c r="G101" s="330"/>
      <c r="H101" s="330"/>
      <c r="I101" s="330"/>
      <c r="J101" s="330"/>
      <c r="K101" s="330"/>
      <c r="L101" s="330"/>
      <c r="M101" s="330"/>
      <c r="N101" s="330"/>
      <c r="O101" s="330"/>
      <c r="P101" s="330"/>
      <c r="Q101" s="330"/>
      <c r="R101" s="330"/>
      <c r="S101" s="330"/>
      <c r="T101" s="330"/>
      <c r="U101" s="330"/>
      <c r="V101" s="330"/>
    </row>
    <row r="102" spans="1:22" x14ac:dyDescent="0.25">
      <c r="A102" s="330"/>
      <c r="B102" s="330"/>
      <c r="C102" s="330"/>
      <c r="D102" s="330"/>
      <c r="E102" s="330"/>
      <c r="F102" s="330"/>
      <c r="G102" s="330"/>
      <c r="H102" s="330"/>
      <c r="I102" s="330"/>
      <c r="J102" s="330"/>
      <c r="K102" s="330"/>
      <c r="L102" s="330"/>
      <c r="M102" s="330"/>
      <c r="N102" s="330"/>
      <c r="O102" s="330"/>
      <c r="P102" s="330"/>
      <c r="Q102" s="330"/>
      <c r="R102" s="330"/>
      <c r="S102" s="330"/>
      <c r="T102" s="330"/>
      <c r="U102" s="330"/>
      <c r="V102" s="330"/>
    </row>
    <row r="103" spans="1:22" x14ac:dyDescent="0.25">
      <c r="A103" s="330"/>
      <c r="B103" s="330"/>
      <c r="C103" s="330"/>
      <c r="D103" s="330"/>
      <c r="E103" s="330"/>
      <c r="F103" s="330"/>
      <c r="G103" s="330"/>
      <c r="H103" s="330"/>
      <c r="I103" s="330"/>
      <c r="J103" s="330"/>
      <c r="K103" s="330"/>
      <c r="L103" s="330"/>
      <c r="M103" s="330"/>
      <c r="N103" s="330"/>
      <c r="O103" s="330"/>
      <c r="P103" s="330"/>
      <c r="Q103" s="330"/>
      <c r="R103" s="330"/>
      <c r="S103" s="330"/>
      <c r="T103" s="330"/>
      <c r="U103" s="330"/>
      <c r="V103" s="330"/>
    </row>
    <row r="104" spans="1:22" x14ac:dyDescent="0.25">
      <c r="A104" s="330"/>
      <c r="B104" s="330"/>
      <c r="C104" s="330"/>
      <c r="D104" s="330"/>
      <c r="E104" s="330"/>
      <c r="F104" s="330"/>
      <c r="G104" s="330"/>
      <c r="H104" s="330"/>
      <c r="I104" s="330"/>
      <c r="J104" s="330"/>
      <c r="K104" s="330"/>
      <c r="L104" s="330"/>
      <c r="M104" s="330"/>
      <c r="N104" s="330"/>
      <c r="O104" s="330"/>
      <c r="P104" s="330"/>
      <c r="Q104" s="330"/>
      <c r="R104" s="330"/>
      <c r="S104" s="330"/>
      <c r="T104" s="330"/>
      <c r="U104" s="330"/>
      <c r="V104" s="330"/>
    </row>
    <row r="105" spans="1:22" x14ac:dyDescent="0.25">
      <c r="A105" s="330"/>
      <c r="B105" s="330"/>
      <c r="C105" s="330"/>
      <c r="D105" s="330"/>
      <c r="E105" s="330"/>
      <c r="F105" s="330"/>
      <c r="G105" s="330"/>
      <c r="H105" s="330"/>
      <c r="I105" s="330"/>
      <c r="J105" s="330"/>
      <c r="K105" s="330"/>
      <c r="L105" s="330"/>
      <c r="M105" s="330"/>
      <c r="N105" s="330"/>
      <c r="O105" s="330"/>
      <c r="P105" s="330"/>
      <c r="Q105" s="330"/>
      <c r="R105" s="330"/>
      <c r="S105" s="330"/>
      <c r="T105" s="330"/>
      <c r="U105" s="330"/>
      <c r="V105" s="330"/>
    </row>
    <row r="106" spans="1:22" x14ac:dyDescent="0.25">
      <c r="A106" s="330"/>
      <c r="B106" s="330"/>
      <c r="C106" s="330"/>
      <c r="D106" s="330"/>
      <c r="E106" s="330"/>
      <c r="F106" s="330"/>
      <c r="G106" s="330"/>
      <c r="H106" s="330"/>
      <c r="I106" s="330"/>
      <c r="J106" s="330"/>
      <c r="K106" s="330"/>
      <c r="L106" s="330"/>
      <c r="M106" s="330"/>
      <c r="N106" s="330"/>
      <c r="O106" s="330"/>
      <c r="P106" s="330"/>
      <c r="Q106" s="330"/>
      <c r="R106" s="330"/>
      <c r="S106" s="330"/>
      <c r="T106" s="330"/>
      <c r="U106" s="330"/>
      <c r="V106" s="330"/>
    </row>
    <row r="107" spans="1:22" x14ac:dyDescent="0.25">
      <c r="A107" s="330"/>
      <c r="B107" s="330"/>
      <c r="C107" s="330"/>
      <c r="D107" s="330"/>
      <c r="E107" s="330"/>
      <c r="F107" s="330"/>
      <c r="G107" s="330"/>
      <c r="H107" s="330"/>
      <c r="I107" s="330"/>
      <c r="J107" s="330"/>
      <c r="K107" s="330"/>
      <c r="L107" s="330"/>
      <c r="M107" s="330"/>
      <c r="N107" s="330"/>
      <c r="O107" s="330"/>
      <c r="P107" s="330"/>
      <c r="Q107" s="330"/>
      <c r="R107" s="330"/>
      <c r="S107" s="330"/>
      <c r="T107" s="330"/>
      <c r="U107" s="330"/>
      <c r="V107" s="330"/>
    </row>
    <row r="108" spans="1:22" x14ac:dyDescent="0.25">
      <c r="A108" s="330"/>
      <c r="B108" s="330"/>
      <c r="C108" s="330"/>
      <c r="D108" s="330"/>
      <c r="E108" s="330"/>
      <c r="F108" s="330"/>
      <c r="G108" s="330"/>
      <c r="H108" s="330"/>
      <c r="I108" s="330"/>
      <c r="J108" s="330"/>
      <c r="K108" s="330"/>
      <c r="L108" s="330"/>
      <c r="M108" s="330"/>
      <c r="N108" s="330"/>
      <c r="O108" s="330"/>
      <c r="P108" s="330"/>
      <c r="Q108" s="330"/>
      <c r="R108" s="330"/>
      <c r="S108" s="330"/>
      <c r="T108" s="330"/>
      <c r="U108" s="330"/>
      <c r="V108" s="330"/>
    </row>
    <row r="109" spans="1:22" x14ac:dyDescent="0.25">
      <c r="A109" s="330"/>
      <c r="B109" s="330"/>
      <c r="C109" s="330"/>
      <c r="D109" s="330"/>
      <c r="E109" s="330"/>
      <c r="F109" s="330"/>
      <c r="G109" s="330"/>
      <c r="H109" s="330"/>
      <c r="I109" s="330"/>
      <c r="J109" s="330"/>
      <c r="K109" s="330"/>
      <c r="L109" s="330"/>
      <c r="M109" s="330"/>
      <c r="N109" s="330"/>
      <c r="O109" s="330"/>
      <c r="P109" s="330"/>
      <c r="Q109" s="330"/>
      <c r="R109" s="330"/>
      <c r="S109" s="330"/>
      <c r="T109" s="330"/>
      <c r="U109" s="330"/>
      <c r="V109" s="330"/>
    </row>
    <row r="110" spans="1:22" x14ac:dyDescent="0.25">
      <c r="A110" s="330"/>
      <c r="B110" s="330"/>
      <c r="C110" s="330"/>
      <c r="D110" s="330"/>
      <c r="E110" s="330"/>
      <c r="F110" s="330"/>
      <c r="G110" s="330"/>
      <c r="H110" s="330"/>
      <c r="I110" s="330"/>
      <c r="J110" s="330"/>
      <c r="K110" s="330"/>
      <c r="L110" s="330"/>
      <c r="M110" s="330"/>
      <c r="N110" s="330"/>
      <c r="O110" s="330"/>
      <c r="P110" s="330"/>
      <c r="Q110" s="330"/>
      <c r="R110" s="330"/>
      <c r="S110" s="330"/>
      <c r="T110" s="330"/>
      <c r="U110" s="330"/>
      <c r="V110" s="330"/>
    </row>
    <row r="111" spans="1:22" x14ac:dyDescent="0.25">
      <c r="A111" s="330"/>
      <c r="B111" s="330"/>
      <c r="C111" s="330"/>
      <c r="D111" s="330"/>
      <c r="E111" s="330"/>
      <c r="F111" s="330"/>
      <c r="G111" s="330"/>
      <c r="H111" s="330"/>
      <c r="I111" s="330"/>
      <c r="J111" s="330"/>
      <c r="K111" s="330"/>
      <c r="L111" s="330"/>
      <c r="M111" s="330"/>
      <c r="N111" s="330"/>
      <c r="O111" s="330"/>
      <c r="P111" s="330"/>
      <c r="Q111" s="330"/>
      <c r="R111" s="330"/>
      <c r="S111" s="330"/>
      <c r="T111" s="330"/>
      <c r="U111" s="330"/>
      <c r="V111" s="330"/>
    </row>
    <row r="112" spans="1:22" x14ac:dyDescent="0.25">
      <c r="A112" s="330"/>
      <c r="B112" s="330"/>
      <c r="C112" s="330"/>
      <c r="D112" s="330"/>
      <c r="E112" s="330"/>
      <c r="F112" s="330"/>
      <c r="G112" s="330"/>
      <c r="H112" s="330"/>
      <c r="I112" s="330"/>
      <c r="J112" s="330"/>
      <c r="K112" s="330"/>
      <c r="L112" s="330"/>
      <c r="M112" s="330"/>
      <c r="N112" s="330"/>
      <c r="O112" s="330"/>
      <c r="P112" s="330"/>
      <c r="Q112" s="330"/>
      <c r="R112" s="330"/>
      <c r="S112" s="330"/>
      <c r="T112" s="330"/>
      <c r="U112" s="330"/>
      <c r="V112" s="330"/>
    </row>
    <row r="113" spans="1:22" x14ac:dyDescent="0.25">
      <c r="A113" s="330"/>
      <c r="B113" s="330"/>
      <c r="C113" s="330"/>
      <c r="D113" s="330"/>
      <c r="E113" s="330"/>
      <c r="F113" s="330"/>
      <c r="G113" s="330"/>
      <c r="H113" s="330"/>
      <c r="I113" s="330"/>
      <c r="J113" s="330"/>
      <c r="K113" s="330"/>
      <c r="L113" s="330"/>
      <c r="M113" s="330"/>
      <c r="N113" s="330"/>
      <c r="O113" s="330"/>
      <c r="P113" s="330"/>
      <c r="Q113" s="330"/>
      <c r="R113" s="330"/>
      <c r="S113" s="330"/>
      <c r="T113" s="330"/>
      <c r="U113" s="330"/>
      <c r="V113" s="330"/>
    </row>
    <row r="114" spans="1:22" x14ac:dyDescent="0.25">
      <c r="A114" s="330"/>
      <c r="B114" s="330"/>
      <c r="C114" s="330"/>
      <c r="D114" s="330"/>
      <c r="E114" s="330"/>
      <c r="F114" s="330"/>
      <c r="G114" s="330"/>
      <c r="H114" s="330"/>
      <c r="I114" s="330"/>
      <c r="J114" s="330"/>
      <c r="K114" s="330"/>
      <c r="L114" s="330"/>
      <c r="M114" s="330"/>
      <c r="N114" s="330"/>
      <c r="O114" s="330"/>
      <c r="P114" s="330"/>
      <c r="Q114" s="330"/>
      <c r="R114" s="330"/>
      <c r="S114" s="330"/>
      <c r="T114" s="330"/>
      <c r="U114" s="330"/>
      <c r="V114" s="330"/>
    </row>
    <row r="115" spans="1:22" x14ac:dyDescent="0.25">
      <c r="A115" s="330"/>
      <c r="B115" s="330"/>
      <c r="C115" s="330"/>
      <c r="D115" s="330"/>
      <c r="E115" s="330"/>
      <c r="F115" s="330"/>
      <c r="G115" s="330"/>
      <c r="H115" s="330"/>
      <c r="I115" s="330"/>
      <c r="J115" s="330"/>
      <c r="K115" s="330"/>
      <c r="L115" s="330"/>
      <c r="M115" s="330"/>
      <c r="N115" s="330"/>
      <c r="O115" s="330"/>
      <c r="P115" s="330"/>
      <c r="Q115" s="330"/>
      <c r="R115" s="330"/>
      <c r="S115" s="330"/>
      <c r="T115" s="330"/>
      <c r="U115" s="330"/>
      <c r="V115" s="330"/>
    </row>
    <row r="116" spans="1:22" x14ac:dyDescent="0.25">
      <c r="A116" s="330"/>
      <c r="B116" s="330"/>
      <c r="C116" s="330"/>
      <c r="D116" s="330"/>
      <c r="E116" s="330"/>
      <c r="F116" s="330"/>
      <c r="G116" s="330"/>
      <c r="H116" s="330"/>
      <c r="I116" s="330"/>
      <c r="J116" s="330"/>
      <c r="K116" s="330"/>
      <c r="L116" s="330"/>
      <c r="M116" s="330"/>
      <c r="N116" s="330"/>
      <c r="O116" s="330"/>
      <c r="P116" s="330"/>
      <c r="Q116" s="330"/>
      <c r="R116" s="330"/>
      <c r="S116" s="330"/>
      <c r="T116" s="330"/>
      <c r="U116" s="330"/>
      <c r="V116" s="330"/>
    </row>
    <row r="117" spans="1:22" x14ac:dyDescent="0.25">
      <c r="A117" s="330"/>
      <c r="B117" s="330"/>
      <c r="C117" s="330"/>
      <c r="D117" s="330"/>
      <c r="E117" s="330"/>
      <c r="F117" s="330"/>
      <c r="G117" s="330"/>
      <c r="H117" s="330"/>
      <c r="I117" s="330"/>
      <c r="J117" s="330"/>
      <c r="K117" s="330"/>
      <c r="L117" s="330"/>
      <c r="M117" s="330"/>
      <c r="N117" s="330"/>
      <c r="O117" s="330"/>
      <c r="P117" s="330"/>
      <c r="Q117" s="330"/>
      <c r="R117" s="330"/>
      <c r="S117" s="330"/>
      <c r="T117" s="330"/>
      <c r="U117" s="330"/>
      <c r="V117" s="330"/>
    </row>
    <row r="118" spans="1:22" x14ac:dyDescent="0.25">
      <c r="A118" s="330"/>
      <c r="B118" s="330"/>
      <c r="C118" s="330"/>
      <c r="D118" s="330"/>
      <c r="E118" s="330"/>
      <c r="F118" s="330"/>
      <c r="G118" s="330"/>
      <c r="H118" s="330"/>
      <c r="I118" s="330"/>
      <c r="J118" s="330"/>
      <c r="K118" s="330"/>
      <c r="L118" s="330"/>
      <c r="M118" s="330"/>
      <c r="N118" s="330"/>
      <c r="O118" s="330"/>
      <c r="P118" s="330"/>
      <c r="Q118" s="330"/>
      <c r="R118" s="330"/>
      <c r="S118" s="330"/>
      <c r="T118" s="330"/>
      <c r="U118" s="330"/>
      <c r="V118" s="330"/>
    </row>
    <row r="119" spans="1:22" x14ac:dyDescent="0.25">
      <c r="A119" s="330"/>
      <c r="B119" s="330"/>
      <c r="C119" s="330"/>
      <c r="D119" s="330"/>
      <c r="E119" s="330"/>
      <c r="F119" s="330"/>
      <c r="G119" s="330"/>
      <c r="H119" s="330"/>
      <c r="I119" s="330"/>
      <c r="J119" s="330"/>
      <c r="K119" s="330"/>
      <c r="L119" s="330"/>
      <c r="M119" s="330"/>
      <c r="N119" s="330"/>
      <c r="O119" s="330"/>
      <c r="P119" s="330"/>
      <c r="Q119" s="330"/>
      <c r="R119" s="330"/>
      <c r="S119" s="330"/>
      <c r="T119" s="330"/>
      <c r="U119" s="330"/>
      <c r="V119" s="330"/>
    </row>
    <row r="120" spans="1:22" x14ac:dyDescent="0.25">
      <c r="A120" s="330"/>
      <c r="B120" s="330"/>
      <c r="C120" s="330"/>
      <c r="D120" s="330"/>
      <c r="E120" s="330"/>
      <c r="F120" s="330"/>
      <c r="G120" s="330"/>
      <c r="H120" s="330"/>
      <c r="I120" s="330"/>
      <c r="J120" s="330"/>
      <c r="K120" s="330"/>
      <c r="L120" s="330"/>
      <c r="M120" s="330"/>
      <c r="N120" s="330"/>
      <c r="O120" s="330"/>
      <c r="P120" s="330"/>
      <c r="Q120" s="330"/>
      <c r="R120" s="330"/>
      <c r="S120" s="330"/>
      <c r="T120" s="330"/>
      <c r="U120" s="330"/>
      <c r="V120" s="330"/>
    </row>
    <row r="121" spans="1:22" x14ac:dyDescent="0.25">
      <c r="A121" s="330"/>
      <c r="B121" s="330"/>
      <c r="C121" s="330"/>
      <c r="D121" s="330"/>
      <c r="E121" s="330"/>
      <c r="F121" s="330"/>
      <c r="G121" s="330"/>
      <c r="H121" s="330"/>
      <c r="I121" s="330"/>
      <c r="J121" s="330"/>
      <c r="K121" s="330"/>
      <c r="L121" s="330"/>
      <c r="M121" s="330"/>
      <c r="N121" s="330"/>
      <c r="O121" s="330"/>
      <c r="P121" s="330"/>
      <c r="Q121" s="330"/>
      <c r="R121" s="330"/>
      <c r="S121" s="330"/>
      <c r="T121" s="330"/>
      <c r="U121" s="330"/>
      <c r="V121" s="330"/>
    </row>
    <row r="122" spans="1:22" x14ac:dyDescent="0.25">
      <c r="A122" s="330"/>
      <c r="B122" s="330"/>
      <c r="C122" s="330"/>
      <c r="D122" s="330"/>
      <c r="E122" s="330"/>
      <c r="F122" s="330"/>
      <c r="G122" s="330"/>
      <c r="H122" s="330"/>
      <c r="I122" s="330"/>
      <c r="J122" s="330"/>
      <c r="K122" s="330"/>
      <c r="L122" s="330"/>
      <c r="M122" s="330"/>
      <c r="N122" s="330"/>
      <c r="O122" s="330"/>
      <c r="P122" s="330"/>
      <c r="Q122" s="330"/>
      <c r="R122" s="330"/>
      <c r="S122" s="330"/>
      <c r="T122" s="330"/>
      <c r="U122" s="330"/>
      <c r="V122" s="330"/>
    </row>
    <row r="123" spans="1:22" x14ac:dyDescent="0.25">
      <c r="A123" s="330"/>
      <c r="B123" s="330"/>
      <c r="C123" s="330"/>
      <c r="D123" s="330"/>
      <c r="E123" s="330"/>
      <c r="F123" s="330"/>
      <c r="G123" s="330"/>
      <c r="H123" s="330"/>
      <c r="I123" s="330"/>
      <c r="J123" s="330"/>
      <c r="K123" s="330"/>
      <c r="L123" s="330"/>
      <c r="M123" s="330"/>
      <c r="N123" s="330"/>
      <c r="O123" s="330"/>
      <c r="P123" s="330"/>
      <c r="Q123" s="330"/>
      <c r="R123" s="330"/>
      <c r="S123" s="330"/>
      <c r="T123" s="330"/>
      <c r="U123" s="330"/>
      <c r="V123" s="330"/>
    </row>
    <row r="124" spans="1:22" x14ac:dyDescent="0.25">
      <c r="A124" s="330"/>
      <c r="B124" s="330"/>
      <c r="C124" s="330"/>
      <c r="D124" s="330"/>
      <c r="E124" s="330"/>
      <c r="F124" s="330"/>
      <c r="G124" s="330"/>
      <c r="H124" s="330"/>
      <c r="I124" s="330"/>
      <c r="J124" s="330"/>
      <c r="K124" s="330"/>
      <c r="L124" s="330"/>
      <c r="M124" s="330"/>
      <c r="N124" s="330"/>
      <c r="O124" s="330"/>
      <c r="P124" s="330"/>
      <c r="Q124" s="330"/>
      <c r="R124" s="330"/>
      <c r="S124" s="330"/>
      <c r="T124" s="330"/>
      <c r="U124" s="330"/>
      <c r="V124" s="330"/>
    </row>
    <row r="125" spans="1:22" x14ac:dyDescent="0.25">
      <c r="A125" s="330"/>
      <c r="B125" s="330"/>
      <c r="C125" s="330"/>
      <c r="D125" s="330"/>
      <c r="E125" s="330"/>
      <c r="F125" s="330"/>
      <c r="G125" s="330"/>
      <c r="H125" s="330"/>
      <c r="I125" s="330"/>
      <c r="J125" s="330"/>
      <c r="K125" s="330"/>
      <c r="L125" s="330"/>
      <c r="M125" s="330"/>
      <c r="N125" s="330"/>
      <c r="O125" s="330"/>
      <c r="P125" s="330"/>
      <c r="Q125" s="330"/>
      <c r="R125" s="330"/>
      <c r="S125" s="330"/>
      <c r="T125" s="330"/>
      <c r="U125" s="330"/>
      <c r="V125" s="330"/>
    </row>
    <row r="126" spans="1:22" x14ac:dyDescent="0.25">
      <c r="A126" s="330"/>
      <c r="B126" s="330"/>
      <c r="C126" s="330"/>
      <c r="D126" s="330"/>
      <c r="E126" s="330"/>
      <c r="F126" s="330"/>
      <c r="G126" s="330"/>
      <c r="H126" s="330"/>
      <c r="I126" s="330"/>
      <c r="J126" s="330"/>
      <c r="K126" s="330"/>
      <c r="L126" s="330"/>
      <c r="M126" s="330"/>
      <c r="N126" s="330"/>
      <c r="O126" s="330"/>
      <c r="P126" s="330"/>
      <c r="Q126" s="330"/>
      <c r="R126" s="330"/>
      <c r="S126" s="330"/>
      <c r="T126" s="330"/>
      <c r="U126" s="330"/>
      <c r="V126" s="330"/>
    </row>
    <row r="127" spans="1:22" x14ac:dyDescent="0.25">
      <c r="A127" s="330"/>
      <c r="B127" s="330"/>
      <c r="C127" s="330"/>
      <c r="D127" s="330"/>
      <c r="E127" s="330"/>
      <c r="F127" s="330"/>
      <c r="G127" s="330"/>
      <c r="H127" s="330"/>
      <c r="I127" s="330"/>
      <c r="J127" s="330"/>
      <c r="K127" s="330"/>
      <c r="L127" s="330"/>
      <c r="M127" s="330"/>
      <c r="N127" s="330"/>
      <c r="O127" s="330"/>
      <c r="P127" s="330"/>
      <c r="Q127" s="330"/>
      <c r="R127" s="330"/>
      <c r="S127" s="330"/>
      <c r="T127" s="330"/>
      <c r="U127" s="330"/>
      <c r="V127" s="330"/>
    </row>
    <row r="128" spans="1:22" x14ac:dyDescent="0.25">
      <c r="A128" s="330"/>
      <c r="B128" s="330"/>
      <c r="C128" s="330"/>
      <c r="D128" s="330"/>
      <c r="E128" s="330"/>
      <c r="F128" s="330"/>
      <c r="G128" s="330"/>
      <c r="H128" s="330"/>
      <c r="I128" s="330"/>
      <c r="J128" s="330"/>
      <c r="K128" s="330"/>
      <c r="L128" s="330"/>
      <c r="M128" s="330"/>
      <c r="N128" s="330"/>
      <c r="O128" s="330"/>
      <c r="P128" s="330"/>
      <c r="Q128" s="330"/>
      <c r="R128" s="330"/>
      <c r="S128" s="330"/>
      <c r="T128" s="330"/>
      <c r="U128" s="330"/>
      <c r="V128" s="330"/>
    </row>
    <row r="129" spans="1:22" x14ac:dyDescent="0.25">
      <c r="A129" s="330"/>
      <c r="B129" s="330"/>
      <c r="C129" s="330"/>
      <c r="D129" s="330"/>
      <c r="E129" s="330"/>
      <c r="F129" s="330"/>
      <c r="G129" s="330"/>
      <c r="H129" s="330"/>
      <c r="I129" s="330"/>
      <c r="J129" s="330"/>
      <c r="K129" s="330"/>
      <c r="L129" s="330"/>
      <c r="M129" s="330"/>
      <c r="N129" s="330"/>
      <c r="O129" s="330"/>
      <c r="P129" s="330"/>
      <c r="Q129" s="330"/>
      <c r="R129" s="330"/>
      <c r="S129" s="330"/>
      <c r="T129" s="330"/>
      <c r="U129" s="330"/>
      <c r="V129" s="330"/>
    </row>
    <row r="130" spans="1:22" x14ac:dyDescent="0.25">
      <c r="A130" s="330"/>
      <c r="B130" s="330"/>
      <c r="C130" s="330"/>
      <c r="D130" s="330"/>
      <c r="E130" s="330"/>
      <c r="F130" s="330"/>
      <c r="G130" s="330"/>
      <c r="H130" s="330"/>
      <c r="I130" s="330"/>
      <c r="J130" s="330"/>
      <c r="K130" s="330"/>
      <c r="L130" s="330"/>
      <c r="M130" s="330"/>
      <c r="N130" s="330"/>
      <c r="O130" s="330"/>
      <c r="P130" s="330"/>
      <c r="Q130" s="330"/>
      <c r="R130" s="330"/>
      <c r="S130" s="330"/>
      <c r="T130" s="330"/>
      <c r="U130" s="330"/>
      <c r="V130" s="330"/>
    </row>
    <row r="131" spans="1:22" x14ac:dyDescent="0.25">
      <c r="A131" s="330"/>
      <c r="B131" s="330"/>
      <c r="C131" s="330"/>
      <c r="D131" s="330"/>
      <c r="E131" s="330"/>
      <c r="F131" s="330"/>
      <c r="G131" s="330"/>
      <c r="H131" s="330"/>
      <c r="I131" s="330"/>
      <c r="J131" s="330"/>
      <c r="K131" s="330"/>
      <c r="L131" s="330"/>
      <c r="M131" s="330"/>
      <c r="N131" s="330"/>
      <c r="O131" s="330"/>
      <c r="P131" s="330"/>
      <c r="Q131" s="330"/>
      <c r="R131" s="330"/>
      <c r="S131" s="330"/>
      <c r="T131" s="330"/>
      <c r="U131" s="330"/>
      <c r="V131" s="330"/>
    </row>
    <row r="132" spans="1:22" x14ac:dyDescent="0.25">
      <c r="A132" s="330"/>
      <c r="B132" s="330"/>
      <c r="C132" s="330"/>
      <c r="D132" s="330"/>
      <c r="E132" s="330"/>
      <c r="F132" s="330"/>
      <c r="G132" s="330"/>
      <c r="H132" s="330"/>
      <c r="I132" s="330"/>
      <c r="J132" s="330"/>
      <c r="K132" s="330"/>
      <c r="L132" s="330"/>
      <c r="M132" s="330"/>
      <c r="N132" s="330"/>
      <c r="O132" s="330"/>
      <c r="P132" s="330"/>
      <c r="Q132" s="330"/>
      <c r="R132" s="330"/>
      <c r="S132" s="330"/>
      <c r="T132" s="330"/>
      <c r="U132" s="330"/>
      <c r="V132" s="330"/>
    </row>
    <row r="133" spans="1:22" x14ac:dyDescent="0.25">
      <c r="A133" s="330"/>
      <c r="B133" s="330"/>
      <c r="C133" s="330"/>
      <c r="D133" s="330"/>
      <c r="E133" s="330"/>
      <c r="F133" s="330"/>
      <c r="G133" s="330"/>
      <c r="H133" s="330"/>
      <c r="I133" s="330"/>
      <c r="J133" s="330"/>
      <c r="K133" s="330"/>
      <c r="L133" s="330"/>
      <c r="M133" s="330"/>
      <c r="N133" s="330"/>
      <c r="O133" s="330"/>
      <c r="P133" s="330"/>
      <c r="Q133" s="330"/>
      <c r="R133" s="330"/>
      <c r="S133" s="330"/>
      <c r="T133" s="330"/>
      <c r="U133" s="330"/>
      <c r="V133" s="330"/>
    </row>
    <row r="134" spans="1:22" x14ac:dyDescent="0.25">
      <c r="A134" s="330"/>
      <c r="B134" s="330"/>
      <c r="C134" s="330"/>
      <c r="D134" s="330"/>
      <c r="E134" s="330"/>
      <c r="F134" s="330"/>
      <c r="G134" s="330"/>
      <c r="H134" s="330"/>
      <c r="I134" s="330"/>
      <c r="J134" s="330"/>
      <c r="K134" s="330"/>
      <c r="L134" s="330"/>
      <c r="M134" s="330"/>
      <c r="N134" s="330"/>
      <c r="O134" s="330"/>
      <c r="P134" s="330"/>
      <c r="Q134" s="330"/>
      <c r="R134" s="330"/>
      <c r="S134" s="330"/>
      <c r="T134" s="330"/>
      <c r="U134" s="330"/>
      <c r="V134" s="330"/>
    </row>
    <row r="135" spans="1:22" x14ac:dyDescent="0.25">
      <c r="A135" s="330"/>
      <c r="B135" s="330"/>
      <c r="C135" s="330"/>
      <c r="D135" s="330"/>
      <c r="E135" s="330"/>
      <c r="F135" s="330"/>
      <c r="G135" s="330"/>
      <c r="H135" s="330"/>
      <c r="I135" s="330"/>
      <c r="J135" s="330"/>
      <c r="K135" s="330"/>
      <c r="L135" s="330"/>
      <c r="M135" s="330"/>
      <c r="N135" s="330"/>
      <c r="O135" s="330"/>
      <c r="P135" s="330"/>
      <c r="Q135" s="330"/>
      <c r="R135" s="330"/>
      <c r="S135" s="330"/>
      <c r="T135" s="330"/>
      <c r="U135" s="330"/>
      <c r="V135" s="330"/>
    </row>
    <row r="136" spans="1:22" x14ac:dyDescent="0.25">
      <c r="A136" s="330"/>
      <c r="B136" s="330"/>
      <c r="C136" s="330"/>
      <c r="D136" s="330"/>
      <c r="E136" s="330"/>
      <c r="F136" s="330"/>
      <c r="G136" s="330"/>
      <c r="H136" s="330"/>
      <c r="I136" s="330"/>
      <c r="J136" s="330"/>
      <c r="K136" s="330"/>
      <c r="L136" s="330"/>
      <c r="M136" s="330"/>
      <c r="N136" s="330"/>
      <c r="O136" s="330"/>
      <c r="P136" s="330"/>
      <c r="Q136" s="330"/>
      <c r="R136" s="330"/>
      <c r="S136" s="330"/>
      <c r="T136" s="330"/>
      <c r="U136" s="330"/>
      <c r="V136" s="330"/>
    </row>
    <row r="137" spans="1:22" x14ac:dyDescent="0.25">
      <c r="A137" s="330"/>
      <c r="B137" s="330"/>
      <c r="C137" s="330"/>
      <c r="D137" s="330"/>
      <c r="E137" s="330"/>
      <c r="F137" s="330"/>
      <c r="G137" s="330"/>
      <c r="H137" s="330"/>
      <c r="I137" s="330"/>
      <c r="J137" s="330"/>
      <c r="K137" s="330"/>
      <c r="L137" s="330"/>
      <c r="M137" s="330"/>
      <c r="N137" s="330"/>
      <c r="O137" s="330"/>
      <c r="P137" s="330"/>
      <c r="Q137" s="330"/>
      <c r="R137" s="330"/>
      <c r="S137" s="330"/>
      <c r="T137" s="330"/>
      <c r="U137" s="330"/>
      <c r="V137" s="330"/>
    </row>
    <row r="138" spans="1:22" x14ac:dyDescent="0.25">
      <c r="A138" s="330"/>
      <c r="B138" s="330"/>
      <c r="C138" s="330"/>
      <c r="D138" s="330"/>
      <c r="E138" s="330"/>
      <c r="F138" s="330"/>
      <c r="G138" s="330"/>
      <c r="H138" s="330"/>
      <c r="I138" s="330"/>
      <c r="J138" s="330"/>
      <c r="K138" s="330"/>
      <c r="L138" s="330"/>
      <c r="M138" s="330"/>
      <c r="N138" s="330"/>
      <c r="O138" s="330"/>
      <c r="P138" s="330"/>
      <c r="Q138" s="330"/>
      <c r="R138" s="330"/>
      <c r="S138" s="330"/>
      <c r="T138" s="330"/>
      <c r="U138" s="330"/>
      <c r="V138" s="330"/>
    </row>
    <row r="139" spans="1:22" x14ac:dyDescent="0.25">
      <c r="A139" s="330"/>
      <c r="B139" s="330"/>
      <c r="C139" s="330"/>
      <c r="D139" s="330"/>
      <c r="E139" s="330"/>
      <c r="F139" s="330"/>
      <c r="G139" s="330"/>
      <c r="H139" s="330"/>
      <c r="I139" s="330"/>
      <c r="J139" s="330"/>
      <c r="K139" s="330"/>
      <c r="L139" s="330"/>
      <c r="M139" s="330"/>
      <c r="N139" s="330"/>
      <c r="O139" s="330"/>
      <c r="P139" s="330"/>
      <c r="Q139" s="330"/>
      <c r="R139" s="330"/>
      <c r="S139" s="330"/>
      <c r="T139" s="330"/>
      <c r="U139" s="330"/>
      <c r="V139" s="330"/>
    </row>
    <row r="140" spans="1:22" x14ac:dyDescent="0.25">
      <c r="A140" s="330"/>
      <c r="B140" s="330"/>
      <c r="C140" s="330"/>
      <c r="D140" s="330"/>
      <c r="E140" s="330"/>
      <c r="F140" s="330"/>
      <c r="G140" s="330"/>
      <c r="H140" s="330"/>
      <c r="I140" s="330"/>
      <c r="J140" s="330"/>
      <c r="K140" s="330"/>
      <c r="L140" s="330"/>
      <c r="M140" s="330"/>
      <c r="N140" s="330"/>
      <c r="O140" s="330"/>
      <c r="P140" s="330"/>
      <c r="Q140" s="330"/>
      <c r="R140" s="330"/>
      <c r="S140" s="330"/>
      <c r="T140" s="330"/>
      <c r="U140" s="330"/>
      <c r="V140" s="330"/>
    </row>
    <row r="141" spans="1:22" x14ac:dyDescent="0.25">
      <c r="A141" s="330"/>
      <c r="B141" s="330"/>
      <c r="C141" s="330"/>
      <c r="D141" s="330"/>
      <c r="E141" s="330"/>
      <c r="F141" s="330"/>
      <c r="G141" s="330"/>
      <c r="H141" s="330"/>
      <c r="I141" s="330"/>
      <c r="J141" s="330"/>
      <c r="K141" s="330"/>
      <c r="L141" s="330"/>
      <c r="M141" s="330"/>
      <c r="N141" s="330"/>
      <c r="O141" s="330"/>
      <c r="P141" s="330"/>
      <c r="Q141" s="330"/>
      <c r="R141" s="330"/>
      <c r="S141" s="330"/>
      <c r="T141" s="330"/>
      <c r="U141" s="330"/>
      <c r="V141" s="330"/>
    </row>
    <row r="142" spans="1:22" x14ac:dyDescent="0.25">
      <c r="A142" s="330"/>
      <c r="B142" s="330"/>
      <c r="C142" s="330"/>
      <c r="D142" s="330"/>
      <c r="E142" s="330"/>
      <c r="F142" s="330"/>
      <c r="G142" s="330"/>
      <c r="H142" s="330"/>
      <c r="I142" s="330"/>
      <c r="J142" s="330"/>
      <c r="K142" s="330"/>
      <c r="L142" s="330"/>
      <c r="M142" s="330"/>
      <c r="N142" s="330"/>
      <c r="O142" s="330"/>
      <c r="P142" s="330"/>
      <c r="Q142" s="330"/>
      <c r="R142" s="330"/>
      <c r="S142" s="330"/>
      <c r="T142" s="330"/>
      <c r="U142" s="330"/>
      <c r="V142" s="330"/>
    </row>
    <row r="143" spans="1:22" x14ac:dyDescent="0.25">
      <c r="A143" s="330"/>
      <c r="B143" s="330"/>
      <c r="C143" s="330"/>
      <c r="D143" s="330"/>
      <c r="E143" s="330"/>
      <c r="F143" s="330"/>
      <c r="G143" s="330"/>
      <c r="H143" s="330"/>
      <c r="I143" s="330"/>
      <c r="J143" s="330"/>
      <c r="K143" s="330"/>
      <c r="L143" s="330"/>
      <c r="M143" s="330"/>
      <c r="N143" s="330"/>
      <c r="O143" s="330"/>
      <c r="P143" s="330"/>
      <c r="Q143" s="330"/>
      <c r="R143" s="330"/>
      <c r="S143" s="330"/>
      <c r="T143" s="330"/>
      <c r="U143" s="330"/>
      <c r="V143" s="330"/>
    </row>
    <row r="144" spans="1:22" x14ac:dyDescent="0.25">
      <c r="A144" s="330"/>
      <c r="B144" s="330"/>
      <c r="C144" s="330"/>
      <c r="D144" s="330"/>
      <c r="E144" s="330"/>
      <c r="F144" s="330"/>
      <c r="G144" s="330"/>
      <c r="H144" s="330"/>
      <c r="I144" s="330"/>
      <c r="J144" s="330"/>
      <c r="K144" s="330"/>
      <c r="L144" s="330"/>
      <c r="M144" s="330"/>
      <c r="N144" s="330"/>
      <c r="O144" s="330"/>
      <c r="P144" s="330"/>
      <c r="Q144" s="330"/>
      <c r="R144" s="330"/>
      <c r="S144" s="330"/>
      <c r="T144" s="330"/>
      <c r="U144" s="330"/>
      <c r="V144" s="330"/>
    </row>
    <row r="145" spans="1:22" x14ac:dyDescent="0.25">
      <c r="A145" s="330"/>
      <c r="B145" s="330"/>
      <c r="C145" s="330"/>
      <c r="D145" s="330"/>
      <c r="E145" s="330"/>
      <c r="F145" s="330"/>
      <c r="G145" s="330"/>
      <c r="H145" s="330"/>
      <c r="I145" s="330"/>
      <c r="J145" s="330"/>
      <c r="K145" s="330"/>
      <c r="L145" s="330"/>
      <c r="M145" s="330"/>
      <c r="N145" s="330"/>
      <c r="O145" s="330"/>
      <c r="P145" s="330"/>
      <c r="Q145" s="330"/>
      <c r="R145" s="330"/>
      <c r="S145" s="330"/>
      <c r="T145" s="330"/>
      <c r="U145" s="330"/>
      <c r="V145" s="330"/>
    </row>
    <row r="146" spans="1:22" x14ac:dyDescent="0.25">
      <c r="A146" s="330"/>
      <c r="B146" s="330"/>
      <c r="C146" s="330"/>
      <c r="D146" s="330"/>
      <c r="E146" s="330"/>
      <c r="F146" s="330"/>
      <c r="G146" s="330"/>
      <c r="H146" s="330"/>
      <c r="I146" s="330"/>
      <c r="J146" s="330"/>
      <c r="K146" s="330"/>
      <c r="L146" s="330"/>
      <c r="M146" s="330"/>
      <c r="N146" s="330"/>
      <c r="O146" s="330"/>
      <c r="P146" s="330"/>
      <c r="Q146" s="330"/>
      <c r="R146" s="330"/>
      <c r="S146" s="330"/>
      <c r="T146" s="330"/>
      <c r="U146" s="330"/>
      <c r="V146" s="330"/>
    </row>
    <row r="147" spans="1:22" x14ac:dyDescent="0.25">
      <c r="A147" s="330"/>
      <c r="B147" s="330"/>
      <c r="C147" s="330"/>
      <c r="D147" s="330"/>
      <c r="E147" s="330"/>
      <c r="F147" s="330"/>
      <c r="G147" s="330"/>
      <c r="H147" s="330"/>
      <c r="I147" s="330"/>
      <c r="J147" s="330"/>
      <c r="K147" s="330"/>
      <c r="L147" s="330"/>
      <c r="M147" s="330"/>
      <c r="N147" s="330"/>
      <c r="O147" s="330"/>
      <c r="P147" s="330"/>
      <c r="Q147" s="330"/>
      <c r="R147" s="330"/>
      <c r="S147" s="330"/>
      <c r="T147" s="330"/>
      <c r="U147" s="330"/>
      <c r="V147" s="330"/>
    </row>
    <row r="148" spans="1:22" x14ac:dyDescent="0.25">
      <c r="A148" s="330"/>
      <c r="B148" s="330"/>
      <c r="C148" s="330"/>
      <c r="D148" s="330"/>
      <c r="E148" s="330"/>
      <c r="F148" s="330"/>
      <c r="G148" s="330"/>
      <c r="H148" s="330"/>
      <c r="I148" s="330"/>
      <c r="J148" s="330"/>
      <c r="K148" s="330"/>
      <c r="L148" s="330"/>
      <c r="M148" s="330"/>
      <c r="N148" s="330"/>
      <c r="O148" s="330"/>
      <c r="P148" s="330"/>
      <c r="Q148" s="330"/>
      <c r="R148" s="330"/>
      <c r="S148" s="330"/>
      <c r="T148" s="330"/>
      <c r="U148" s="330"/>
      <c r="V148" s="330"/>
    </row>
    <row r="149" spans="1:22" x14ac:dyDescent="0.25">
      <c r="A149" s="330"/>
      <c r="B149" s="330"/>
      <c r="C149" s="330"/>
      <c r="D149" s="330"/>
      <c r="E149" s="330"/>
      <c r="F149" s="330"/>
      <c r="G149" s="330"/>
      <c r="H149" s="330"/>
      <c r="I149" s="330"/>
      <c r="J149" s="330"/>
      <c r="K149" s="330"/>
      <c r="L149" s="330"/>
      <c r="M149" s="330"/>
      <c r="N149" s="330"/>
      <c r="O149" s="330"/>
      <c r="P149" s="330"/>
      <c r="Q149" s="330"/>
      <c r="R149" s="330"/>
      <c r="S149" s="330"/>
      <c r="T149" s="330"/>
      <c r="U149" s="330"/>
      <c r="V149" s="330"/>
    </row>
    <row r="150" spans="1:22" x14ac:dyDescent="0.25">
      <c r="A150" s="330"/>
      <c r="B150" s="330"/>
      <c r="C150" s="330"/>
      <c r="D150" s="330"/>
      <c r="E150" s="330"/>
      <c r="F150" s="330"/>
      <c r="G150" s="330"/>
      <c r="H150" s="330"/>
      <c r="I150" s="330"/>
      <c r="J150" s="330"/>
      <c r="K150" s="330"/>
      <c r="L150" s="330"/>
      <c r="M150" s="330"/>
      <c r="N150" s="330"/>
      <c r="O150" s="330"/>
      <c r="P150" s="330"/>
      <c r="Q150" s="330"/>
      <c r="R150" s="330"/>
      <c r="S150" s="330"/>
      <c r="T150" s="330"/>
      <c r="U150" s="330"/>
      <c r="V150" s="330"/>
    </row>
    <row r="151" spans="1:22" x14ac:dyDescent="0.25">
      <c r="A151" s="330"/>
      <c r="B151" s="330"/>
      <c r="C151" s="330"/>
      <c r="D151" s="330"/>
      <c r="E151" s="330"/>
      <c r="F151" s="330"/>
      <c r="G151" s="330"/>
      <c r="H151" s="330"/>
      <c r="I151" s="330"/>
      <c r="J151" s="330"/>
      <c r="K151" s="330"/>
      <c r="L151" s="330"/>
      <c r="M151" s="330"/>
      <c r="N151" s="330"/>
      <c r="O151" s="330"/>
      <c r="P151" s="330"/>
      <c r="Q151" s="330"/>
      <c r="R151" s="330"/>
      <c r="S151" s="330"/>
      <c r="T151" s="330"/>
      <c r="U151" s="330"/>
      <c r="V151" s="330"/>
    </row>
    <row r="152" spans="1:22" x14ac:dyDescent="0.25">
      <c r="A152" s="330"/>
      <c r="B152" s="330"/>
      <c r="C152" s="330"/>
      <c r="D152" s="330"/>
      <c r="E152" s="330"/>
      <c r="F152" s="330"/>
      <c r="G152" s="330"/>
      <c r="H152" s="330"/>
      <c r="I152" s="330"/>
      <c r="J152" s="330"/>
      <c r="K152" s="330"/>
      <c r="L152" s="330"/>
      <c r="M152" s="330"/>
      <c r="N152" s="330"/>
      <c r="O152" s="330"/>
      <c r="P152" s="330"/>
      <c r="Q152" s="330"/>
      <c r="R152" s="330"/>
      <c r="S152" s="330"/>
      <c r="T152" s="330"/>
      <c r="U152" s="330"/>
      <c r="V152" s="330"/>
    </row>
    <row r="153" spans="1:22" x14ac:dyDescent="0.25">
      <c r="A153" s="330"/>
      <c r="B153" s="330"/>
      <c r="C153" s="330"/>
      <c r="D153" s="330"/>
      <c r="E153" s="330"/>
      <c r="F153" s="330"/>
      <c r="G153" s="330"/>
      <c r="H153" s="330"/>
      <c r="I153" s="330"/>
      <c r="J153" s="330"/>
      <c r="K153" s="330"/>
      <c r="L153" s="330"/>
      <c r="M153" s="330"/>
      <c r="N153" s="330"/>
      <c r="O153" s="330"/>
      <c r="P153" s="330"/>
      <c r="Q153" s="330"/>
      <c r="R153" s="330"/>
      <c r="S153" s="330"/>
      <c r="T153" s="330"/>
      <c r="U153" s="330"/>
      <c r="V153" s="330"/>
    </row>
    <row r="154" spans="1:22" x14ac:dyDescent="0.25">
      <c r="A154" s="330"/>
      <c r="B154" s="330"/>
      <c r="C154" s="330"/>
      <c r="D154" s="330"/>
      <c r="E154" s="330"/>
      <c r="F154" s="330"/>
      <c r="G154" s="330"/>
      <c r="H154" s="330"/>
      <c r="I154" s="330"/>
      <c r="J154" s="330"/>
      <c r="K154" s="330"/>
      <c r="L154" s="330"/>
      <c r="M154" s="330"/>
      <c r="N154" s="330"/>
      <c r="O154" s="330"/>
      <c r="P154" s="330"/>
      <c r="Q154" s="330"/>
      <c r="R154" s="330"/>
      <c r="S154" s="330"/>
      <c r="T154" s="330"/>
      <c r="U154" s="330"/>
      <c r="V154" s="330"/>
    </row>
    <row r="155" spans="1:22" x14ac:dyDescent="0.25">
      <c r="A155" s="330"/>
      <c r="B155" s="330"/>
      <c r="C155" s="330"/>
      <c r="D155" s="330"/>
      <c r="E155" s="330"/>
      <c r="F155" s="330"/>
      <c r="G155" s="330"/>
      <c r="H155" s="330"/>
      <c r="I155" s="330"/>
      <c r="J155" s="330"/>
      <c r="K155" s="330"/>
      <c r="L155" s="330"/>
      <c r="M155" s="330"/>
      <c r="N155" s="330"/>
      <c r="O155" s="330"/>
      <c r="P155" s="330"/>
      <c r="Q155" s="330"/>
      <c r="R155" s="330"/>
      <c r="S155" s="330"/>
      <c r="T155" s="330"/>
      <c r="U155" s="330"/>
      <c r="V155" s="330"/>
    </row>
    <row r="156" spans="1:22" x14ac:dyDescent="0.25">
      <c r="A156" s="330"/>
      <c r="B156" s="330"/>
      <c r="C156" s="330"/>
      <c r="D156" s="330"/>
      <c r="E156" s="330"/>
      <c r="F156" s="330"/>
      <c r="G156" s="330"/>
      <c r="H156" s="330"/>
      <c r="I156" s="330"/>
      <c r="J156" s="330"/>
      <c r="K156" s="330"/>
      <c r="L156" s="330"/>
      <c r="M156" s="330"/>
      <c r="N156" s="330"/>
      <c r="O156" s="330"/>
      <c r="P156" s="330"/>
      <c r="Q156" s="330"/>
      <c r="R156" s="330"/>
      <c r="S156" s="330"/>
      <c r="T156" s="330"/>
      <c r="U156" s="330"/>
      <c r="V156" s="330"/>
    </row>
    <row r="157" spans="1:22" x14ac:dyDescent="0.25">
      <c r="A157" s="330"/>
      <c r="B157" s="330"/>
      <c r="C157" s="330"/>
      <c r="D157" s="330"/>
      <c r="E157" s="330"/>
      <c r="F157" s="330"/>
      <c r="G157" s="330"/>
      <c r="H157" s="330"/>
      <c r="I157" s="330"/>
      <c r="J157" s="330"/>
      <c r="K157" s="330"/>
      <c r="L157" s="330"/>
      <c r="M157" s="330"/>
      <c r="N157" s="330"/>
      <c r="O157" s="330"/>
      <c r="P157" s="330"/>
      <c r="Q157" s="330"/>
      <c r="R157" s="330"/>
      <c r="S157" s="330"/>
      <c r="T157" s="330"/>
      <c r="U157" s="330"/>
      <c r="V157" s="330"/>
    </row>
    <row r="158" spans="1:22" x14ac:dyDescent="0.25">
      <c r="A158" s="330"/>
      <c r="B158" s="330"/>
      <c r="C158" s="330"/>
      <c r="D158" s="330"/>
      <c r="E158" s="330"/>
      <c r="F158" s="330"/>
      <c r="G158" s="330"/>
      <c r="H158" s="330"/>
      <c r="I158" s="330"/>
      <c r="J158" s="330"/>
      <c r="K158" s="330"/>
      <c r="L158" s="330"/>
      <c r="M158" s="330"/>
      <c r="N158" s="330"/>
      <c r="O158" s="330"/>
      <c r="P158" s="330"/>
      <c r="Q158" s="330"/>
      <c r="R158" s="330"/>
      <c r="S158" s="330"/>
      <c r="T158" s="330"/>
      <c r="U158" s="330"/>
      <c r="V158" s="330"/>
    </row>
    <row r="159" spans="1:22" x14ac:dyDescent="0.25">
      <c r="A159" s="330"/>
      <c r="B159" s="330"/>
      <c r="C159" s="330"/>
      <c r="D159" s="330"/>
      <c r="E159" s="330"/>
      <c r="F159" s="330"/>
      <c r="G159" s="330"/>
      <c r="H159" s="330"/>
      <c r="I159" s="330"/>
      <c r="J159" s="330"/>
      <c r="K159" s="330"/>
      <c r="L159" s="330"/>
      <c r="M159" s="330"/>
      <c r="N159" s="330"/>
      <c r="O159" s="330"/>
      <c r="P159" s="330"/>
      <c r="Q159" s="330"/>
      <c r="R159" s="330"/>
      <c r="S159" s="330"/>
      <c r="T159" s="330"/>
      <c r="U159" s="330"/>
      <c r="V159" s="330"/>
    </row>
    <row r="160" spans="1:22" x14ac:dyDescent="0.25">
      <c r="A160" s="330"/>
      <c r="B160" s="330"/>
      <c r="C160" s="330"/>
      <c r="D160" s="330"/>
      <c r="E160" s="330"/>
      <c r="F160" s="330"/>
      <c r="G160" s="330"/>
      <c r="H160" s="330"/>
      <c r="I160" s="330"/>
      <c r="J160" s="330"/>
      <c r="K160" s="330"/>
      <c r="L160" s="330"/>
      <c r="M160" s="330"/>
      <c r="N160" s="330"/>
      <c r="O160" s="330"/>
      <c r="P160" s="330"/>
      <c r="Q160" s="330"/>
      <c r="R160" s="330"/>
      <c r="S160" s="330"/>
      <c r="T160" s="330"/>
      <c r="U160" s="330"/>
      <c r="V160" s="330"/>
    </row>
    <row r="161" spans="1:22" x14ac:dyDescent="0.25">
      <c r="A161" s="330"/>
      <c r="B161" s="330"/>
      <c r="C161" s="330"/>
      <c r="D161" s="330"/>
      <c r="E161" s="330"/>
      <c r="F161" s="330"/>
      <c r="G161" s="330"/>
      <c r="H161" s="330"/>
      <c r="I161" s="330"/>
      <c r="J161" s="330"/>
      <c r="K161" s="330"/>
      <c r="L161" s="330"/>
      <c r="M161" s="330"/>
      <c r="N161" s="330"/>
      <c r="O161" s="330"/>
      <c r="P161" s="330"/>
      <c r="Q161" s="330"/>
      <c r="R161" s="330"/>
      <c r="S161" s="330"/>
      <c r="T161" s="330"/>
      <c r="U161" s="330"/>
      <c r="V161" s="330"/>
    </row>
    <row r="162" spans="1:22" x14ac:dyDescent="0.25">
      <c r="A162" s="330"/>
      <c r="B162" s="330"/>
      <c r="C162" s="330"/>
      <c r="D162" s="330"/>
      <c r="E162" s="330"/>
      <c r="F162" s="330"/>
      <c r="G162" s="330"/>
      <c r="H162" s="330"/>
      <c r="I162" s="330"/>
      <c r="J162" s="330"/>
      <c r="K162" s="330"/>
      <c r="L162" s="330"/>
      <c r="M162" s="330"/>
      <c r="N162" s="330"/>
      <c r="O162" s="330"/>
      <c r="P162" s="330"/>
      <c r="Q162" s="330"/>
      <c r="R162" s="330"/>
      <c r="S162" s="330"/>
      <c r="T162" s="330"/>
      <c r="U162" s="330"/>
      <c r="V162" s="330"/>
    </row>
    <row r="163" spans="1:22" x14ac:dyDescent="0.25">
      <c r="A163" s="330"/>
      <c r="B163" s="330"/>
      <c r="C163" s="330"/>
      <c r="D163" s="330"/>
      <c r="E163" s="330"/>
      <c r="F163" s="330"/>
      <c r="G163" s="330"/>
      <c r="H163" s="330"/>
      <c r="I163" s="330"/>
      <c r="J163" s="330"/>
      <c r="K163" s="330"/>
      <c r="L163" s="330"/>
      <c r="M163" s="330"/>
      <c r="N163" s="330"/>
      <c r="O163" s="330"/>
      <c r="P163" s="330"/>
      <c r="Q163" s="330"/>
      <c r="R163" s="330"/>
      <c r="S163" s="330"/>
      <c r="T163" s="330"/>
      <c r="U163" s="330"/>
      <c r="V163" s="330"/>
    </row>
    <row r="164" spans="1:22" x14ac:dyDescent="0.25">
      <c r="A164" s="330"/>
      <c r="B164" s="330"/>
      <c r="C164" s="330"/>
      <c r="D164" s="330"/>
      <c r="E164" s="330"/>
      <c r="F164" s="330"/>
      <c r="G164" s="330"/>
      <c r="H164" s="330"/>
      <c r="I164" s="330"/>
      <c r="J164" s="330"/>
      <c r="K164" s="330"/>
      <c r="L164" s="330"/>
      <c r="M164" s="330"/>
      <c r="N164" s="330"/>
      <c r="O164" s="330"/>
      <c r="P164" s="330"/>
      <c r="Q164" s="330"/>
      <c r="R164" s="330"/>
      <c r="S164" s="330"/>
      <c r="T164" s="330"/>
      <c r="U164" s="330"/>
      <c r="V164" s="330"/>
    </row>
    <row r="165" spans="1:22" x14ac:dyDescent="0.25">
      <c r="A165" s="330"/>
      <c r="B165" s="330"/>
      <c r="C165" s="330"/>
      <c r="D165" s="330"/>
      <c r="E165" s="330"/>
      <c r="F165" s="330"/>
      <c r="G165" s="330"/>
      <c r="H165" s="330"/>
      <c r="I165" s="330"/>
      <c r="J165" s="330"/>
      <c r="K165" s="330"/>
      <c r="L165" s="330"/>
      <c r="M165" s="330"/>
      <c r="N165" s="330"/>
      <c r="O165" s="330"/>
      <c r="P165" s="330"/>
      <c r="Q165" s="330"/>
      <c r="R165" s="330"/>
      <c r="S165" s="330"/>
      <c r="T165" s="330"/>
      <c r="U165" s="330"/>
      <c r="V165" s="330"/>
    </row>
    <row r="166" spans="1:22" x14ac:dyDescent="0.25">
      <c r="A166" s="330"/>
      <c r="B166" s="330"/>
      <c r="C166" s="330"/>
      <c r="D166" s="330"/>
      <c r="E166" s="330"/>
      <c r="F166" s="330"/>
      <c r="G166" s="330"/>
      <c r="H166" s="330"/>
      <c r="I166" s="330"/>
      <c r="J166" s="330"/>
      <c r="K166" s="330"/>
      <c r="L166" s="330"/>
      <c r="M166" s="330"/>
      <c r="N166" s="330"/>
      <c r="O166" s="330"/>
      <c r="P166" s="330"/>
      <c r="Q166" s="330"/>
      <c r="R166" s="330"/>
      <c r="S166" s="330"/>
      <c r="T166" s="330"/>
      <c r="U166" s="330"/>
      <c r="V166" s="330"/>
    </row>
    <row r="167" spans="1:22" x14ac:dyDescent="0.25">
      <c r="A167" s="330"/>
      <c r="B167" s="330"/>
      <c r="C167" s="330"/>
      <c r="D167" s="330"/>
      <c r="E167" s="330"/>
      <c r="F167" s="330"/>
      <c r="G167" s="330"/>
      <c r="H167" s="330"/>
      <c r="I167" s="330"/>
      <c r="J167" s="330"/>
      <c r="K167" s="330"/>
      <c r="L167" s="330"/>
      <c r="M167" s="330"/>
      <c r="N167" s="330"/>
      <c r="O167" s="330"/>
      <c r="P167" s="330"/>
      <c r="Q167" s="330"/>
      <c r="R167" s="330"/>
      <c r="S167" s="330"/>
      <c r="T167" s="330"/>
      <c r="U167" s="330"/>
      <c r="V167" s="330"/>
    </row>
    <row r="168" spans="1:22" x14ac:dyDescent="0.25">
      <c r="A168" s="330"/>
      <c r="B168" s="330"/>
      <c r="C168" s="330"/>
      <c r="D168" s="330"/>
      <c r="E168" s="330"/>
      <c r="F168" s="330"/>
      <c r="G168" s="330"/>
      <c r="H168" s="330"/>
      <c r="I168" s="330"/>
      <c r="J168" s="330"/>
      <c r="K168" s="330"/>
      <c r="L168" s="330"/>
      <c r="M168" s="330"/>
      <c r="N168" s="330"/>
      <c r="O168" s="330"/>
      <c r="P168" s="330"/>
      <c r="Q168" s="330"/>
      <c r="R168" s="330"/>
      <c r="S168" s="330"/>
      <c r="T168" s="330"/>
      <c r="U168" s="330"/>
      <c r="V168" s="330"/>
    </row>
    <row r="169" spans="1:22" x14ac:dyDescent="0.25">
      <c r="A169" s="330"/>
      <c r="B169" s="330"/>
      <c r="C169" s="330"/>
      <c r="D169" s="330"/>
      <c r="E169" s="330"/>
      <c r="F169" s="330"/>
      <c r="G169" s="330"/>
      <c r="H169" s="330"/>
      <c r="I169" s="330"/>
      <c r="J169" s="330"/>
      <c r="K169" s="330"/>
      <c r="L169" s="330"/>
      <c r="M169" s="330"/>
      <c r="N169" s="330"/>
      <c r="O169" s="330"/>
      <c r="P169" s="330"/>
      <c r="Q169" s="330"/>
      <c r="R169" s="330"/>
      <c r="S169" s="330"/>
      <c r="T169" s="330"/>
      <c r="U169" s="330"/>
      <c r="V169" s="330"/>
    </row>
    <row r="170" spans="1:22" x14ac:dyDescent="0.25">
      <c r="A170" s="330"/>
      <c r="B170" s="330"/>
      <c r="C170" s="330"/>
      <c r="D170" s="330"/>
      <c r="E170" s="330"/>
      <c r="F170" s="330"/>
      <c r="G170" s="330"/>
      <c r="H170" s="330"/>
      <c r="I170" s="330"/>
      <c r="J170" s="330"/>
      <c r="K170" s="330"/>
      <c r="L170" s="330"/>
      <c r="M170" s="330"/>
      <c r="N170" s="330"/>
      <c r="O170" s="330"/>
      <c r="P170" s="330"/>
      <c r="Q170" s="330"/>
      <c r="R170" s="330"/>
      <c r="S170" s="330"/>
      <c r="T170" s="330"/>
      <c r="U170" s="330"/>
      <c r="V170" s="330"/>
    </row>
    <row r="171" spans="1:22" x14ac:dyDescent="0.25">
      <c r="A171" s="330"/>
      <c r="B171" s="330"/>
      <c r="C171" s="330"/>
      <c r="D171" s="330"/>
      <c r="E171" s="330"/>
      <c r="F171" s="330"/>
      <c r="G171" s="330"/>
      <c r="H171" s="330"/>
      <c r="I171" s="330"/>
      <c r="J171" s="330"/>
      <c r="K171" s="330"/>
      <c r="L171" s="330"/>
      <c r="M171" s="330"/>
      <c r="N171" s="330"/>
      <c r="O171" s="330"/>
      <c r="P171" s="330"/>
      <c r="Q171" s="330"/>
      <c r="R171" s="330"/>
      <c r="S171" s="330"/>
      <c r="T171" s="330"/>
      <c r="U171" s="330"/>
      <c r="V171" s="330"/>
    </row>
    <row r="172" spans="1:22" x14ac:dyDescent="0.25">
      <c r="A172" s="330"/>
      <c r="B172" s="330"/>
      <c r="C172" s="330"/>
      <c r="D172" s="330"/>
      <c r="E172" s="330"/>
      <c r="F172" s="330"/>
      <c r="G172" s="330"/>
      <c r="H172" s="330"/>
      <c r="I172" s="330"/>
      <c r="J172" s="330"/>
      <c r="K172" s="330"/>
      <c r="L172" s="330"/>
      <c r="M172" s="330"/>
      <c r="N172" s="330"/>
      <c r="O172" s="330"/>
      <c r="P172" s="330"/>
      <c r="Q172" s="330"/>
      <c r="R172" s="330"/>
      <c r="S172" s="330"/>
      <c r="T172" s="330"/>
      <c r="U172" s="330"/>
      <c r="V172" s="330"/>
    </row>
    <row r="173" spans="1:22" x14ac:dyDescent="0.25">
      <c r="A173" s="330"/>
      <c r="B173" s="330"/>
      <c r="C173" s="330"/>
      <c r="D173" s="330"/>
      <c r="E173" s="330"/>
      <c r="F173" s="330"/>
      <c r="G173" s="330"/>
      <c r="H173" s="330"/>
      <c r="I173" s="330"/>
      <c r="J173" s="330"/>
      <c r="K173" s="330"/>
      <c r="L173" s="330"/>
      <c r="M173" s="330"/>
      <c r="N173" s="330"/>
      <c r="O173" s="330"/>
      <c r="P173" s="330"/>
      <c r="Q173" s="330"/>
      <c r="R173" s="330"/>
      <c r="S173" s="330"/>
      <c r="T173" s="330"/>
      <c r="U173" s="330"/>
      <c r="V173" s="330"/>
    </row>
    <row r="174" spans="1:22" x14ac:dyDescent="0.25">
      <c r="A174" s="330"/>
      <c r="B174" s="330"/>
      <c r="C174" s="330"/>
      <c r="D174" s="330"/>
      <c r="E174" s="330"/>
      <c r="F174" s="330"/>
      <c r="G174" s="330"/>
      <c r="H174" s="330"/>
      <c r="I174" s="330"/>
      <c r="J174" s="330"/>
      <c r="K174" s="330"/>
      <c r="L174" s="330"/>
      <c r="M174" s="330"/>
      <c r="N174" s="330"/>
      <c r="O174" s="330"/>
      <c r="P174" s="330"/>
      <c r="Q174" s="330"/>
      <c r="R174" s="330"/>
      <c r="S174" s="330"/>
      <c r="T174" s="330"/>
      <c r="U174" s="330"/>
      <c r="V174" s="330"/>
    </row>
    <row r="175" spans="1:22" x14ac:dyDescent="0.25">
      <c r="A175" s="330"/>
      <c r="B175" s="330"/>
      <c r="C175" s="330"/>
      <c r="D175" s="330"/>
      <c r="E175" s="330"/>
      <c r="F175" s="330"/>
      <c r="G175" s="330"/>
      <c r="H175" s="330"/>
      <c r="I175" s="330"/>
      <c r="J175" s="330"/>
      <c r="K175" s="330"/>
      <c r="L175" s="330"/>
      <c r="M175" s="330"/>
      <c r="N175" s="330"/>
      <c r="O175" s="330"/>
      <c r="P175" s="330"/>
      <c r="Q175" s="330"/>
      <c r="R175" s="330"/>
      <c r="S175" s="330"/>
      <c r="T175" s="330"/>
      <c r="U175" s="330"/>
      <c r="V175" s="330"/>
    </row>
    <row r="176" spans="1:22" x14ac:dyDescent="0.25">
      <c r="A176" s="330"/>
      <c r="B176" s="330"/>
      <c r="C176" s="330"/>
      <c r="D176" s="330"/>
      <c r="E176" s="330"/>
      <c r="F176" s="330"/>
      <c r="G176" s="330"/>
      <c r="H176" s="330"/>
      <c r="I176" s="330"/>
      <c r="J176" s="330"/>
      <c r="K176" s="330"/>
      <c r="L176" s="330"/>
      <c r="M176" s="330"/>
      <c r="N176" s="330"/>
      <c r="O176" s="330"/>
      <c r="P176" s="330"/>
      <c r="Q176" s="330"/>
      <c r="R176" s="330"/>
      <c r="S176" s="330"/>
      <c r="T176" s="330"/>
      <c r="U176" s="330"/>
      <c r="V176" s="330"/>
    </row>
    <row r="177" spans="1:22" x14ac:dyDescent="0.25">
      <c r="A177" s="330"/>
      <c r="B177" s="330"/>
      <c r="C177" s="330"/>
      <c r="D177" s="330"/>
      <c r="E177" s="330"/>
      <c r="F177" s="330"/>
      <c r="G177" s="330"/>
      <c r="H177" s="330"/>
      <c r="I177" s="330"/>
      <c r="J177" s="330"/>
      <c r="K177" s="330"/>
      <c r="L177" s="330"/>
      <c r="M177" s="330"/>
      <c r="N177" s="330"/>
      <c r="O177" s="330"/>
      <c r="P177" s="330"/>
      <c r="Q177" s="330"/>
      <c r="R177" s="330"/>
      <c r="S177" s="330"/>
      <c r="T177" s="330"/>
      <c r="U177" s="330"/>
      <c r="V177" s="330"/>
    </row>
    <row r="178" spans="1:22" x14ac:dyDescent="0.25">
      <c r="A178" s="330"/>
      <c r="B178" s="330"/>
      <c r="C178" s="330"/>
      <c r="D178" s="330"/>
      <c r="E178" s="330"/>
      <c r="F178" s="330"/>
      <c r="G178" s="330"/>
      <c r="H178" s="330"/>
      <c r="I178" s="330"/>
      <c r="J178" s="330"/>
      <c r="K178" s="330"/>
      <c r="L178" s="330"/>
      <c r="M178" s="330"/>
      <c r="N178" s="330"/>
      <c r="O178" s="330"/>
      <c r="P178" s="330"/>
      <c r="Q178" s="330"/>
      <c r="R178" s="330"/>
      <c r="S178" s="330"/>
      <c r="T178" s="330"/>
      <c r="U178" s="330"/>
      <c r="V178" s="330"/>
    </row>
    <row r="179" spans="1:22" x14ac:dyDescent="0.25">
      <c r="A179" s="330"/>
      <c r="B179" s="330"/>
      <c r="C179" s="330"/>
      <c r="D179" s="330"/>
      <c r="E179" s="330"/>
      <c r="F179" s="330"/>
      <c r="G179" s="330"/>
      <c r="H179" s="330"/>
      <c r="I179" s="330"/>
      <c r="J179" s="330"/>
      <c r="K179" s="330"/>
      <c r="L179" s="330"/>
      <c r="M179" s="330"/>
      <c r="N179" s="330"/>
      <c r="O179" s="330"/>
      <c r="P179" s="330"/>
      <c r="Q179" s="330"/>
      <c r="R179" s="330"/>
      <c r="S179" s="330"/>
      <c r="T179" s="330"/>
      <c r="U179" s="330"/>
      <c r="V179" s="330"/>
    </row>
    <row r="180" spans="1:22" x14ac:dyDescent="0.25">
      <c r="A180" s="330"/>
      <c r="B180" s="330"/>
      <c r="C180" s="330"/>
      <c r="D180" s="330"/>
      <c r="E180" s="330"/>
      <c r="F180" s="330"/>
      <c r="G180" s="330"/>
      <c r="H180" s="330"/>
      <c r="I180" s="330"/>
      <c r="J180" s="330"/>
      <c r="K180" s="330"/>
      <c r="L180" s="330"/>
      <c r="M180" s="330"/>
      <c r="N180" s="330"/>
      <c r="O180" s="330"/>
      <c r="P180" s="330"/>
      <c r="Q180" s="330"/>
      <c r="R180" s="330"/>
      <c r="S180" s="330"/>
      <c r="T180" s="330"/>
      <c r="U180" s="330"/>
      <c r="V180" s="330"/>
    </row>
    <row r="181" spans="1:22" x14ac:dyDescent="0.25">
      <c r="A181" s="330"/>
      <c r="B181" s="330"/>
      <c r="C181" s="330"/>
      <c r="D181" s="330"/>
      <c r="E181" s="330"/>
      <c r="F181" s="330"/>
      <c r="G181" s="330"/>
      <c r="H181" s="330"/>
      <c r="I181" s="330"/>
      <c r="J181" s="330"/>
      <c r="K181" s="330"/>
      <c r="L181" s="330"/>
      <c r="M181" s="330"/>
      <c r="N181" s="330"/>
      <c r="O181" s="330"/>
      <c r="P181" s="330"/>
      <c r="Q181" s="330"/>
      <c r="R181" s="330"/>
      <c r="S181" s="330"/>
      <c r="T181" s="330"/>
      <c r="U181" s="330"/>
      <c r="V181" s="330"/>
    </row>
    <row r="182" spans="1:22" x14ac:dyDescent="0.25">
      <c r="A182" s="330"/>
      <c r="B182" s="330"/>
      <c r="C182" s="330"/>
      <c r="D182" s="330"/>
      <c r="E182" s="330"/>
      <c r="F182" s="330"/>
      <c r="G182" s="330"/>
      <c r="H182" s="330"/>
      <c r="I182" s="330"/>
      <c r="J182" s="330"/>
      <c r="K182" s="330"/>
      <c r="L182" s="330"/>
      <c r="M182" s="330"/>
      <c r="N182" s="330"/>
      <c r="O182" s="330"/>
      <c r="P182" s="330"/>
      <c r="Q182" s="330"/>
      <c r="R182" s="330"/>
      <c r="S182" s="330"/>
      <c r="T182" s="330"/>
      <c r="U182" s="330"/>
      <c r="V182" s="330"/>
    </row>
    <row r="183" spans="1:22" x14ac:dyDescent="0.25">
      <c r="A183" s="330"/>
      <c r="B183" s="330"/>
      <c r="C183" s="330"/>
      <c r="D183" s="330"/>
      <c r="E183" s="330"/>
      <c r="F183" s="330"/>
      <c r="G183" s="330"/>
      <c r="H183" s="330"/>
      <c r="I183" s="330"/>
      <c r="J183" s="330"/>
      <c r="K183" s="330"/>
      <c r="L183" s="330"/>
      <c r="M183" s="330"/>
      <c r="N183" s="330"/>
      <c r="O183" s="330"/>
      <c r="P183" s="330"/>
      <c r="Q183" s="330"/>
      <c r="R183" s="330"/>
      <c r="S183" s="330"/>
      <c r="T183" s="330"/>
      <c r="U183" s="330"/>
      <c r="V183" s="330"/>
    </row>
    <row r="184" spans="1:22" x14ac:dyDescent="0.25">
      <c r="A184" s="330"/>
      <c r="B184" s="330"/>
      <c r="C184" s="330"/>
      <c r="D184" s="330"/>
      <c r="E184" s="330"/>
      <c r="F184" s="330"/>
      <c r="G184" s="330"/>
      <c r="H184" s="330"/>
      <c r="I184" s="330"/>
      <c r="J184" s="330"/>
      <c r="K184" s="330"/>
      <c r="L184" s="330"/>
      <c r="M184" s="330"/>
      <c r="N184" s="330"/>
      <c r="O184" s="330"/>
      <c r="P184" s="330"/>
      <c r="Q184" s="330"/>
      <c r="R184" s="330"/>
      <c r="S184" s="330"/>
      <c r="T184" s="330"/>
      <c r="U184" s="330"/>
      <c r="V184" s="330"/>
    </row>
    <row r="185" spans="1:22" x14ac:dyDescent="0.25">
      <c r="A185" s="330"/>
      <c r="B185" s="330"/>
      <c r="C185" s="330"/>
      <c r="D185" s="330"/>
      <c r="E185" s="330"/>
      <c r="F185" s="330"/>
      <c r="G185" s="330"/>
      <c r="H185" s="330"/>
      <c r="I185" s="330"/>
      <c r="J185" s="330"/>
      <c r="K185" s="330"/>
      <c r="L185" s="330"/>
      <c r="M185" s="330"/>
      <c r="N185" s="330"/>
      <c r="O185" s="330"/>
      <c r="P185" s="330"/>
      <c r="Q185" s="330"/>
      <c r="R185" s="330"/>
      <c r="S185" s="330"/>
      <c r="T185" s="330"/>
      <c r="U185" s="330"/>
      <c r="V185" s="330"/>
    </row>
    <row r="186" spans="1:22" x14ac:dyDescent="0.25">
      <c r="A186" s="330"/>
      <c r="B186" s="330"/>
      <c r="C186" s="330"/>
      <c r="D186" s="330"/>
      <c r="E186" s="330"/>
      <c r="F186" s="330"/>
      <c r="G186" s="330"/>
      <c r="H186" s="330"/>
      <c r="I186" s="330"/>
      <c r="J186" s="330"/>
      <c r="K186" s="330"/>
      <c r="L186" s="330"/>
      <c r="M186" s="330"/>
      <c r="N186" s="330"/>
      <c r="O186" s="330"/>
      <c r="P186" s="330"/>
      <c r="Q186" s="330"/>
      <c r="R186" s="330"/>
      <c r="S186" s="330"/>
      <c r="T186" s="330"/>
      <c r="U186" s="330"/>
      <c r="V186" s="330"/>
    </row>
    <row r="187" spans="1:22" x14ac:dyDescent="0.25">
      <c r="A187" s="330"/>
      <c r="B187" s="330"/>
      <c r="C187" s="330"/>
      <c r="D187" s="330"/>
      <c r="E187" s="330"/>
      <c r="F187" s="330"/>
      <c r="G187" s="330"/>
      <c r="H187" s="330"/>
      <c r="I187" s="330"/>
      <c r="J187" s="330"/>
      <c r="K187" s="330"/>
      <c r="L187" s="330"/>
      <c r="M187" s="330"/>
      <c r="N187" s="330"/>
      <c r="O187" s="330"/>
      <c r="P187" s="330"/>
      <c r="Q187" s="330"/>
      <c r="R187" s="330"/>
      <c r="S187" s="330"/>
      <c r="T187" s="330"/>
      <c r="U187" s="330"/>
      <c r="V187" s="330"/>
    </row>
    <row r="188" spans="1:22" x14ac:dyDescent="0.25">
      <c r="A188" s="330"/>
      <c r="B188" s="330"/>
      <c r="C188" s="330"/>
      <c r="D188" s="330"/>
      <c r="E188" s="330"/>
      <c r="F188" s="330"/>
      <c r="G188" s="330"/>
      <c r="H188" s="330"/>
      <c r="I188" s="330"/>
      <c r="J188" s="330"/>
      <c r="K188" s="330"/>
      <c r="L188" s="330"/>
      <c r="M188" s="330"/>
      <c r="N188" s="330"/>
      <c r="O188" s="330"/>
      <c r="P188" s="330"/>
      <c r="Q188" s="330"/>
      <c r="R188" s="330"/>
      <c r="S188" s="330"/>
      <c r="T188" s="330"/>
      <c r="U188" s="330"/>
      <c r="V188" s="330"/>
    </row>
    <row r="189" spans="1:22" x14ac:dyDescent="0.25">
      <c r="A189" s="330"/>
      <c r="B189" s="330"/>
      <c r="C189" s="330"/>
      <c r="D189" s="330"/>
      <c r="E189" s="330"/>
      <c r="F189" s="330"/>
      <c r="G189" s="330"/>
      <c r="H189" s="330"/>
      <c r="I189" s="330"/>
      <c r="J189" s="330"/>
      <c r="K189" s="330"/>
      <c r="L189" s="330"/>
      <c r="M189" s="330"/>
      <c r="N189" s="330"/>
      <c r="O189" s="330"/>
      <c r="P189" s="330"/>
      <c r="Q189" s="330"/>
      <c r="R189" s="330"/>
      <c r="S189" s="330"/>
      <c r="T189" s="330"/>
      <c r="U189" s="330"/>
      <c r="V189" s="330"/>
    </row>
    <row r="190" spans="1:22" x14ac:dyDescent="0.25">
      <c r="A190" s="330"/>
      <c r="B190" s="330"/>
      <c r="C190" s="330"/>
      <c r="D190" s="330"/>
      <c r="E190" s="330"/>
      <c r="F190" s="330"/>
      <c r="G190" s="330"/>
      <c r="H190" s="330"/>
      <c r="I190" s="330"/>
      <c r="J190" s="330"/>
      <c r="K190" s="330"/>
      <c r="L190" s="330"/>
      <c r="M190" s="330"/>
      <c r="N190" s="330"/>
      <c r="O190" s="330"/>
      <c r="P190" s="330"/>
      <c r="Q190" s="330"/>
      <c r="R190" s="330"/>
      <c r="S190" s="330"/>
      <c r="T190" s="330"/>
      <c r="U190" s="330"/>
      <c r="V190" s="330"/>
    </row>
    <row r="191" spans="1:22" x14ac:dyDescent="0.25">
      <c r="A191" s="330"/>
      <c r="B191" s="330"/>
      <c r="C191" s="330"/>
      <c r="D191" s="330"/>
      <c r="E191" s="330"/>
      <c r="F191" s="330"/>
      <c r="G191" s="330"/>
      <c r="H191" s="330"/>
      <c r="I191" s="330"/>
      <c r="J191" s="330"/>
      <c r="K191" s="330"/>
      <c r="L191" s="330"/>
      <c r="M191" s="330"/>
      <c r="N191" s="330"/>
      <c r="O191" s="330"/>
      <c r="P191" s="330"/>
      <c r="Q191" s="330"/>
      <c r="R191" s="330"/>
      <c r="S191" s="330"/>
      <c r="T191" s="330"/>
      <c r="U191" s="330"/>
      <c r="V191" s="330"/>
    </row>
    <row r="192" spans="1:22" x14ac:dyDescent="0.25">
      <c r="A192" s="330"/>
      <c r="B192" s="330"/>
      <c r="C192" s="330"/>
      <c r="D192" s="330"/>
      <c r="E192" s="330"/>
      <c r="F192" s="330"/>
      <c r="G192" s="330"/>
      <c r="H192" s="330"/>
      <c r="I192" s="330"/>
      <c r="J192" s="330"/>
      <c r="K192" s="330"/>
      <c r="L192" s="330"/>
      <c r="M192" s="330"/>
      <c r="N192" s="330"/>
      <c r="O192" s="330"/>
      <c r="P192" s="330"/>
      <c r="Q192" s="330"/>
      <c r="R192" s="330"/>
      <c r="S192" s="330"/>
      <c r="T192" s="330"/>
      <c r="U192" s="330"/>
      <c r="V192" s="330"/>
    </row>
    <row r="193" spans="1:22" x14ac:dyDescent="0.25">
      <c r="A193" s="330"/>
      <c r="B193" s="330"/>
      <c r="C193" s="330"/>
      <c r="D193" s="330"/>
      <c r="E193" s="330"/>
      <c r="F193" s="330"/>
      <c r="G193" s="330"/>
      <c r="H193" s="330"/>
      <c r="I193" s="330"/>
      <c r="J193" s="330"/>
      <c r="K193" s="330"/>
      <c r="L193" s="330"/>
      <c r="M193" s="330"/>
      <c r="N193" s="330"/>
      <c r="O193" s="330"/>
      <c r="P193" s="330"/>
      <c r="Q193" s="330"/>
      <c r="R193" s="330"/>
      <c r="S193" s="330"/>
      <c r="T193" s="330"/>
      <c r="U193" s="330"/>
      <c r="V193" s="330"/>
    </row>
    <row r="194" spans="1:22" x14ac:dyDescent="0.25">
      <c r="A194" s="330"/>
      <c r="B194" s="330"/>
      <c r="C194" s="330"/>
      <c r="D194" s="330"/>
      <c r="E194" s="330"/>
      <c r="F194" s="330"/>
      <c r="G194" s="330"/>
      <c r="H194" s="330"/>
      <c r="I194" s="330"/>
      <c r="J194" s="330"/>
      <c r="K194" s="330"/>
      <c r="L194" s="330"/>
      <c r="M194" s="330"/>
      <c r="N194" s="330"/>
      <c r="O194" s="330"/>
      <c r="P194" s="330"/>
      <c r="Q194" s="330"/>
      <c r="R194" s="330"/>
      <c r="S194" s="330"/>
      <c r="T194" s="330"/>
      <c r="U194" s="330"/>
      <c r="V194" s="330"/>
    </row>
    <row r="195" spans="1:22" x14ac:dyDescent="0.25">
      <c r="A195" s="330"/>
      <c r="B195" s="330"/>
      <c r="C195" s="330"/>
      <c r="D195" s="330"/>
      <c r="E195" s="330"/>
      <c r="F195" s="330"/>
      <c r="G195" s="330"/>
      <c r="H195" s="330"/>
      <c r="I195" s="330"/>
      <c r="J195" s="330"/>
      <c r="K195" s="330"/>
      <c r="L195" s="330"/>
      <c r="M195" s="330"/>
      <c r="N195" s="330"/>
      <c r="O195" s="330"/>
      <c r="P195" s="330"/>
      <c r="Q195" s="330"/>
      <c r="R195" s="330"/>
      <c r="S195" s="330"/>
      <c r="T195" s="330"/>
      <c r="U195" s="330"/>
      <c r="V195" s="330"/>
    </row>
    <row r="196" spans="1:22" x14ac:dyDescent="0.25">
      <c r="A196" s="330"/>
      <c r="B196" s="330"/>
      <c r="C196" s="330"/>
      <c r="D196" s="330"/>
      <c r="E196" s="330"/>
      <c r="F196" s="330"/>
      <c r="G196" s="330"/>
      <c r="H196" s="330"/>
      <c r="I196" s="330"/>
      <c r="J196" s="330"/>
      <c r="K196" s="330"/>
      <c r="L196" s="330"/>
      <c r="M196" s="330"/>
      <c r="N196" s="330"/>
      <c r="O196" s="330"/>
      <c r="P196" s="330"/>
      <c r="Q196" s="330"/>
      <c r="R196" s="330"/>
      <c r="S196" s="330"/>
      <c r="T196" s="330"/>
      <c r="U196" s="330"/>
      <c r="V196" s="330"/>
    </row>
    <row r="197" spans="1:22" x14ac:dyDescent="0.25">
      <c r="A197" s="330"/>
      <c r="B197" s="330"/>
      <c r="C197" s="330"/>
      <c r="D197" s="330"/>
      <c r="E197" s="330"/>
      <c r="F197" s="330"/>
      <c r="G197" s="330"/>
      <c r="H197" s="330"/>
      <c r="I197" s="330"/>
      <c r="J197" s="330"/>
      <c r="K197" s="330"/>
      <c r="L197" s="330"/>
      <c r="M197" s="330"/>
      <c r="N197" s="330"/>
      <c r="O197" s="330"/>
      <c r="P197" s="330"/>
      <c r="Q197" s="330"/>
      <c r="R197" s="330"/>
      <c r="S197" s="330"/>
      <c r="T197" s="330"/>
      <c r="U197" s="330"/>
      <c r="V197" s="330"/>
    </row>
    <row r="198" spans="1:22" x14ac:dyDescent="0.25">
      <c r="A198" s="330"/>
      <c r="B198" s="330"/>
      <c r="C198" s="330"/>
      <c r="D198" s="330"/>
      <c r="E198" s="330"/>
      <c r="F198" s="330"/>
      <c r="G198" s="330"/>
      <c r="H198" s="330"/>
      <c r="I198" s="330"/>
      <c r="J198" s="330"/>
      <c r="K198" s="330"/>
      <c r="L198" s="330"/>
      <c r="M198" s="330"/>
      <c r="N198" s="330"/>
      <c r="O198" s="330"/>
      <c r="P198" s="330"/>
      <c r="Q198" s="330"/>
      <c r="R198" s="330"/>
      <c r="S198" s="330"/>
      <c r="T198" s="330"/>
      <c r="U198" s="330"/>
      <c r="V198" s="330"/>
    </row>
    <row r="199" spans="1:22" x14ac:dyDescent="0.25">
      <c r="A199" s="330"/>
      <c r="B199" s="330"/>
      <c r="C199" s="330"/>
      <c r="D199" s="330"/>
      <c r="E199" s="330"/>
      <c r="F199" s="330"/>
      <c r="G199" s="330"/>
      <c r="H199" s="330"/>
      <c r="I199" s="330"/>
      <c r="J199" s="330"/>
      <c r="K199" s="330"/>
      <c r="L199" s="330"/>
      <c r="M199" s="330"/>
      <c r="N199" s="330"/>
      <c r="O199" s="330"/>
      <c r="P199" s="330"/>
      <c r="Q199" s="330"/>
      <c r="R199" s="330"/>
      <c r="S199" s="330"/>
      <c r="T199" s="330"/>
      <c r="U199" s="330"/>
      <c r="V199" s="330"/>
    </row>
    <row r="200" spans="1:22" x14ac:dyDescent="0.25">
      <c r="A200" s="330"/>
      <c r="B200" s="330"/>
      <c r="C200" s="330"/>
      <c r="D200" s="330"/>
      <c r="E200" s="330"/>
      <c r="F200" s="330"/>
      <c r="G200" s="330"/>
      <c r="H200" s="330"/>
      <c r="I200" s="330"/>
      <c r="J200" s="330"/>
      <c r="K200" s="330"/>
      <c r="L200" s="330"/>
      <c r="M200" s="330"/>
      <c r="N200" s="330"/>
      <c r="O200" s="330"/>
      <c r="P200" s="330"/>
      <c r="Q200" s="330"/>
      <c r="R200" s="330"/>
      <c r="S200" s="330"/>
      <c r="T200" s="330"/>
      <c r="U200" s="330"/>
      <c r="V200" s="330"/>
    </row>
    <row r="201" spans="1:22" x14ac:dyDescent="0.25">
      <c r="A201" s="330"/>
      <c r="B201" s="330"/>
      <c r="C201" s="330"/>
      <c r="D201" s="330"/>
      <c r="E201" s="330"/>
      <c r="F201" s="330"/>
      <c r="G201" s="330"/>
      <c r="H201" s="330"/>
      <c r="I201" s="330"/>
      <c r="J201" s="330"/>
      <c r="K201" s="330"/>
      <c r="L201" s="330"/>
      <c r="M201" s="330"/>
      <c r="N201" s="330"/>
      <c r="O201" s="330"/>
      <c r="P201" s="330"/>
      <c r="Q201" s="330"/>
      <c r="R201" s="330"/>
      <c r="S201" s="330"/>
      <c r="T201" s="330"/>
      <c r="U201" s="330"/>
      <c r="V201" s="330"/>
    </row>
    <row r="202" spans="1:22" x14ac:dyDescent="0.25">
      <c r="A202" s="330"/>
      <c r="B202" s="330"/>
      <c r="C202" s="330"/>
      <c r="D202" s="330"/>
      <c r="E202" s="330"/>
      <c r="F202" s="330"/>
      <c r="G202" s="330"/>
      <c r="H202" s="330"/>
      <c r="I202" s="330"/>
      <c r="J202" s="330"/>
      <c r="K202" s="330"/>
      <c r="L202" s="330"/>
      <c r="M202" s="330"/>
      <c r="N202" s="330"/>
      <c r="O202" s="330"/>
      <c r="P202" s="330"/>
      <c r="Q202" s="330"/>
      <c r="R202" s="330"/>
      <c r="S202" s="330"/>
      <c r="T202" s="330"/>
      <c r="U202" s="330"/>
      <c r="V202" s="330"/>
    </row>
    <row r="203" spans="1:22" x14ac:dyDescent="0.25">
      <c r="A203" s="330"/>
      <c r="B203" s="330"/>
      <c r="C203" s="330"/>
      <c r="D203" s="330"/>
      <c r="E203" s="330"/>
      <c r="F203" s="330"/>
      <c r="G203" s="330"/>
      <c r="H203" s="330"/>
      <c r="I203" s="330"/>
      <c r="J203" s="330"/>
      <c r="K203" s="330"/>
      <c r="L203" s="330"/>
      <c r="M203" s="330"/>
      <c r="N203" s="330"/>
      <c r="O203" s="330"/>
      <c r="P203" s="330"/>
      <c r="Q203" s="330"/>
      <c r="R203" s="330"/>
      <c r="S203" s="330"/>
      <c r="T203" s="330"/>
      <c r="U203" s="330"/>
      <c r="V203" s="330"/>
    </row>
    <row r="204" spans="1:22" x14ac:dyDescent="0.25">
      <c r="A204" s="330"/>
      <c r="B204" s="330"/>
      <c r="C204" s="330"/>
      <c r="D204" s="330"/>
      <c r="E204" s="330"/>
      <c r="F204" s="330"/>
      <c r="G204" s="330"/>
      <c r="H204" s="330"/>
      <c r="I204" s="330"/>
      <c r="J204" s="330"/>
      <c r="K204" s="330"/>
      <c r="L204" s="330"/>
      <c r="M204" s="330"/>
      <c r="N204" s="330"/>
      <c r="O204" s="330"/>
      <c r="P204" s="330"/>
      <c r="Q204" s="330"/>
      <c r="R204" s="330"/>
      <c r="S204" s="330"/>
      <c r="T204" s="330"/>
      <c r="U204" s="330"/>
      <c r="V204" s="330"/>
    </row>
    <row r="205" spans="1:22" x14ac:dyDescent="0.25">
      <c r="A205" s="330"/>
      <c r="B205" s="330"/>
      <c r="C205" s="330"/>
      <c r="D205" s="330"/>
      <c r="E205" s="330"/>
      <c r="F205" s="330"/>
      <c r="G205" s="330"/>
      <c r="H205" s="330"/>
      <c r="I205" s="330"/>
      <c r="J205" s="330"/>
      <c r="K205" s="330"/>
      <c r="L205" s="330"/>
      <c r="M205" s="330"/>
      <c r="N205" s="330"/>
      <c r="O205" s="330"/>
      <c r="P205" s="330"/>
      <c r="Q205" s="330"/>
      <c r="R205" s="330"/>
      <c r="S205" s="330"/>
      <c r="T205" s="330"/>
      <c r="U205" s="330"/>
      <c r="V205" s="330"/>
    </row>
    <row r="206" spans="1:22" x14ac:dyDescent="0.25">
      <c r="A206" s="330"/>
      <c r="B206" s="330"/>
      <c r="C206" s="330"/>
      <c r="D206" s="330"/>
      <c r="E206" s="330"/>
      <c r="F206" s="330"/>
      <c r="G206" s="330"/>
      <c r="H206" s="330"/>
      <c r="I206" s="330"/>
      <c r="J206" s="330"/>
      <c r="K206" s="330"/>
      <c r="L206" s="330"/>
      <c r="M206" s="330"/>
      <c r="N206" s="330"/>
      <c r="O206" s="330"/>
      <c r="P206" s="330"/>
      <c r="Q206" s="330"/>
      <c r="R206" s="330"/>
      <c r="S206" s="330"/>
      <c r="T206" s="330"/>
      <c r="U206" s="330"/>
      <c r="V206" s="330"/>
    </row>
    <row r="207" spans="1:22" x14ac:dyDescent="0.25">
      <c r="A207" s="330"/>
      <c r="B207" s="330"/>
      <c r="C207" s="330"/>
      <c r="D207" s="330"/>
      <c r="E207" s="330"/>
      <c r="F207" s="330"/>
      <c r="G207" s="330"/>
      <c r="H207" s="330"/>
      <c r="I207" s="330"/>
      <c r="J207" s="330"/>
      <c r="K207" s="330"/>
      <c r="L207" s="330"/>
      <c r="M207" s="330"/>
      <c r="N207" s="330"/>
      <c r="O207" s="330"/>
      <c r="P207" s="330"/>
      <c r="Q207" s="330"/>
      <c r="R207" s="330"/>
      <c r="S207" s="330"/>
      <c r="T207" s="330"/>
      <c r="U207" s="330"/>
      <c r="V207" s="330"/>
    </row>
    <row r="208" spans="1:22" x14ac:dyDescent="0.25">
      <c r="A208" s="330"/>
      <c r="B208" s="330"/>
      <c r="C208" s="330"/>
      <c r="D208" s="330"/>
      <c r="E208" s="330"/>
      <c r="F208" s="330"/>
      <c r="G208" s="330"/>
      <c r="H208" s="330"/>
      <c r="I208" s="330"/>
      <c r="J208" s="330"/>
      <c r="K208" s="330"/>
      <c r="L208" s="330"/>
      <c r="M208" s="330"/>
      <c r="N208" s="330"/>
      <c r="O208" s="330"/>
      <c r="P208" s="330"/>
      <c r="Q208" s="330"/>
      <c r="R208" s="330"/>
      <c r="S208" s="330"/>
      <c r="T208" s="330"/>
      <c r="U208" s="330"/>
      <c r="V208" s="330"/>
    </row>
    <row r="209" spans="1:22" x14ac:dyDescent="0.25">
      <c r="A209" s="330"/>
      <c r="B209" s="330"/>
      <c r="C209" s="330"/>
      <c r="D209" s="330"/>
      <c r="E209" s="330"/>
      <c r="F209" s="330"/>
      <c r="G209" s="330"/>
      <c r="H209" s="330"/>
      <c r="I209" s="330"/>
      <c r="J209" s="330"/>
      <c r="K209" s="330"/>
      <c r="L209" s="330"/>
      <c r="M209" s="330"/>
      <c r="N209" s="330"/>
      <c r="O209" s="330"/>
      <c r="P209" s="330"/>
      <c r="Q209" s="330"/>
      <c r="R209" s="330"/>
      <c r="S209" s="330"/>
      <c r="T209" s="330"/>
      <c r="U209" s="330"/>
      <c r="V209" s="330"/>
    </row>
    <row r="210" spans="1:22" x14ac:dyDescent="0.25">
      <c r="A210" s="330"/>
      <c r="B210" s="330"/>
      <c r="C210" s="330"/>
      <c r="D210" s="330"/>
      <c r="E210" s="330"/>
      <c r="F210" s="330"/>
      <c r="G210" s="330"/>
      <c r="H210" s="330"/>
      <c r="I210" s="330"/>
      <c r="J210" s="330"/>
      <c r="K210" s="330"/>
      <c r="L210" s="330"/>
      <c r="M210" s="330"/>
      <c r="N210" s="330"/>
      <c r="O210" s="330"/>
      <c r="P210" s="330"/>
      <c r="Q210" s="330"/>
      <c r="R210" s="330"/>
      <c r="S210" s="330"/>
      <c r="T210" s="330"/>
      <c r="U210" s="330"/>
      <c r="V210" s="330"/>
    </row>
    <row r="211" spans="1:22" x14ac:dyDescent="0.25">
      <c r="A211" s="330"/>
      <c r="B211" s="330"/>
      <c r="C211" s="330"/>
      <c r="D211" s="330"/>
      <c r="E211" s="330"/>
      <c r="F211" s="330"/>
      <c r="G211" s="330"/>
      <c r="H211" s="330"/>
      <c r="I211" s="330"/>
      <c r="J211" s="330"/>
      <c r="K211" s="330"/>
      <c r="L211" s="330"/>
      <c r="M211" s="330"/>
      <c r="N211" s="330"/>
      <c r="O211" s="330"/>
      <c r="P211" s="330"/>
      <c r="Q211" s="330"/>
      <c r="R211" s="330"/>
      <c r="S211" s="330"/>
      <c r="T211" s="330"/>
      <c r="U211" s="330"/>
      <c r="V211" s="330"/>
    </row>
    <row r="212" spans="1:22" x14ac:dyDescent="0.25">
      <c r="A212" s="330"/>
      <c r="B212" s="330"/>
      <c r="C212" s="330"/>
      <c r="D212" s="330"/>
      <c r="E212" s="330"/>
      <c r="F212" s="330"/>
      <c r="G212" s="330"/>
      <c r="H212" s="330"/>
      <c r="I212" s="330"/>
      <c r="J212" s="330"/>
      <c r="K212" s="330"/>
      <c r="L212" s="330"/>
      <c r="M212" s="330"/>
      <c r="N212" s="330"/>
      <c r="O212" s="330"/>
      <c r="P212" s="330"/>
      <c r="Q212" s="330"/>
      <c r="R212" s="330"/>
      <c r="S212" s="330"/>
      <c r="T212" s="330"/>
      <c r="U212" s="330"/>
      <c r="V212" s="330"/>
    </row>
    <row r="213" spans="1:22" x14ac:dyDescent="0.25">
      <c r="A213" s="330"/>
      <c r="B213" s="330"/>
      <c r="C213" s="330"/>
      <c r="D213" s="330"/>
      <c r="E213" s="330"/>
      <c r="F213" s="330"/>
      <c r="G213" s="330"/>
      <c r="H213" s="330"/>
      <c r="I213" s="330"/>
      <c r="J213" s="330"/>
      <c r="K213" s="330"/>
      <c r="L213" s="330"/>
      <c r="M213" s="330"/>
      <c r="N213" s="330"/>
      <c r="O213" s="330"/>
      <c r="P213" s="330"/>
      <c r="Q213" s="330"/>
      <c r="R213" s="330"/>
      <c r="S213" s="330"/>
      <c r="T213" s="330"/>
      <c r="U213" s="330"/>
      <c r="V213" s="330"/>
    </row>
    <row r="214" spans="1:22" x14ac:dyDescent="0.25">
      <c r="A214" s="330"/>
      <c r="B214" s="330"/>
      <c r="C214" s="330"/>
      <c r="D214" s="330"/>
      <c r="E214" s="330"/>
      <c r="F214" s="330"/>
      <c r="G214" s="330"/>
      <c r="H214" s="330"/>
      <c r="I214" s="330"/>
      <c r="J214" s="330"/>
      <c r="K214" s="330"/>
      <c r="L214" s="330"/>
      <c r="M214" s="330"/>
      <c r="N214" s="330"/>
      <c r="O214" s="330"/>
      <c r="P214" s="330"/>
      <c r="Q214" s="330"/>
      <c r="R214" s="330"/>
      <c r="S214" s="330"/>
      <c r="T214" s="330"/>
      <c r="U214" s="330"/>
      <c r="V214" s="330"/>
    </row>
    <row r="215" spans="1:22" x14ac:dyDescent="0.25">
      <c r="A215" s="330"/>
      <c r="B215" s="330"/>
      <c r="C215" s="330"/>
      <c r="D215" s="330"/>
      <c r="E215" s="330"/>
      <c r="F215" s="330"/>
      <c r="G215" s="330"/>
      <c r="H215" s="330"/>
      <c r="I215" s="330"/>
      <c r="J215" s="330"/>
      <c r="K215" s="330"/>
      <c r="L215" s="330"/>
      <c r="M215" s="330"/>
      <c r="N215" s="330"/>
      <c r="O215" s="330"/>
      <c r="P215" s="330"/>
      <c r="Q215" s="330"/>
      <c r="R215" s="330"/>
      <c r="S215" s="330"/>
      <c r="T215" s="330"/>
      <c r="U215" s="330"/>
      <c r="V215" s="330"/>
    </row>
    <row r="216" spans="1:22" x14ac:dyDescent="0.25">
      <c r="A216" s="330"/>
      <c r="B216" s="330"/>
      <c r="C216" s="330"/>
      <c r="D216" s="330"/>
      <c r="E216" s="330"/>
      <c r="F216" s="330"/>
      <c r="G216" s="330"/>
      <c r="H216" s="330"/>
      <c r="I216" s="330"/>
      <c r="J216" s="330"/>
      <c r="K216" s="330"/>
      <c r="L216" s="330"/>
      <c r="M216" s="330"/>
      <c r="N216" s="330"/>
      <c r="O216" s="330"/>
      <c r="P216" s="330"/>
      <c r="Q216" s="330"/>
      <c r="R216" s="330"/>
      <c r="S216" s="330"/>
      <c r="T216" s="330"/>
      <c r="U216" s="330"/>
      <c r="V216" s="330"/>
    </row>
    <row r="217" spans="1:22" x14ac:dyDescent="0.25">
      <c r="A217" s="330"/>
      <c r="B217" s="330"/>
      <c r="C217" s="330"/>
      <c r="D217" s="330"/>
      <c r="E217" s="330"/>
      <c r="F217" s="330"/>
      <c r="G217" s="330"/>
      <c r="H217" s="330"/>
      <c r="I217" s="330"/>
      <c r="J217" s="330"/>
      <c r="K217" s="330"/>
      <c r="L217" s="330"/>
      <c r="M217" s="330"/>
      <c r="N217" s="330"/>
      <c r="O217" s="330"/>
      <c r="P217" s="330"/>
      <c r="Q217" s="330"/>
      <c r="R217" s="330"/>
      <c r="S217" s="330"/>
      <c r="T217" s="330"/>
      <c r="U217" s="330"/>
      <c r="V217" s="330"/>
    </row>
    <row r="218" spans="1:22" x14ac:dyDescent="0.25">
      <c r="A218" s="330"/>
      <c r="B218" s="330"/>
      <c r="C218" s="330"/>
      <c r="D218" s="330"/>
      <c r="E218" s="330"/>
      <c r="F218" s="330"/>
      <c r="G218" s="330"/>
      <c r="H218" s="330"/>
      <c r="I218" s="330"/>
      <c r="J218" s="330"/>
      <c r="K218" s="330"/>
      <c r="L218" s="330"/>
      <c r="M218" s="330"/>
      <c r="N218" s="330"/>
      <c r="O218" s="330"/>
      <c r="P218" s="330"/>
      <c r="Q218" s="330"/>
      <c r="R218" s="330"/>
      <c r="S218" s="330"/>
      <c r="T218" s="330"/>
      <c r="U218" s="330"/>
      <c r="V218" s="330"/>
    </row>
    <row r="219" spans="1:22" x14ac:dyDescent="0.25">
      <c r="A219" s="330"/>
      <c r="B219" s="330"/>
      <c r="C219" s="330"/>
      <c r="D219" s="330"/>
      <c r="E219" s="330"/>
      <c r="F219" s="330"/>
      <c r="G219" s="330"/>
      <c r="H219" s="330"/>
      <c r="I219" s="330"/>
      <c r="J219" s="330"/>
      <c r="K219" s="330"/>
      <c r="L219" s="330"/>
      <c r="M219" s="330"/>
      <c r="N219" s="330"/>
      <c r="O219" s="330"/>
      <c r="P219" s="330"/>
      <c r="Q219" s="330"/>
      <c r="R219" s="330"/>
      <c r="S219" s="330"/>
      <c r="T219" s="330"/>
      <c r="U219" s="330"/>
      <c r="V219" s="330"/>
    </row>
    <row r="220" spans="1:22" x14ac:dyDescent="0.25">
      <c r="A220" s="330"/>
      <c r="B220" s="330"/>
      <c r="C220" s="330"/>
      <c r="D220" s="330"/>
      <c r="E220" s="330"/>
      <c r="F220" s="330"/>
      <c r="G220" s="330"/>
      <c r="H220" s="330"/>
      <c r="I220" s="330"/>
      <c r="J220" s="330"/>
      <c r="K220" s="330"/>
      <c r="L220" s="330"/>
      <c r="M220" s="330"/>
      <c r="N220" s="330"/>
      <c r="O220" s="330"/>
      <c r="P220" s="330"/>
      <c r="Q220" s="330"/>
      <c r="R220" s="330"/>
      <c r="S220" s="330"/>
      <c r="T220" s="330"/>
      <c r="U220" s="330"/>
      <c r="V220" s="330"/>
    </row>
    <row r="221" spans="1:22" x14ac:dyDescent="0.25">
      <c r="A221" s="330"/>
      <c r="B221" s="330"/>
      <c r="C221" s="330"/>
      <c r="D221" s="330"/>
      <c r="E221" s="330"/>
      <c r="F221" s="330"/>
      <c r="G221" s="330"/>
      <c r="H221" s="330"/>
      <c r="I221" s="330"/>
      <c r="J221" s="330"/>
      <c r="K221" s="330"/>
      <c r="L221" s="330"/>
      <c r="M221" s="330"/>
      <c r="N221" s="330"/>
      <c r="O221" s="330"/>
      <c r="P221" s="330"/>
      <c r="Q221" s="330"/>
      <c r="R221" s="330"/>
      <c r="S221" s="330"/>
      <c r="T221" s="330"/>
      <c r="U221" s="330"/>
      <c r="V221" s="330"/>
    </row>
    <row r="222" spans="1:22" x14ac:dyDescent="0.25">
      <c r="A222" s="330"/>
      <c r="B222" s="330"/>
      <c r="C222" s="330"/>
      <c r="D222" s="330"/>
      <c r="E222" s="330"/>
      <c r="F222" s="330"/>
      <c r="G222" s="330"/>
      <c r="H222" s="330"/>
      <c r="I222" s="330"/>
      <c r="J222" s="330"/>
      <c r="K222" s="330"/>
      <c r="L222" s="330"/>
      <c r="M222" s="330"/>
      <c r="N222" s="330"/>
      <c r="O222" s="330"/>
      <c r="P222" s="330"/>
      <c r="Q222" s="330"/>
      <c r="R222" s="330"/>
      <c r="S222" s="330"/>
      <c r="T222" s="330"/>
      <c r="U222" s="330"/>
      <c r="V222" s="330"/>
    </row>
    <row r="223" spans="1:22" x14ac:dyDescent="0.25">
      <c r="A223" s="330"/>
      <c r="B223" s="330"/>
      <c r="C223" s="330"/>
      <c r="D223" s="330"/>
      <c r="E223" s="330"/>
      <c r="F223" s="330"/>
      <c r="G223" s="330"/>
      <c r="H223" s="330"/>
      <c r="I223" s="330"/>
      <c r="J223" s="330"/>
      <c r="K223" s="330"/>
      <c r="L223" s="330"/>
      <c r="M223" s="330"/>
      <c r="N223" s="330"/>
      <c r="O223" s="330"/>
      <c r="P223" s="330"/>
      <c r="Q223" s="330"/>
      <c r="R223" s="330"/>
      <c r="S223" s="330"/>
      <c r="T223" s="330"/>
      <c r="U223" s="330"/>
      <c r="V223" s="330"/>
    </row>
    <row r="224" spans="1:22" x14ac:dyDescent="0.25">
      <c r="A224" s="330"/>
      <c r="B224" s="330"/>
      <c r="C224" s="330"/>
      <c r="D224" s="330"/>
      <c r="E224" s="330"/>
      <c r="F224" s="330"/>
      <c r="G224" s="330"/>
      <c r="H224" s="330"/>
      <c r="I224" s="330"/>
      <c r="J224" s="330"/>
      <c r="K224" s="330"/>
      <c r="L224" s="330"/>
      <c r="M224" s="330"/>
      <c r="N224" s="330"/>
      <c r="O224" s="330"/>
      <c r="P224" s="330"/>
      <c r="Q224" s="330"/>
      <c r="R224" s="330"/>
      <c r="S224" s="330"/>
      <c r="T224" s="330"/>
      <c r="U224" s="330"/>
      <c r="V224" s="330"/>
    </row>
    <row r="225" spans="1:22" x14ac:dyDescent="0.25">
      <c r="A225" s="330"/>
      <c r="B225" s="330"/>
      <c r="C225" s="330"/>
      <c r="D225" s="330"/>
      <c r="E225" s="330"/>
      <c r="F225" s="330"/>
      <c r="G225" s="330"/>
      <c r="H225" s="330"/>
      <c r="I225" s="330"/>
      <c r="J225" s="330"/>
      <c r="K225" s="330"/>
      <c r="L225" s="330"/>
      <c r="M225" s="330"/>
      <c r="N225" s="330"/>
      <c r="O225" s="330"/>
      <c r="P225" s="330"/>
      <c r="Q225" s="330"/>
      <c r="R225" s="330"/>
      <c r="S225" s="330"/>
      <c r="T225" s="330"/>
      <c r="U225" s="330"/>
      <c r="V225" s="330"/>
    </row>
    <row r="226" spans="1:22" x14ac:dyDescent="0.25">
      <c r="A226" s="330"/>
      <c r="B226" s="330"/>
      <c r="C226" s="330"/>
      <c r="D226" s="330"/>
      <c r="E226" s="330"/>
      <c r="F226" s="330"/>
      <c r="G226" s="330"/>
      <c r="H226" s="330"/>
      <c r="I226" s="330"/>
      <c r="J226" s="330"/>
      <c r="K226" s="330"/>
      <c r="L226" s="330"/>
      <c r="M226" s="330"/>
      <c r="N226" s="330"/>
      <c r="O226" s="330"/>
      <c r="P226" s="330"/>
      <c r="Q226" s="330"/>
      <c r="R226" s="330"/>
      <c r="S226" s="330"/>
      <c r="T226" s="330"/>
      <c r="U226" s="330"/>
      <c r="V226" s="330"/>
    </row>
    <row r="227" spans="1:22" x14ac:dyDescent="0.25">
      <c r="A227" s="330"/>
      <c r="B227" s="330"/>
      <c r="C227" s="330"/>
      <c r="D227" s="330"/>
      <c r="E227" s="330"/>
      <c r="F227" s="330"/>
      <c r="G227" s="330"/>
      <c r="H227" s="330"/>
      <c r="I227" s="330"/>
      <c r="J227" s="330"/>
      <c r="K227" s="330"/>
      <c r="L227" s="330"/>
      <c r="M227" s="330"/>
      <c r="N227" s="330"/>
      <c r="O227" s="330"/>
      <c r="P227" s="330"/>
      <c r="Q227" s="330"/>
      <c r="R227" s="330"/>
      <c r="S227" s="330"/>
      <c r="T227" s="330"/>
      <c r="U227" s="330"/>
      <c r="V227" s="330"/>
    </row>
    <row r="228" spans="1:22" x14ac:dyDescent="0.25">
      <c r="A228" s="330"/>
      <c r="B228" s="330"/>
      <c r="C228" s="330"/>
      <c r="D228" s="330"/>
      <c r="E228" s="330"/>
      <c r="F228" s="330"/>
      <c r="G228" s="330"/>
      <c r="H228" s="330"/>
      <c r="I228" s="330"/>
      <c r="J228" s="330"/>
      <c r="K228" s="330"/>
      <c r="L228" s="330"/>
      <c r="M228" s="330"/>
      <c r="N228" s="330"/>
      <c r="O228" s="330"/>
      <c r="P228" s="330"/>
      <c r="Q228" s="330"/>
      <c r="R228" s="330"/>
      <c r="S228" s="330"/>
      <c r="T228" s="330"/>
      <c r="U228" s="330"/>
      <c r="V228" s="330"/>
    </row>
    <row r="229" spans="1:22" x14ac:dyDescent="0.25">
      <c r="A229" s="330"/>
      <c r="B229" s="330"/>
      <c r="C229" s="330"/>
      <c r="D229" s="330"/>
      <c r="E229" s="330"/>
      <c r="F229" s="330"/>
      <c r="G229" s="330"/>
      <c r="H229" s="330"/>
      <c r="I229" s="330"/>
      <c r="J229" s="330"/>
      <c r="K229" s="330"/>
      <c r="L229" s="330"/>
      <c r="M229" s="330"/>
      <c r="N229" s="330"/>
      <c r="O229" s="330"/>
      <c r="P229" s="330"/>
      <c r="Q229" s="330"/>
      <c r="R229" s="330"/>
      <c r="S229" s="330"/>
      <c r="T229" s="330"/>
      <c r="U229" s="330"/>
      <c r="V229" s="330"/>
    </row>
    <row r="230" spans="1:22" x14ac:dyDescent="0.25">
      <c r="A230" s="330"/>
      <c r="B230" s="330"/>
      <c r="C230" s="330"/>
      <c r="D230" s="330"/>
      <c r="E230" s="330"/>
      <c r="F230" s="330"/>
      <c r="G230" s="330"/>
      <c r="H230" s="330"/>
      <c r="I230" s="330"/>
      <c r="J230" s="330"/>
      <c r="K230" s="330"/>
      <c r="L230" s="330"/>
      <c r="M230" s="330"/>
      <c r="N230" s="330"/>
      <c r="O230" s="330"/>
      <c r="P230" s="330"/>
      <c r="Q230" s="330"/>
      <c r="R230" s="330"/>
      <c r="S230" s="330"/>
      <c r="T230" s="330"/>
      <c r="U230" s="330"/>
      <c r="V230" s="330"/>
    </row>
    <row r="231" spans="1:22" x14ac:dyDescent="0.25">
      <c r="A231" s="330"/>
      <c r="B231" s="330"/>
      <c r="C231" s="330"/>
      <c r="D231" s="330"/>
      <c r="E231" s="330"/>
      <c r="F231" s="330"/>
      <c r="G231" s="330"/>
      <c r="H231" s="330"/>
      <c r="I231" s="330"/>
      <c r="J231" s="330"/>
      <c r="K231" s="330"/>
      <c r="L231" s="330"/>
      <c r="M231" s="330"/>
      <c r="N231" s="330"/>
      <c r="O231" s="330"/>
      <c r="P231" s="330"/>
      <c r="Q231" s="330"/>
      <c r="R231" s="330"/>
      <c r="S231" s="330"/>
      <c r="T231" s="330"/>
      <c r="U231" s="330"/>
      <c r="V231" s="330"/>
    </row>
    <row r="232" spans="1:22" x14ac:dyDescent="0.25">
      <c r="A232" s="330"/>
      <c r="B232" s="330"/>
      <c r="C232" s="330"/>
      <c r="D232" s="330"/>
      <c r="E232" s="330"/>
      <c r="F232" s="330"/>
      <c r="G232" s="330"/>
      <c r="H232" s="330"/>
      <c r="I232" s="330"/>
      <c r="J232" s="330"/>
      <c r="K232" s="330"/>
      <c r="L232" s="330"/>
      <c r="M232" s="330"/>
      <c r="N232" s="330"/>
      <c r="O232" s="330"/>
      <c r="P232" s="330"/>
      <c r="Q232" s="330"/>
      <c r="R232" s="330"/>
      <c r="S232" s="330"/>
      <c r="T232" s="330"/>
      <c r="U232" s="330"/>
      <c r="V232" s="330"/>
    </row>
    <row r="233" spans="1:22" x14ac:dyDescent="0.25">
      <c r="A233" s="330"/>
      <c r="B233" s="330"/>
      <c r="C233" s="330"/>
      <c r="D233" s="330"/>
      <c r="E233" s="330"/>
      <c r="F233" s="330"/>
      <c r="G233" s="330"/>
      <c r="H233" s="330"/>
      <c r="I233" s="330"/>
      <c r="J233" s="330"/>
      <c r="K233" s="330"/>
      <c r="L233" s="330"/>
      <c r="M233" s="330"/>
      <c r="N233" s="330"/>
      <c r="O233" s="330"/>
      <c r="P233" s="330"/>
      <c r="Q233" s="330"/>
      <c r="R233" s="330"/>
      <c r="S233" s="330"/>
      <c r="T233" s="330"/>
      <c r="U233" s="330"/>
      <c r="V233" s="330"/>
    </row>
    <row r="234" spans="1:22" x14ac:dyDescent="0.25">
      <c r="A234" s="330"/>
      <c r="B234" s="330"/>
      <c r="C234" s="330"/>
      <c r="D234" s="330"/>
      <c r="E234" s="330"/>
      <c r="F234" s="330"/>
      <c r="G234" s="330"/>
      <c r="H234" s="330"/>
      <c r="I234" s="330"/>
      <c r="J234" s="330"/>
      <c r="K234" s="330"/>
      <c r="L234" s="330"/>
      <c r="M234" s="330"/>
      <c r="N234" s="330"/>
      <c r="O234" s="330"/>
      <c r="P234" s="330"/>
      <c r="Q234" s="330"/>
      <c r="R234" s="330"/>
      <c r="S234" s="330"/>
      <c r="T234" s="330"/>
      <c r="U234" s="330"/>
      <c r="V234" s="330"/>
    </row>
    <row r="235" spans="1:22" x14ac:dyDescent="0.25">
      <c r="A235" s="330"/>
      <c r="B235" s="330"/>
      <c r="C235" s="330"/>
      <c r="D235" s="330"/>
      <c r="E235" s="330"/>
      <c r="F235" s="330"/>
      <c r="G235" s="330"/>
      <c r="H235" s="330"/>
      <c r="I235" s="330"/>
      <c r="J235" s="330"/>
      <c r="K235" s="330"/>
      <c r="L235" s="330"/>
      <c r="M235" s="330"/>
      <c r="N235" s="330"/>
      <c r="O235" s="330"/>
      <c r="P235" s="330"/>
      <c r="Q235" s="330"/>
      <c r="R235" s="330"/>
      <c r="S235" s="330"/>
      <c r="T235" s="330"/>
      <c r="U235" s="330"/>
      <c r="V235" s="330"/>
    </row>
    <row r="236" spans="1:22" x14ac:dyDescent="0.25">
      <c r="A236" s="330"/>
      <c r="B236" s="330"/>
      <c r="C236" s="330"/>
      <c r="D236" s="330"/>
      <c r="E236" s="330"/>
      <c r="F236" s="330"/>
      <c r="G236" s="330"/>
      <c r="H236" s="330"/>
      <c r="I236" s="330"/>
      <c r="J236" s="330"/>
      <c r="K236" s="330"/>
      <c r="L236" s="330"/>
      <c r="M236" s="330"/>
      <c r="N236" s="330"/>
      <c r="O236" s="330"/>
      <c r="P236" s="330"/>
      <c r="Q236" s="330"/>
      <c r="R236" s="330"/>
      <c r="S236" s="330"/>
      <c r="T236" s="330"/>
      <c r="U236" s="330"/>
      <c r="V236" s="330"/>
    </row>
    <row r="237" spans="1:22" x14ac:dyDescent="0.25">
      <c r="A237" s="330"/>
      <c r="B237" s="330"/>
      <c r="C237" s="330"/>
      <c r="D237" s="330"/>
      <c r="E237" s="330"/>
      <c r="F237" s="330"/>
      <c r="G237" s="330"/>
      <c r="H237" s="330"/>
      <c r="I237" s="330"/>
      <c r="J237" s="330"/>
      <c r="K237" s="330"/>
      <c r="L237" s="330"/>
      <c r="M237" s="330"/>
      <c r="N237" s="330"/>
      <c r="O237" s="330"/>
      <c r="P237" s="330"/>
      <c r="Q237" s="330"/>
      <c r="R237" s="330"/>
      <c r="S237" s="330"/>
      <c r="T237" s="330"/>
      <c r="U237" s="330"/>
      <c r="V237" s="330"/>
    </row>
    <row r="238" spans="1:22" x14ac:dyDescent="0.25">
      <c r="A238" s="330"/>
      <c r="B238" s="330"/>
      <c r="C238" s="330"/>
      <c r="D238" s="330"/>
      <c r="E238" s="330"/>
      <c r="F238" s="330"/>
      <c r="G238" s="330"/>
      <c r="H238" s="330"/>
      <c r="I238" s="330"/>
      <c r="J238" s="330"/>
      <c r="K238" s="330"/>
      <c r="L238" s="330"/>
      <c r="M238" s="330"/>
      <c r="N238" s="330"/>
      <c r="O238" s="330"/>
      <c r="P238" s="330"/>
      <c r="Q238" s="330"/>
      <c r="R238" s="330"/>
      <c r="S238" s="330"/>
      <c r="T238" s="330"/>
      <c r="U238" s="330"/>
      <c r="V238" s="330"/>
    </row>
    <row r="239" spans="1:22" x14ac:dyDescent="0.25">
      <c r="A239" s="330"/>
      <c r="B239" s="330"/>
      <c r="C239" s="330"/>
      <c r="D239" s="330"/>
      <c r="E239" s="330"/>
      <c r="F239" s="330"/>
      <c r="G239" s="330"/>
      <c r="H239" s="330"/>
      <c r="I239" s="330"/>
      <c r="J239" s="330"/>
      <c r="K239" s="330"/>
      <c r="L239" s="330"/>
      <c r="M239" s="330"/>
      <c r="N239" s="330"/>
      <c r="O239" s="330"/>
      <c r="P239" s="330"/>
      <c r="Q239" s="330"/>
      <c r="R239" s="330"/>
      <c r="S239" s="330"/>
      <c r="T239" s="330"/>
      <c r="U239" s="330"/>
      <c r="V239" s="330"/>
    </row>
    <row r="240" spans="1:22" x14ac:dyDescent="0.25">
      <c r="A240" s="330"/>
      <c r="B240" s="330"/>
      <c r="C240" s="330"/>
      <c r="D240" s="330"/>
      <c r="E240" s="330"/>
      <c r="F240" s="330"/>
      <c r="G240" s="330"/>
      <c r="H240" s="330"/>
      <c r="I240" s="330"/>
      <c r="J240" s="330"/>
      <c r="K240" s="330"/>
      <c r="L240" s="330"/>
      <c r="M240" s="330"/>
      <c r="N240" s="330"/>
      <c r="O240" s="330"/>
      <c r="P240" s="330"/>
      <c r="Q240" s="330"/>
      <c r="R240" s="330"/>
      <c r="S240" s="330"/>
      <c r="T240" s="330"/>
      <c r="U240" s="330"/>
      <c r="V240" s="330"/>
    </row>
    <row r="241" spans="1:22" x14ac:dyDescent="0.25">
      <c r="A241" s="330"/>
      <c r="B241" s="330"/>
      <c r="C241" s="330"/>
      <c r="D241" s="330"/>
      <c r="E241" s="330"/>
      <c r="F241" s="330"/>
      <c r="G241" s="330"/>
      <c r="H241" s="330"/>
      <c r="I241" s="330"/>
      <c r="J241" s="330"/>
      <c r="K241" s="330"/>
      <c r="L241" s="330"/>
      <c r="M241" s="330"/>
      <c r="N241" s="330"/>
      <c r="O241" s="330"/>
      <c r="P241" s="330"/>
      <c r="Q241" s="330"/>
      <c r="R241" s="330"/>
      <c r="S241" s="330"/>
      <c r="T241" s="330"/>
      <c r="U241" s="330"/>
      <c r="V241" s="330"/>
    </row>
    <row r="242" spans="1:22" x14ac:dyDescent="0.25">
      <c r="A242" s="330"/>
      <c r="B242" s="330"/>
      <c r="C242" s="330"/>
      <c r="D242" s="330"/>
      <c r="E242" s="330"/>
      <c r="F242" s="330"/>
      <c r="G242" s="330"/>
      <c r="H242" s="330"/>
      <c r="I242" s="330"/>
      <c r="J242" s="330"/>
      <c r="K242" s="330"/>
      <c r="L242" s="330"/>
      <c r="M242" s="330"/>
      <c r="N242" s="330"/>
      <c r="O242" s="330"/>
      <c r="P242" s="330"/>
      <c r="Q242" s="330"/>
      <c r="R242" s="330"/>
      <c r="S242" s="330"/>
      <c r="T242" s="330"/>
      <c r="U242" s="330"/>
      <c r="V242" s="330"/>
    </row>
    <row r="243" spans="1:22" x14ac:dyDescent="0.25">
      <c r="A243" s="330"/>
      <c r="B243" s="330"/>
      <c r="C243" s="330"/>
      <c r="D243" s="330"/>
      <c r="E243" s="330"/>
      <c r="F243" s="330"/>
      <c r="G243" s="330"/>
      <c r="H243" s="330"/>
      <c r="I243" s="330"/>
      <c r="J243" s="330"/>
      <c r="K243" s="330"/>
      <c r="L243" s="330"/>
      <c r="M243" s="330"/>
      <c r="N243" s="330"/>
      <c r="O243" s="330"/>
      <c r="P243" s="330"/>
      <c r="Q243" s="330"/>
      <c r="R243" s="330"/>
      <c r="S243" s="330"/>
      <c r="T243" s="330"/>
      <c r="U243" s="330"/>
      <c r="V243" s="330"/>
    </row>
    <row r="244" spans="1:22" x14ac:dyDescent="0.25">
      <c r="A244" s="330"/>
      <c r="B244" s="330"/>
      <c r="C244" s="330"/>
      <c r="D244" s="330"/>
      <c r="E244" s="330"/>
      <c r="F244" s="330"/>
      <c r="G244" s="330"/>
      <c r="H244" s="330"/>
      <c r="I244" s="330"/>
      <c r="J244" s="330"/>
      <c r="K244" s="330"/>
      <c r="L244" s="330"/>
      <c r="M244" s="330"/>
      <c r="N244" s="330"/>
      <c r="O244" s="330"/>
      <c r="P244" s="330"/>
      <c r="Q244" s="330"/>
      <c r="R244" s="330"/>
      <c r="S244" s="330"/>
      <c r="T244" s="330"/>
      <c r="U244" s="330"/>
      <c r="V244" s="330"/>
    </row>
    <row r="245" spans="1:22" x14ac:dyDescent="0.25">
      <c r="A245" s="330"/>
      <c r="B245" s="330"/>
      <c r="C245" s="330"/>
      <c r="D245" s="330"/>
      <c r="E245" s="330"/>
      <c r="F245" s="330"/>
      <c r="G245" s="330"/>
      <c r="H245" s="330"/>
      <c r="I245" s="330"/>
      <c r="J245" s="330"/>
      <c r="K245" s="330"/>
      <c r="L245" s="330"/>
      <c r="M245" s="330"/>
      <c r="N245" s="330"/>
      <c r="O245" s="330"/>
      <c r="P245" s="330"/>
      <c r="Q245" s="330"/>
      <c r="R245" s="330"/>
      <c r="S245" s="330"/>
      <c r="T245" s="330"/>
      <c r="U245" s="330"/>
      <c r="V245" s="330"/>
    </row>
    <row r="246" spans="1:22" x14ac:dyDescent="0.25">
      <c r="A246" s="330"/>
      <c r="B246" s="330"/>
      <c r="C246" s="330"/>
      <c r="D246" s="330"/>
      <c r="E246" s="330"/>
      <c r="F246" s="330"/>
      <c r="G246" s="330"/>
      <c r="H246" s="330"/>
      <c r="I246" s="330"/>
      <c r="J246" s="330"/>
      <c r="K246" s="330"/>
      <c r="L246" s="330"/>
      <c r="M246" s="330"/>
      <c r="N246" s="330"/>
      <c r="O246" s="330"/>
      <c r="P246" s="330"/>
      <c r="Q246" s="330"/>
      <c r="R246" s="330"/>
      <c r="S246" s="330"/>
      <c r="T246" s="330"/>
      <c r="U246" s="330"/>
      <c r="V246" s="330"/>
    </row>
    <row r="247" spans="1:22" x14ac:dyDescent="0.25">
      <c r="A247" s="330"/>
      <c r="B247" s="330"/>
      <c r="C247" s="330"/>
      <c r="D247" s="330"/>
      <c r="E247" s="330"/>
      <c r="F247" s="330"/>
      <c r="G247" s="330"/>
      <c r="H247" s="330"/>
      <c r="I247" s="330"/>
      <c r="J247" s="330"/>
      <c r="K247" s="330"/>
      <c r="L247" s="330"/>
      <c r="M247" s="330"/>
      <c r="N247" s="330"/>
      <c r="O247" s="330"/>
      <c r="P247" s="330"/>
      <c r="Q247" s="330"/>
      <c r="R247" s="330"/>
      <c r="S247" s="330"/>
      <c r="T247" s="330"/>
      <c r="U247" s="330"/>
      <c r="V247" s="330"/>
    </row>
    <row r="248" spans="1:22" x14ac:dyDescent="0.25">
      <c r="A248" s="330"/>
      <c r="B248" s="330"/>
      <c r="C248" s="330"/>
      <c r="D248" s="330"/>
      <c r="E248" s="330"/>
      <c r="F248" s="330"/>
      <c r="G248" s="330"/>
      <c r="H248" s="330"/>
      <c r="I248" s="330"/>
      <c r="J248" s="330"/>
      <c r="K248" s="330"/>
      <c r="L248" s="330"/>
      <c r="M248" s="330"/>
      <c r="N248" s="330"/>
      <c r="O248" s="330"/>
      <c r="P248" s="330"/>
      <c r="Q248" s="330"/>
      <c r="R248" s="330"/>
      <c r="S248" s="330"/>
      <c r="T248" s="330"/>
      <c r="U248" s="330"/>
      <c r="V248" s="330"/>
    </row>
    <row r="249" spans="1:22" x14ac:dyDescent="0.25">
      <c r="A249" s="330"/>
      <c r="B249" s="330"/>
      <c r="C249" s="330"/>
      <c r="D249" s="330"/>
      <c r="E249" s="330"/>
      <c r="F249" s="330"/>
      <c r="G249" s="330"/>
      <c r="H249" s="330"/>
      <c r="I249" s="330"/>
      <c r="J249" s="330"/>
      <c r="K249" s="330"/>
      <c r="L249" s="330"/>
      <c r="M249" s="330"/>
      <c r="N249" s="330"/>
      <c r="O249" s="330"/>
      <c r="P249" s="330"/>
      <c r="Q249" s="330"/>
      <c r="R249" s="330"/>
      <c r="S249" s="330"/>
      <c r="T249" s="330"/>
      <c r="U249" s="330"/>
      <c r="V249" s="330"/>
    </row>
    <row r="250" spans="1:22" x14ac:dyDescent="0.25">
      <c r="A250" s="330"/>
      <c r="B250" s="330"/>
      <c r="C250" s="330"/>
      <c r="D250" s="330"/>
      <c r="E250" s="330"/>
      <c r="F250" s="330"/>
      <c r="G250" s="330"/>
      <c r="H250" s="330"/>
      <c r="I250" s="330"/>
      <c r="J250" s="330"/>
      <c r="K250" s="330"/>
      <c r="L250" s="330"/>
      <c r="M250" s="330"/>
      <c r="N250" s="330"/>
      <c r="O250" s="330"/>
      <c r="P250" s="330"/>
      <c r="Q250" s="330"/>
      <c r="R250" s="330"/>
      <c r="S250" s="330"/>
      <c r="T250" s="330"/>
      <c r="U250" s="330"/>
      <c r="V250" s="330"/>
    </row>
    <row r="251" spans="1:22" x14ac:dyDescent="0.25">
      <c r="A251" s="330"/>
      <c r="B251" s="330"/>
      <c r="C251" s="330"/>
      <c r="D251" s="330"/>
      <c r="E251" s="330"/>
      <c r="F251" s="330"/>
      <c r="G251" s="330"/>
      <c r="H251" s="330"/>
      <c r="I251" s="330"/>
      <c r="J251" s="330"/>
      <c r="K251" s="330"/>
      <c r="L251" s="330"/>
      <c r="M251" s="330"/>
      <c r="N251" s="330"/>
      <c r="O251" s="330"/>
      <c r="P251" s="330"/>
      <c r="Q251" s="330"/>
      <c r="R251" s="330"/>
      <c r="S251" s="330"/>
      <c r="T251" s="330"/>
      <c r="U251" s="330"/>
      <c r="V251" s="330"/>
    </row>
    <row r="252" spans="1:22" x14ac:dyDescent="0.25">
      <c r="A252" s="330"/>
      <c r="B252" s="330"/>
      <c r="C252" s="330"/>
      <c r="D252" s="330"/>
      <c r="E252" s="330"/>
      <c r="F252" s="330"/>
      <c r="G252" s="330"/>
      <c r="H252" s="330"/>
      <c r="I252" s="330"/>
      <c r="J252" s="330"/>
      <c r="K252" s="330"/>
      <c r="L252" s="330"/>
      <c r="M252" s="330"/>
      <c r="N252" s="330"/>
      <c r="O252" s="330"/>
      <c r="P252" s="330"/>
      <c r="Q252" s="330"/>
      <c r="R252" s="330"/>
      <c r="S252" s="330"/>
      <c r="T252" s="330"/>
      <c r="U252" s="330"/>
      <c r="V252" s="330"/>
    </row>
    <row r="253" spans="1:22" x14ac:dyDescent="0.25">
      <c r="A253" s="330"/>
      <c r="B253" s="330"/>
      <c r="C253" s="330"/>
      <c r="D253" s="330"/>
      <c r="E253" s="330"/>
      <c r="F253" s="330"/>
      <c r="G253" s="330"/>
      <c r="H253" s="330"/>
      <c r="I253" s="330"/>
      <c r="J253" s="330"/>
      <c r="K253" s="330"/>
      <c r="L253" s="330"/>
      <c r="M253" s="330"/>
      <c r="N253" s="330"/>
      <c r="O253" s="330"/>
      <c r="P253" s="330"/>
      <c r="Q253" s="330"/>
      <c r="R253" s="330"/>
      <c r="S253" s="330"/>
      <c r="T253" s="330"/>
      <c r="U253" s="330"/>
      <c r="V253" s="330"/>
    </row>
    <row r="254" spans="1:22" x14ac:dyDescent="0.25">
      <c r="A254" s="330"/>
      <c r="B254" s="330"/>
      <c r="C254" s="330"/>
      <c r="D254" s="330"/>
      <c r="E254" s="330"/>
      <c r="F254" s="330"/>
      <c r="G254" s="330"/>
      <c r="H254" s="330"/>
      <c r="I254" s="330"/>
      <c r="J254" s="330"/>
      <c r="K254" s="330"/>
      <c r="L254" s="330"/>
      <c r="M254" s="330"/>
      <c r="N254" s="330"/>
      <c r="O254" s="330"/>
      <c r="P254" s="330"/>
      <c r="Q254" s="330"/>
      <c r="R254" s="330"/>
      <c r="S254" s="330"/>
      <c r="T254" s="330"/>
      <c r="U254" s="330"/>
      <c r="V254" s="330"/>
    </row>
    <row r="255" spans="1:22" x14ac:dyDescent="0.25">
      <c r="A255" s="330"/>
      <c r="B255" s="330"/>
      <c r="C255" s="330"/>
      <c r="D255" s="330"/>
      <c r="E255" s="330"/>
      <c r="F255" s="330"/>
      <c r="G255" s="330"/>
      <c r="H255" s="330"/>
      <c r="I255" s="330"/>
      <c r="J255" s="330"/>
      <c r="K255" s="330"/>
      <c r="L255" s="330"/>
      <c r="M255" s="330"/>
      <c r="N255" s="330"/>
      <c r="O255" s="330"/>
      <c r="P255" s="330"/>
      <c r="Q255" s="330"/>
      <c r="R255" s="330"/>
      <c r="S255" s="330"/>
      <c r="T255" s="330"/>
      <c r="U255" s="330"/>
      <c r="V255" s="330"/>
    </row>
    <row r="256" spans="1:22" x14ac:dyDescent="0.25">
      <c r="A256" s="330"/>
      <c r="B256" s="330"/>
      <c r="C256" s="330"/>
      <c r="D256" s="330"/>
      <c r="E256" s="330"/>
      <c r="F256" s="330"/>
      <c r="G256" s="330"/>
      <c r="H256" s="330"/>
      <c r="I256" s="330"/>
      <c r="J256" s="330"/>
      <c r="K256" s="330"/>
      <c r="L256" s="330"/>
      <c r="M256" s="330"/>
      <c r="N256" s="330"/>
      <c r="O256" s="330"/>
      <c r="P256" s="330"/>
      <c r="Q256" s="330"/>
      <c r="R256" s="330"/>
      <c r="S256" s="330"/>
      <c r="T256" s="330"/>
      <c r="U256" s="330"/>
      <c r="V256" s="330"/>
    </row>
    <row r="257" spans="1:22" x14ac:dyDescent="0.25">
      <c r="A257" s="330"/>
      <c r="B257" s="330"/>
      <c r="C257" s="330"/>
      <c r="D257" s="330"/>
      <c r="E257" s="330"/>
      <c r="F257" s="330"/>
      <c r="G257" s="330"/>
      <c r="H257" s="330"/>
      <c r="I257" s="330"/>
      <c r="J257" s="330"/>
      <c r="K257" s="330"/>
      <c r="L257" s="330"/>
      <c r="M257" s="330"/>
      <c r="N257" s="330"/>
      <c r="O257" s="330"/>
      <c r="P257" s="330"/>
      <c r="Q257" s="330"/>
      <c r="R257" s="330"/>
      <c r="S257" s="330"/>
      <c r="T257" s="330"/>
      <c r="U257" s="330"/>
      <c r="V257" s="330"/>
    </row>
    <row r="258" spans="1:22" x14ac:dyDescent="0.25">
      <c r="A258" s="330"/>
      <c r="B258" s="330"/>
      <c r="C258" s="330"/>
      <c r="D258" s="330"/>
      <c r="E258" s="330"/>
      <c r="F258" s="330"/>
      <c r="G258" s="330"/>
      <c r="H258" s="330"/>
      <c r="I258" s="330"/>
      <c r="J258" s="330"/>
      <c r="K258" s="330"/>
      <c r="L258" s="330"/>
      <c r="M258" s="330"/>
      <c r="N258" s="330"/>
      <c r="O258" s="330"/>
      <c r="P258" s="330"/>
      <c r="Q258" s="330"/>
      <c r="R258" s="330"/>
      <c r="S258" s="330"/>
      <c r="T258" s="330"/>
      <c r="U258" s="330"/>
      <c r="V258" s="330"/>
    </row>
    <row r="259" spans="1:22" x14ac:dyDescent="0.25">
      <c r="A259" s="330"/>
      <c r="B259" s="330"/>
      <c r="C259" s="330"/>
      <c r="D259" s="330"/>
      <c r="E259" s="330"/>
      <c r="F259" s="330"/>
      <c r="G259" s="330"/>
      <c r="H259" s="330"/>
      <c r="I259" s="330"/>
      <c r="J259" s="330"/>
      <c r="K259" s="330"/>
      <c r="L259" s="330"/>
      <c r="M259" s="330"/>
      <c r="N259" s="330"/>
      <c r="O259" s="330"/>
      <c r="P259" s="330"/>
      <c r="Q259" s="330"/>
      <c r="R259" s="330"/>
      <c r="S259" s="330"/>
      <c r="T259" s="330"/>
      <c r="U259" s="330"/>
      <c r="V259" s="330"/>
    </row>
    <row r="260" spans="1:22" x14ac:dyDescent="0.25">
      <c r="A260" s="330"/>
      <c r="B260" s="330"/>
      <c r="C260" s="330"/>
      <c r="D260" s="330"/>
      <c r="E260" s="330"/>
      <c r="F260" s="330"/>
      <c r="G260" s="330"/>
      <c r="H260" s="330"/>
      <c r="I260" s="330"/>
      <c r="J260" s="330"/>
      <c r="K260" s="330"/>
      <c r="L260" s="330"/>
      <c r="M260" s="330"/>
      <c r="N260" s="330"/>
      <c r="O260" s="330"/>
      <c r="P260" s="330"/>
      <c r="Q260" s="330"/>
      <c r="R260" s="330"/>
      <c r="S260" s="330"/>
      <c r="T260" s="330"/>
      <c r="U260" s="330"/>
      <c r="V260" s="330"/>
    </row>
    <row r="261" spans="1:22" x14ac:dyDescent="0.25">
      <c r="A261" s="330"/>
      <c r="B261" s="330"/>
      <c r="C261" s="330"/>
      <c r="D261" s="330"/>
      <c r="E261" s="330"/>
      <c r="F261" s="330"/>
      <c r="G261" s="330"/>
      <c r="H261" s="330"/>
      <c r="I261" s="330"/>
      <c r="J261" s="330"/>
      <c r="K261" s="330"/>
      <c r="L261" s="330"/>
      <c r="M261" s="330"/>
      <c r="N261" s="330"/>
      <c r="O261" s="330"/>
      <c r="P261" s="330"/>
      <c r="Q261" s="330"/>
      <c r="R261" s="330"/>
      <c r="S261" s="330"/>
      <c r="T261" s="330"/>
      <c r="U261" s="330"/>
      <c r="V261" s="330"/>
    </row>
    <row r="262" spans="1:22" x14ac:dyDescent="0.25">
      <c r="A262" s="330"/>
      <c r="B262" s="330"/>
      <c r="C262" s="330"/>
      <c r="D262" s="330"/>
      <c r="E262" s="330"/>
      <c r="F262" s="330"/>
      <c r="G262" s="330"/>
      <c r="H262" s="330"/>
      <c r="I262" s="330"/>
      <c r="J262" s="330"/>
      <c r="K262" s="330"/>
      <c r="L262" s="330"/>
      <c r="M262" s="330"/>
      <c r="N262" s="330"/>
      <c r="O262" s="330"/>
      <c r="P262" s="330"/>
      <c r="Q262" s="330"/>
      <c r="R262" s="330"/>
      <c r="S262" s="330"/>
      <c r="T262" s="330"/>
      <c r="U262" s="330"/>
      <c r="V262" s="330"/>
    </row>
    <row r="263" spans="1:22" x14ac:dyDescent="0.25">
      <c r="A263" s="330"/>
      <c r="B263" s="330"/>
      <c r="C263" s="330"/>
      <c r="D263" s="330"/>
      <c r="E263" s="330"/>
      <c r="F263" s="330"/>
      <c r="G263" s="330"/>
      <c r="H263" s="330"/>
      <c r="I263" s="330"/>
      <c r="J263" s="330"/>
      <c r="K263" s="330"/>
      <c r="L263" s="330"/>
      <c r="M263" s="330"/>
      <c r="N263" s="330"/>
      <c r="O263" s="330"/>
      <c r="P263" s="330"/>
      <c r="Q263" s="330"/>
      <c r="R263" s="330"/>
      <c r="S263" s="330"/>
      <c r="T263" s="330"/>
      <c r="U263" s="330"/>
      <c r="V263" s="330"/>
    </row>
    <row r="264" spans="1:22" x14ac:dyDescent="0.25">
      <c r="A264" s="330"/>
      <c r="B264" s="330"/>
      <c r="C264" s="330"/>
      <c r="D264" s="330"/>
      <c r="E264" s="330"/>
      <c r="F264" s="330"/>
      <c r="G264" s="330"/>
      <c r="H264" s="330"/>
      <c r="I264" s="330"/>
      <c r="J264" s="330"/>
      <c r="K264" s="330"/>
      <c r="L264" s="330"/>
      <c r="M264" s="330"/>
      <c r="N264" s="330"/>
      <c r="O264" s="330"/>
      <c r="P264" s="330"/>
      <c r="Q264" s="330"/>
      <c r="R264" s="330"/>
      <c r="S264" s="330"/>
      <c r="T264" s="330"/>
      <c r="U264" s="330"/>
      <c r="V264" s="330"/>
    </row>
    <row r="265" spans="1:22" x14ac:dyDescent="0.25">
      <c r="A265" s="330"/>
      <c r="B265" s="330"/>
      <c r="C265" s="330"/>
      <c r="D265" s="330"/>
      <c r="E265" s="330"/>
      <c r="F265" s="330"/>
      <c r="G265" s="330"/>
      <c r="H265" s="330"/>
      <c r="I265" s="330"/>
      <c r="J265" s="330"/>
      <c r="K265" s="330"/>
      <c r="L265" s="330"/>
      <c r="M265" s="330"/>
      <c r="N265" s="330"/>
      <c r="O265" s="330"/>
      <c r="P265" s="330"/>
      <c r="Q265" s="330"/>
      <c r="R265" s="330"/>
      <c r="S265" s="330"/>
      <c r="T265" s="330"/>
      <c r="U265" s="330"/>
      <c r="V265" s="330"/>
    </row>
    <row r="266" spans="1:22" x14ac:dyDescent="0.25">
      <c r="A266" s="330"/>
      <c r="B266" s="330"/>
      <c r="C266" s="330"/>
      <c r="D266" s="330"/>
      <c r="E266" s="330"/>
      <c r="F266" s="330"/>
      <c r="G266" s="330"/>
      <c r="H266" s="330"/>
      <c r="I266" s="330"/>
      <c r="J266" s="330"/>
      <c r="K266" s="330"/>
      <c r="L266" s="330"/>
      <c r="M266" s="330"/>
      <c r="N266" s="330"/>
      <c r="O266" s="330"/>
      <c r="P266" s="330"/>
      <c r="Q266" s="330"/>
      <c r="R266" s="330"/>
      <c r="S266" s="330"/>
      <c r="T266" s="330"/>
      <c r="U266" s="330"/>
      <c r="V266" s="330"/>
    </row>
    <row r="267" spans="1:22" x14ac:dyDescent="0.25">
      <c r="A267" s="330"/>
      <c r="B267" s="330"/>
      <c r="C267" s="330"/>
      <c r="D267" s="330"/>
      <c r="E267" s="330"/>
      <c r="F267" s="330"/>
      <c r="G267" s="330"/>
      <c r="H267" s="330"/>
      <c r="I267" s="330"/>
      <c r="J267" s="330"/>
      <c r="K267" s="330"/>
      <c r="L267" s="330"/>
      <c r="M267" s="330"/>
      <c r="N267" s="330"/>
      <c r="O267" s="330"/>
      <c r="P267" s="330"/>
      <c r="Q267" s="330"/>
      <c r="R267" s="330"/>
      <c r="S267" s="330"/>
      <c r="T267" s="330"/>
      <c r="U267" s="330"/>
      <c r="V267" s="330"/>
    </row>
    <row r="268" spans="1:22" x14ac:dyDescent="0.25">
      <c r="A268" s="330"/>
      <c r="B268" s="330"/>
      <c r="C268" s="330"/>
      <c r="D268" s="330"/>
      <c r="E268" s="330"/>
      <c r="F268" s="330"/>
      <c r="G268" s="330"/>
      <c r="H268" s="330"/>
      <c r="I268" s="330"/>
      <c r="J268" s="330"/>
      <c r="K268" s="330"/>
      <c r="L268" s="330"/>
      <c r="M268" s="330"/>
      <c r="N268" s="330"/>
      <c r="O268" s="330"/>
      <c r="P268" s="330"/>
      <c r="Q268" s="330"/>
      <c r="R268" s="330"/>
      <c r="S268" s="330"/>
      <c r="T268" s="330"/>
      <c r="U268" s="330"/>
      <c r="V268" s="330"/>
    </row>
    <row r="269" spans="1:22" x14ac:dyDescent="0.25">
      <c r="A269" s="330"/>
      <c r="B269" s="330"/>
      <c r="C269" s="330"/>
      <c r="D269" s="330"/>
      <c r="E269" s="330"/>
      <c r="F269" s="330"/>
      <c r="G269" s="330"/>
      <c r="H269" s="330"/>
      <c r="I269" s="330"/>
      <c r="J269" s="330"/>
      <c r="K269" s="330"/>
      <c r="L269" s="330"/>
      <c r="M269" s="330"/>
      <c r="N269" s="330"/>
      <c r="O269" s="330"/>
      <c r="P269" s="330"/>
      <c r="Q269" s="330"/>
      <c r="R269" s="330"/>
      <c r="S269" s="330"/>
      <c r="T269" s="330"/>
      <c r="U269" s="330"/>
      <c r="V269" s="330"/>
    </row>
    <row r="270" spans="1:22" x14ac:dyDescent="0.25">
      <c r="A270" s="330"/>
      <c r="B270" s="330"/>
      <c r="C270" s="330"/>
      <c r="D270" s="330"/>
      <c r="E270" s="330"/>
      <c r="F270" s="330"/>
      <c r="G270" s="330"/>
      <c r="H270" s="330"/>
      <c r="I270" s="330"/>
      <c r="J270" s="330"/>
      <c r="K270" s="330"/>
      <c r="L270" s="330"/>
      <c r="M270" s="330"/>
      <c r="N270" s="330"/>
      <c r="O270" s="330"/>
      <c r="P270" s="330"/>
      <c r="Q270" s="330"/>
      <c r="R270" s="330"/>
      <c r="S270" s="330"/>
      <c r="T270" s="330"/>
      <c r="U270" s="330"/>
      <c r="V270" s="330"/>
    </row>
    <row r="271" spans="1:22" x14ac:dyDescent="0.25">
      <c r="A271" s="330"/>
      <c r="B271" s="330"/>
      <c r="C271" s="330"/>
      <c r="D271" s="330"/>
      <c r="E271" s="330"/>
      <c r="F271" s="330"/>
      <c r="G271" s="330"/>
      <c r="H271" s="330"/>
      <c r="I271" s="330"/>
      <c r="J271" s="330"/>
      <c r="K271" s="330"/>
      <c r="L271" s="330"/>
      <c r="M271" s="330"/>
      <c r="N271" s="330"/>
      <c r="O271" s="330"/>
      <c r="P271" s="330"/>
      <c r="Q271" s="330"/>
      <c r="R271" s="330"/>
      <c r="S271" s="330"/>
      <c r="T271" s="330"/>
      <c r="U271" s="330"/>
      <c r="V271" s="330"/>
    </row>
    <row r="272" spans="1:22" x14ac:dyDescent="0.25">
      <c r="A272" s="330"/>
      <c r="B272" s="330"/>
      <c r="C272" s="330"/>
      <c r="D272" s="330"/>
      <c r="E272" s="330"/>
      <c r="F272" s="330"/>
      <c r="G272" s="330"/>
      <c r="H272" s="330"/>
      <c r="I272" s="330"/>
      <c r="J272" s="330"/>
      <c r="K272" s="330"/>
      <c r="L272" s="330"/>
      <c r="M272" s="330"/>
      <c r="N272" s="330"/>
      <c r="O272" s="330"/>
      <c r="P272" s="330"/>
      <c r="Q272" s="330"/>
      <c r="R272" s="330"/>
      <c r="S272" s="330"/>
      <c r="T272" s="330"/>
      <c r="U272" s="330"/>
      <c r="V272" s="330"/>
    </row>
    <row r="273" spans="1:22" x14ac:dyDescent="0.25">
      <c r="A273" s="330"/>
      <c r="B273" s="330"/>
      <c r="C273" s="330"/>
      <c r="D273" s="330"/>
      <c r="E273" s="330"/>
      <c r="F273" s="330"/>
      <c r="G273" s="330"/>
      <c r="H273" s="330"/>
      <c r="I273" s="330"/>
      <c r="J273" s="330"/>
      <c r="K273" s="330"/>
      <c r="L273" s="330"/>
      <c r="M273" s="330"/>
      <c r="N273" s="330"/>
      <c r="O273" s="330"/>
      <c r="P273" s="330"/>
      <c r="Q273" s="330"/>
      <c r="R273" s="330"/>
      <c r="S273" s="330"/>
      <c r="T273" s="330"/>
      <c r="U273" s="330"/>
      <c r="V273" s="330"/>
    </row>
    <row r="274" spans="1:22" x14ac:dyDescent="0.25">
      <c r="A274" s="330"/>
      <c r="B274" s="330"/>
      <c r="C274" s="330"/>
      <c r="D274" s="330"/>
      <c r="E274" s="330"/>
      <c r="F274" s="330"/>
      <c r="G274" s="330"/>
      <c r="H274" s="330"/>
      <c r="I274" s="330"/>
      <c r="J274" s="330"/>
      <c r="K274" s="330"/>
      <c r="L274" s="330"/>
      <c r="M274" s="330"/>
      <c r="N274" s="330"/>
      <c r="O274" s="330"/>
      <c r="P274" s="330"/>
      <c r="Q274" s="330"/>
      <c r="R274" s="330"/>
      <c r="S274" s="330"/>
      <c r="T274" s="330"/>
      <c r="U274" s="330"/>
      <c r="V274" s="330"/>
    </row>
    <row r="275" spans="1:22" x14ac:dyDescent="0.25">
      <c r="A275" s="330"/>
      <c r="B275" s="330"/>
      <c r="C275" s="330"/>
      <c r="D275" s="330"/>
      <c r="E275" s="330"/>
      <c r="F275" s="330"/>
      <c r="G275" s="330"/>
      <c r="H275" s="330"/>
      <c r="I275" s="330"/>
      <c r="J275" s="330"/>
      <c r="K275" s="330"/>
      <c r="L275" s="330"/>
      <c r="M275" s="330"/>
      <c r="N275" s="330"/>
      <c r="O275" s="330"/>
      <c r="P275" s="330"/>
      <c r="Q275" s="330"/>
      <c r="R275" s="330"/>
      <c r="S275" s="330"/>
      <c r="T275" s="330"/>
      <c r="U275" s="330"/>
      <c r="V275" s="330"/>
    </row>
    <row r="276" spans="1:22" x14ac:dyDescent="0.25">
      <c r="A276" s="330"/>
      <c r="B276" s="330"/>
      <c r="C276" s="330"/>
      <c r="D276" s="330"/>
      <c r="E276" s="330"/>
      <c r="F276" s="330"/>
      <c r="G276" s="330"/>
      <c r="H276" s="330"/>
      <c r="I276" s="330"/>
      <c r="J276" s="330"/>
      <c r="K276" s="330"/>
      <c r="L276" s="330"/>
      <c r="M276" s="330"/>
      <c r="N276" s="330"/>
      <c r="O276" s="330"/>
      <c r="P276" s="330"/>
      <c r="Q276" s="330"/>
      <c r="R276" s="330"/>
      <c r="S276" s="330"/>
      <c r="T276" s="330"/>
      <c r="U276" s="330"/>
      <c r="V276" s="330"/>
    </row>
    <row r="277" spans="1:22" x14ac:dyDescent="0.25">
      <c r="A277" s="330"/>
      <c r="B277" s="330"/>
      <c r="C277" s="330"/>
      <c r="D277" s="330"/>
      <c r="E277" s="330"/>
      <c r="F277" s="330"/>
      <c r="G277" s="330"/>
      <c r="H277" s="330"/>
      <c r="I277" s="330"/>
      <c r="J277" s="330"/>
      <c r="K277" s="330"/>
      <c r="L277" s="330"/>
      <c r="M277" s="330"/>
      <c r="N277" s="330"/>
      <c r="O277" s="330"/>
      <c r="P277" s="330"/>
      <c r="Q277" s="330"/>
      <c r="R277" s="330"/>
      <c r="S277" s="330"/>
      <c r="T277" s="330"/>
      <c r="U277" s="330"/>
      <c r="V277" s="330"/>
    </row>
    <row r="278" spans="1:22" x14ac:dyDescent="0.25">
      <c r="A278" s="330"/>
      <c r="B278" s="330"/>
      <c r="C278" s="330"/>
      <c r="D278" s="330"/>
      <c r="E278" s="330"/>
      <c r="F278" s="330"/>
      <c r="G278" s="330"/>
      <c r="H278" s="330"/>
      <c r="I278" s="330"/>
      <c r="J278" s="330"/>
      <c r="K278" s="330"/>
      <c r="L278" s="330"/>
      <c r="M278" s="330"/>
      <c r="N278" s="330"/>
      <c r="O278" s="330"/>
      <c r="P278" s="330"/>
      <c r="Q278" s="330"/>
      <c r="R278" s="330"/>
      <c r="S278" s="330"/>
      <c r="T278" s="330"/>
      <c r="U278" s="330"/>
      <c r="V278" s="330"/>
    </row>
    <row r="279" spans="1:22" x14ac:dyDescent="0.25">
      <c r="A279" s="330"/>
      <c r="B279" s="330"/>
      <c r="C279" s="330"/>
      <c r="D279" s="330"/>
      <c r="E279" s="330"/>
      <c r="F279" s="330"/>
      <c r="G279" s="330"/>
      <c r="H279" s="330"/>
      <c r="I279" s="330"/>
      <c r="J279" s="330"/>
      <c r="K279" s="330"/>
      <c r="L279" s="330"/>
      <c r="M279" s="330"/>
      <c r="N279" s="330"/>
      <c r="O279" s="330"/>
      <c r="P279" s="330"/>
      <c r="Q279" s="330"/>
      <c r="R279" s="330"/>
      <c r="S279" s="330"/>
      <c r="T279" s="330"/>
      <c r="U279" s="330"/>
      <c r="V279" s="330"/>
    </row>
    <row r="280" spans="1:22" x14ac:dyDescent="0.25">
      <c r="A280" s="330"/>
      <c r="B280" s="330"/>
      <c r="C280" s="330"/>
      <c r="D280" s="330"/>
      <c r="E280" s="330"/>
      <c r="F280" s="330"/>
      <c r="G280" s="330"/>
      <c r="H280" s="330"/>
      <c r="I280" s="330"/>
      <c r="J280" s="330"/>
      <c r="K280" s="330"/>
      <c r="L280" s="330"/>
      <c r="M280" s="330"/>
      <c r="N280" s="330"/>
      <c r="O280" s="330"/>
      <c r="P280" s="330"/>
      <c r="Q280" s="330"/>
      <c r="R280" s="330"/>
      <c r="S280" s="330"/>
      <c r="T280" s="330"/>
      <c r="U280" s="330"/>
      <c r="V280" s="330"/>
    </row>
    <row r="281" spans="1:22" x14ac:dyDescent="0.25">
      <c r="A281" s="330"/>
      <c r="B281" s="330"/>
      <c r="C281" s="330"/>
      <c r="D281" s="330"/>
      <c r="E281" s="330"/>
      <c r="F281" s="330"/>
      <c r="G281" s="330"/>
      <c r="H281" s="330"/>
      <c r="I281" s="330"/>
      <c r="J281" s="330"/>
      <c r="K281" s="330"/>
      <c r="L281" s="330"/>
      <c r="M281" s="330"/>
      <c r="N281" s="330"/>
      <c r="O281" s="330"/>
      <c r="P281" s="330"/>
      <c r="Q281" s="330"/>
      <c r="R281" s="330"/>
      <c r="S281" s="330"/>
      <c r="T281" s="330"/>
      <c r="U281" s="330"/>
      <c r="V281" s="330"/>
    </row>
    <row r="282" spans="1:22" x14ac:dyDescent="0.25">
      <c r="A282" s="330"/>
      <c r="B282" s="330"/>
      <c r="C282" s="330"/>
      <c r="D282" s="330"/>
      <c r="E282" s="330"/>
      <c r="F282" s="330"/>
      <c r="G282" s="330"/>
      <c r="H282" s="330"/>
      <c r="I282" s="330"/>
      <c r="J282" s="330"/>
      <c r="K282" s="330"/>
      <c r="L282" s="330"/>
      <c r="M282" s="330"/>
      <c r="N282" s="330"/>
      <c r="O282" s="330"/>
      <c r="P282" s="330"/>
      <c r="Q282" s="330"/>
      <c r="R282" s="330"/>
      <c r="S282" s="330"/>
      <c r="T282" s="330"/>
      <c r="U282" s="330"/>
      <c r="V282" s="330"/>
    </row>
    <row r="283" spans="1:22" x14ac:dyDescent="0.25">
      <c r="A283" s="330"/>
      <c r="B283" s="330"/>
      <c r="C283" s="330"/>
      <c r="D283" s="330"/>
      <c r="E283" s="330"/>
      <c r="F283" s="330"/>
      <c r="G283" s="330"/>
      <c r="H283" s="330"/>
      <c r="I283" s="330"/>
      <c r="J283" s="330"/>
      <c r="K283" s="330"/>
      <c r="L283" s="330"/>
      <c r="M283" s="330"/>
      <c r="N283" s="330"/>
      <c r="O283" s="330"/>
      <c r="P283" s="330"/>
      <c r="Q283" s="330"/>
      <c r="R283" s="330"/>
      <c r="S283" s="330"/>
      <c r="T283" s="330"/>
      <c r="U283" s="330"/>
      <c r="V283" s="330"/>
    </row>
    <row r="284" spans="1:22" x14ac:dyDescent="0.25">
      <c r="A284" s="330"/>
      <c r="B284" s="330"/>
      <c r="C284" s="330"/>
      <c r="D284" s="330"/>
      <c r="E284" s="330"/>
      <c r="F284" s="330"/>
      <c r="G284" s="330"/>
      <c r="H284" s="330"/>
      <c r="I284" s="330"/>
      <c r="J284" s="330"/>
      <c r="K284" s="330"/>
      <c r="L284" s="330"/>
      <c r="M284" s="330"/>
      <c r="N284" s="330"/>
      <c r="O284" s="330"/>
      <c r="P284" s="330"/>
      <c r="Q284" s="330"/>
      <c r="R284" s="330"/>
      <c r="S284" s="330"/>
      <c r="T284" s="330"/>
      <c r="U284" s="330"/>
      <c r="V284" s="330"/>
    </row>
    <row r="285" spans="1:22" x14ac:dyDescent="0.25">
      <c r="A285" s="330"/>
      <c r="B285" s="330"/>
      <c r="C285" s="330"/>
      <c r="D285" s="330"/>
      <c r="E285" s="330"/>
      <c r="F285" s="330"/>
      <c r="G285" s="330"/>
      <c r="H285" s="330"/>
      <c r="I285" s="330"/>
      <c r="J285" s="330"/>
      <c r="K285" s="330"/>
      <c r="L285" s="330"/>
      <c r="M285" s="330"/>
      <c r="N285" s="330"/>
      <c r="O285" s="330"/>
      <c r="P285" s="330"/>
      <c r="Q285" s="330"/>
      <c r="R285" s="330"/>
      <c r="S285" s="330"/>
      <c r="T285" s="330"/>
      <c r="U285" s="330"/>
      <c r="V285" s="330"/>
    </row>
    <row r="286" spans="1:22" x14ac:dyDescent="0.25">
      <c r="A286" s="330"/>
      <c r="B286" s="330"/>
      <c r="C286" s="330"/>
      <c r="D286" s="330"/>
      <c r="E286" s="330"/>
      <c r="F286" s="330"/>
      <c r="G286" s="330"/>
      <c r="H286" s="330"/>
      <c r="I286" s="330"/>
      <c r="J286" s="330"/>
      <c r="K286" s="330"/>
      <c r="L286" s="330"/>
      <c r="M286" s="330"/>
      <c r="N286" s="330"/>
      <c r="O286" s="330"/>
      <c r="P286" s="330"/>
      <c r="Q286" s="330"/>
      <c r="R286" s="330"/>
      <c r="S286" s="330"/>
      <c r="T286" s="330"/>
      <c r="U286" s="330"/>
      <c r="V286" s="330"/>
    </row>
    <row r="287" spans="1:22" x14ac:dyDescent="0.25">
      <c r="A287" s="330"/>
      <c r="B287" s="330"/>
      <c r="C287" s="330"/>
      <c r="D287" s="330"/>
      <c r="E287" s="330"/>
      <c r="F287" s="330"/>
      <c r="G287" s="330"/>
      <c r="H287" s="330"/>
      <c r="I287" s="330"/>
      <c r="J287" s="330"/>
      <c r="K287" s="330"/>
      <c r="L287" s="330"/>
      <c r="M287" s="330"/>
      <c r="N287" s="330"/>
      <c r="O287" s="330"/>
      <c r="P287" s="330"/>
      <c r="Q287" s="330"/>
      <c r="R287" s="330"/>
      <c r="S287" s="330"/>
      <c r="T287" s="330"/>
      <c r="U287" s="330"/>
      <c r="V287" s="330"/>
    </row>
    <row r="288" spans="1:22" x14ac:dyDescent="0.25">
      <c r="A288" s="330"/>
      <c r="B288" s="330"/>
      <c r="C288" s="330"/>
      <c r="D288" s="330"/>
      <c r="E288" s="330"/>
      <c r="F288" s="330"/>
      <c r="G288" s="330"/>
      <c r="H288" s="330"/>
      <c r="I288" s="330"/>
      <c r="J288" s="330"/>
      <c r="K288" s="330"/>
      <c r="L288" s="330"/>
      <c r="M288" s="330"/>
      <c r="N288" s="330"/>
      <c r="O288" s="330"/>
      <c r="P288" s="330"/>
      <c r="Q288" s="330"/>
      <c r="R288" s="330"/>
      <c r="S288" s="330"/>
      <c r="T288" s="330"/>
      <c r="U288" s="330"/>
      <c r="V288" s="330"/>
    </row>
    <row r="289" spans="1:22" x14ac:dyDescent="0.25">
      <c r="A289" s="330"/>
      <c r="B289" s="330"/>
      <c r="C289" s="330"/>
      <c r="D289" s="330"/>
      <c r="E289" s="330"/>
      <c r="F289" s="330"/>
      <c r="G289" s="330"/>
      <c r="H289" s="330"/>
      <c r="I289" s="330"/>
      <c r="J289" s="330"/>
      <c r="K289" s="330"/>
      <c r="L289" s="330"/>
      <c r="M289" s="330"/>
      <c r="N289" s="330"/>
      <c r="O289" s="330"/>
      <c r="P289" s="330"/>
      <c r="Q289" s="330"/>
      <c r="R289" s="330"/>
      <c r="S289" s="330"/>
      <c r="T289" s="330"/>
      <c r="U289" s="330"/>
      <c r="V289" s="330"/>
    </row>
    <row r="290" spans="1:22" x14ac:dyDescent="0.25">
      <c r="A290" s="330"/>
      <c r="B290" s="330"/>
      <c r="C290" s="330"/>
      <c r="D290" s="330"/>
      <c r="E290" s="330"/>
      <c r="F290" s="330"/>
      <c r="G290" s="330"/>
      <c r="H290" s="330"/>
      <c r="I290" s="330"/>
      <c r="J290" s="330"/>
      <c r="K290" s="330"/>
      <c r="L290" s="330"/>
      <c r="M290" s="330"/>
      <c r="N290" s="330"/>
      <c r="O290" s="330"/>
      <c r="P290" s="330"/>
      <c r="Q290" s="330"/>
      <c r="R290" s="330"/>
      <c r="S290" s="330"/>
      <c r="T290" s="330"/>
      <c r="U290" s="330"/>
      <c r="V290" s="330"/>
    </row>
    <row r="291" spans="1:22" x14ac:dyDescent="0.25">
      <c r="A291" s="330"/>
      <c r="B291" s="330"/>
      <c r="C291" s="330"/>
      <c r="D291" s="330"/>
      <c r="E291" s="330"/>
      <c r="F291" s="330"/>
      <c r="G291" s="330"/>
      <c r="H291" s="330"/>
      <c r="I291" s="330"/>
      <c r="J291" s="330"/>
      <c r="K291" s="330"/>
      <c r="L291" s="330"/>
      <c r="M291" s="330"/>
      <c r="N291" s="330"/>
      <c r="O291" s="330"/>
      <c r="P291" s="330"/>
      <c r="Q291" s="330"/>
      <c r="R291" s="330"/>
      <c r="S291" s="330"/>
      <c r="T291" s="330"/>
      <c r="U291" s="330"/>
      <c r="V291" s="330"/>
    </row>
    <row r="292" spans="1:22" x14ac:dyDescent="0.25">
      <c r="A292" s="330"/>
      <c r="B292" s="330"/>
      <c r="C292" s="330"/>
      <c r="D292" s="330"/>
      <c r="E292" s="330"/>
      <c r="F292" s="330"/>
      <c r="G292" s="330"/>
      <c r="H292" s="330"/>
      <c r="I292" s="330"/>
      <c r="J292" s="330"/>
      <c r="K292" s="330"/>
      <c r="L292" s="330"/>
      <c r="M292" s="330"/>
      <c r="N292" s="330"/>
      <c r="O292" s="330"/>
      <c r="P292" s="330"/>
      <c r="Q292" s="330"/>
      <c r="R292" s="330"/>
      <c r="S292" s="330"/>
      <c r="T292" s="330"/>
      <c r="U292" s="330"/>
      <c r="V292" s="330"/>
    </row>
    <row r="293" spans="1:22" x14ac:dyDescent="0.25">
      <c r="A293" s="330"/>
      <c r="B293" s="330"/>
      <c r="C293" s="330"/>
      <c r="D293" s="330"/>
      <c r="E293" s="330"/>
      <c r="F293" s="330"/>
      <c r="G293" s="330"/>
      <c r="H293" s="330"/>
      <c r="I293" s="330"/>
      <c r="J293" s="330"/>
      <c r="K293" s="330"/>
      <c r="L293" s="330"/>
      <c r="M293" s="330"/>
      <c r="N293" s="330"/>
      <c r="O293" s="330"/>
      <c r="P293" s="330"/>
      <c r="Q293" s="330"/>
      <c r="R293" s="330"/>
      <c r="S293" s="330"/>
      <c r="T293" s="330"/>
      <c r="U293" s="330"/>
      <c r="V293" s="330"/>
    </row>
    <row r="294" spans="1:22" x14ac:dyDescent="0.25">
      <c r="A294" s="330"/>
      <c r="B294" s="330"/>
      <c r="C294" s="330"/>
      <c r="D294" s="330"/>
      <c r="E294" s="330"/>
      <c r="F294" s="330"/>
      <c r="G294" s="330"/>
      <c r="H294" s="330"/>
      <c r="I294" s="330"/>
      <c r="J294" s="330"/>
      <c r="K294" s="330"/>
      <c r="L294" s="330"/>
      <c r="M294" s="330"/>
      <c r="N294" s="330"/>
      <c r="O294" s="330"/>
      <c r="P294" s="330"/>
      <c r="Q294" s="330"/>
      <c r="R294" s="330"/>
      <c r="S294" s="330"/>
      <c r="T294" s="330"/>
      <c r="U294" s="330"/>
      <c r="V294" s="330"/>
    </row>
    <row r="295" spans="1:22" x14ac:dyDescent="0.25">
      <c r="A295" s="330"/>
      <c r="B295" s="330"/>
      <c r="C295" s="330"/>
      <c r="D295" s="330"/>
      <c r="E295" s="330"/>
      <c r="F295" s="330"/>
      <c r="G295" s="330"/>
      <c r="H295" s="330"/>
      <c r="I295" s="330"/>
      <c r="J295" s="330"/>
      <c r="K295" s="330"/>
      <c r="L295" s="330"/>
      <c r="M295" s="330"/>
      <c r="N295" s="330"/>
      <c r="O295" s="330"/>
      <c r="P295" s="330"/>
      <c r="Q295" s="330"/>
      <c r="R295" s="330"/>
      <c r="S295" s="330"/>
      <c r="T295" s="330"/>
      <c r="U295" s="330"/>
      <c r="V295" s="330"/>
    </row>
    <row r="296" spans="1:22" x14ac:dyDescent="0.25">
      <c r="A296" s="330"/>
      <c r="B296" s="330"/>
      <c r="C296" s="330"/>
      <c r="D296" s="330"/>
      <c r="E296" s="330"/>
      <c r="F296" s="330"/>
      <c r="G296" s="330"/>
      <c r="H296" s="330"/>
      <c r="I296" s="330"/>
      <c r="J296" s="330"/>
      <c r="K296" s="330"/>
      <c r="L296" s="330"/>
      <c r="M296" s="330"/>
      <c r="N296" s="330"/>
      <c r="O296" s="330"/>
      <c r="P296" s="330"/>
      <c r="Q296" s="330"/>
      <c r="R296" s="330"/>
      <c r="S296" s="330"/>
      <c r="T296" s="330"/>
      <c r="U296" s="330"/>
      <c r="V296" s="330"/>
    </row>
    <row r="297" spans="1:22" x14ac:dyDescent="0.25">
      <c r="A297" s="330"/>
      <c r="B297" s="330"/>
      <c r="C297" s="330"/>
      <c r="D297" s="330"/>
      <c r="E297" s="330"/>
      <c r="F297" s="330"/>
      <c r="G297" s="330"/>
      <c r="H297" s="330"/>
      <c r="I297" s="330"/>
      <c r="J297" s="330"/>
      <c r="K297" s="330"/>
      <c r="L297" s="330"/>
      <c r="M297" s="330"/>
      <c r="N297" s="330"/>
      <c r="O297" s="330"/>
      <c r="P297" s="330"/>
      <c r="Q297" s="330"/>
      <c r="R297" s="330"/>
      <c r="S297" s="330"/>
      <c r="T297" s="330"/>
      <c r="U297" s="330"/>
      <c r="V297" s="330"/>
    </row>
    <row r="298" spans="1:22" x14ac:dyDescent="0.25">
      <c r="A298" s="330"/>
      <c r="B298" s="330"/>
      <c r="C298" s="330"/>
      <c r="D298" s="330"/>
      <c r="E298" s="330"/>
      <c r="F298" s="330"/>
      <c r="G298" s="330"/>
      <c r="H298" s="330"/>
      <c r="I298" s="330"/>
      <c r="J298" s="330"/>
      <c r="K298" s="330"/>
      <c r="L298" s="330"/>
      <c r="M298" s="330"/>
      <c r="N298" s="330"/>
      <c r="O298" s="330"/>
      <c r="P298" s="330"/>
      <c r="Q298" s="330"/>
      <c r="R298" s="330"/>
      <c r="S298" s="330"/>
      <c r="T298" s="330"/>
      <c r="U298" s="330"/>
      <c r="V298" s="330"/>
    </row>
    <row r="299" spans="1:22" x14ac:dyDescent="0.25">
      <c r="A299" s="330"/>
      <c r="B299" s="330"/>
      <c r="C299" s="330"/>
      <c r="D299" s="330"/>
      <c r="E299" s="330"/>
      <c r="F299" s="330"/>
      <c r="G299" s="330"/>
      <c r="H299" s="330"/>
      <c r="I299" s="330"/>
      <c r="J299" s="330"/>
      <c r="K299" s="330"/>
      <c r="L299" s="330"/>
      <c r="M299" s="330"/>
      <c r="N299" s="330"/>
      <c r="O299" s="330"/>
      <c r="P299" s="330"/>
      <c r="Q299" s="330"/>
      <c r="R299" s="330"/>
      <c r="S299" s="330"/>
      <c r="T299" s="330"/>
      <c r="U299" s="330"/>
      <c r="V299" s="330"/>
    </row>
    <row r="300" spans="1:22" x14ac:dyDescent="0.25">
      <c r="A300" s="330"/>
      <c r="B300" s="330"/>
      <c r="C300" s="330"/>
      <c r="D300" s="330"/>
      <c r="E300" s="330"/>
      <c r="F300" s="330"/>
      <c r="G300" s="330"/>
      <c r="H300" s="330"/>
      <c r="I300" s="330"/>
      <c r="J300" s="330"/>
      <c r="K300" s="330"/>
      <c r="L300" s="330"/>
      <c r="M300" s="330"/>
      <c r="N300" s="330"/>
      <c r="O300" s="330"/>
      <c r="P300" s="330"/>
      <c r="Q300" s="330"/>
      <c r="R300" s="330"/>
      <c r="S300" s="330"/>
      <c r="T300" s="330"/>
      <c r="U300" s="330"/>
      <c r="V300" s="330"/>
    </row>
    <row r="301" spans="1:22" x14ac:dyDescent="0.25">
      <c r="A301" s="330"/>
      <c r="B301" s="330"/>
      <c r="C301" s="330"/>
      <c r="D301" s="330"/>
      <c r="E301" s="330"/>
      <c r="F301" s="330"/>
      <c r="G301" s="330"/>
      <c r="H301" s="330"/>
      <c r="I301" s="330"/>
      <c r="J301" s="330"/>
      <c r="K301" s="330"/>
      <c r="L301" s="330"/>
      <c r="M301" s="330"/>
      <c r="N301" s="330"/>
      <c r="O301" s="330"/>
      <c r="P301" s="330"/>
      <c r="Q301" s="330"/>
      <c r="R301" s="330"/>
      <c r="S301" s="330"/>
      <c r="T301" s="330"/>
      <c r="U301" s="330"/>
      <c r="V301" s="330"/>
    </row>
    <row r="302" spans="1:22" x14ac:dyDescent="0.25">
      <c r="A302" s="330"/>
      <c r="B302" s="330"/>
      <c r="C302" s="330"/>
      <c r="D302" s="330"/>
      <c r="E302" s="330"/>
      <c r="F302" s="330"/>
      <c r="G302" s="330"/>
      <c r="H302" s="330"/>
      <c r="I302" s="330"/>
      <c r="J302" s="330"/>
      <c r="K302" s="330"/>
      <c r="L302" s="330"/>
      <c r="M302" s="330"/>
      <c r="N302" s="330"/>
      <c r="O302" s="330"/>
      <c r="P302" s="330"/>
      <c r="Q302" s="330"/>
      <c r="R302" s="330"/>
      <c r="S302" s="330"/>
      <c r="T302" s="330"/>
      <c r="U302" s="330"/>
      <c r="V302" s="330"/>
    </row>
    <row r="303" spans="1:22" x14ac:dyDescent="0.25">
      <c r="A303" s="330"/>
      <c r="B303" s="330"/>
      <c r="C303" s="330"/>
      <c r="D303" s="330"/>
      <c r="E303" s="330"/>
      <c r="F303" s="330"/>
      <c r="G303" s="330"/>
      <c r="H303" s="330"/>
      <c r="I303" s="330"/>
      <c r="J303" s="330"/>
      <c r="K303" s="330"/>
      <c r="L303" s="330"/>
      <c r="M303" s="330"/>
      <c r="N303" s="330"/>
      <c r="O303" s="330"/>
      <c r="P303" s="330"/>
      <c r="Q303" s="330"/>
      <c r="R303" s="330"/>
      <c r="S303" s="330"/>
      <c r="T303" s="330"/>
      <c r="U303" s="330"/>
      <c r="V303" s="330"/>
    </row>
    <row r="304" spans="1:22" x14ac:dyDescent="0.25">
      <c r="A304" s="330"/>
      <c r="B304" s="330"/>
      <c r="C304" s="330"/>
      <c r="D304" s="330"/>
      <c r="E304" s="330"/>
      <c r="F304" s="330"/>
      <c r="G304" s="330"/>
      <c r="H304" s="330"/>
      <c r="I304" s="330"/>
      <c r="J304" s="330"/>
      <c r="K304" s="330"/>
      <c r="L304" s="330"/>
      <c r="M304" s="330"/>
      <c r="N304" s="330"/>
      <c r="O304" s="330"/>
      <c r="P304" s="330"/>
      <c r="Q304" s="330"/>
      <c r="R304" s="330"/>
      <c r="S304" s="330"/>
      <c r="T304" s="330"/>
      <c r="U304" s="330"/>
      <c r="V304" s="330"/>
    </row>
    <row r="305" spans="1:22" x14ac:dyDescent="0.25">
      <c r="A305" s="330"/>
      <c r="B305" s="330"/>
      <c r="C305" s="330"/>
      <c r="D305" s="330"/>
      <c r="E305" s="330"/>
      <c r="F305" s="330"/>
      <c r="G305" s="330"/>
      <c r="H305" s="330"/>
      <c r="I305" s="330"/>
      <c r="J305" s="330"/>
      <c r="K305" s="330"/>
      <c r="L305" s="330"/>
      <c r="M305" s="330"/>
      <c r="N305" s="330"/>
      <c r="O305" s="330"/>
      <c r="P305" s="330"/>
      <c r="Q305" s="330"/>
      <c r="R305" s="330"/>
      <c r="S305" s="330"/>
      <c r="T305" s="330"/>
      <c r="U305" s="330"/>
      <c r="V305" s="330"/>
    </row>
    <row r="306" spans="1:22" x14ac:dyDescent="0.25">
      <c r="A306" s="330"/>
      <c r="B306" s="330"/>
      <c r="C306" s="330"/>
      <c r="D306" s="330"/>
      <c r="E306" s="330"/>
      <c r="F306" s="330"/>
      <c r="G306" s="330"/>
      <c r="H306" s="330"/>
      <c r="I306" s="330"/>
      <c r="J306" s="330"/>
      <c r="K306" s="330"/>
      <c r="L306" s="330"/>
      <c r="M306" s="330"/>
      <c r="N306" s="330"/>
      <c r="O306" s="330"/>
      <c r="P306" s="330"/>
      <c r="Q306" s="330"/>
      <c r="R306" s="330"/>
      <c r="S306" s="330"/>
      <c r="T306" s="330"/>
      <c r="U306" s="330"/>
      <c r="V306" s="330"/>
    </row>
    <row r="307" spans="1:22" x14ac:dyDescent="0.25">
      <c r="A307" s="330"/>
      <c r="B307" s="330"/>
      <c r="C307" s="330"/>
      <c r="D307" s="330"/>
      <c r="E307" s="330"/>
      <c r="F307" s="330"/>
      <c r="G307" s="330"/>
      <c r="H307" s="330"/>
      <c r="I307" s="330"/>
      <c r="J307" s="330"/>
      <c r="K307" s="330"/>
      <c r="L307" s="330"/>
      <c r="M307" s="330"/>
      <c r="N307" s="330"/>
      <c r="O307" s="330"/>
      <c r="P307" s="330"/>
      <c r="Q307" s="330"/>
      <c r="R307" s="330"/>
      <c r="S307" s="330"/>
      <c r="T307" s="330"/>
      <c r="U307" s="330"/>
      <c r="V307" s="330"/>
    </row>
    <row r="308" spans="1:22" x14ac:dyDescent="0.25">
      <c r="A308" s="330"/>
      <c r="B308" s="330"/>
      <c r="C308" s="330"/>
      <c r="D308" s="330"/>
      <c r="E308" s="330"/>
      <c r="F308" s="330"/>
      <c r="G308" s="330"/>
      <c r="H308" s="330"/>
      <c r="I308" s="330"/>
      <c r="J308" s="330"/>
      <c r="K308" s="330"/>
      <c r="L308" s="330"/>
      <c r="M308" s="330"/>
      <c r="N308" s="330"/>
      <c r="O308" s="330"/>
      <c r="P308" s="330"/>
      <c r="Q308" s="330"/>
      <c r="R308" s="330"/>
      <c r="S308" s="330"/>
      <c r="T308" s="330"/>
      <c r="U308" s="330"/>
      <c r="V308" s="330"/>
    </row>
    <row r="309" spans="1:22" x14ac:dyDescent="0.25">
      <c r="A309" s="330"/>
      <c r="B309" s="330"/>
      <c r="C309" s="330"/>
      <c r="D309" s="330"/>
      <c r="E309" s="330"/>
      <c r="F309" s="330"/>
      <c r="G309" s="330"/>
      <c r="H309" s="330"/>
      <c r="I309" s="330"/>
      <c r="J309" s="330"/>
      <c r="K309" s="330"/>
      <c r="L309" s="330"/>
      <c r="M309" s="330"/>
      <c r="N309" s="330"/>
      <c r="O309" s="330"/>
      <c r="P309" s="330"/>
      <c r="Q309" s="330"/>
      <c r="R309" s="330"/>
      <c r="S309" s="330"/>
      <c r="T309" s="330"/>
      <c r="U309" s="330"/>
      <c r="V309" s="330"/>
    </row>
    <row r="310" spans="1:22" x14ac:dyDescent="0.25">
      <c r="A310" s="330"/>
      <c r="B310" s="330"/>
      <c r="C310" s="330"/>
      <c r="D310" s="330"/>
      <c r="E310" s="330"/>
      <c r="F310" s="330"/>
      <c r="G310" s="330"/>
      <c r="H310" s="330"/>
      <c r="I310" s="330"/>
      <c r="J310" s="330"/>
      <c r="K310" s="330"/>
      <c r="L310" s="330"/>
      <c r="M310" s="330"/>
      <c r="N310" s="330"/>
      <c r="O310" s="330"/>
      <c r="P310" s="330"/>
      <c r="Q310" s="330"/>
      <c r="R310" s="330"/>
      <c r="S310" s="330"/>
      <c r="T310" s="330"/>
      <c r="U310" s="330"/>
      <c r="V310" s="330"/>
    </row>
    <row r="311" spans="1:22" x14ac:dyDescent="0.25">
      <c r="A311" s="330"/>
      <c r="B311" s="330"/>
      <c r="C311" s="330"/>
      <c r="D311" s="330"/>
      <c r="E311" s="330"/>
      <c r="F311" s="330"/>
      <c r="G311" s="330"/>
      <c r="H311" s="330"/>
      <c r="I311" s="330"/>
      <c r="J311" s="330"/>
      <c r="K311" s="330"/>
      <c r="L311" s="330"/>
      <c r="M311" s="330"/>
      <c r="N311" s="330"/>
      <c r="O311" s="330"/>
      <c r="P311" s="330"/>
      <c r="Q311" s="330"/>
      <c r="R311" s="330"/>
      <c r="S311" s="330"/>
      <c r="T311" s="330"/>
      <c r="U311" s="330"/>
      <c r="V311" s="330"/>
    </row>
    <row r="312" spans="1:22" x14ac:dyDescent="0.25">
      <c r="A312" s="330"/>
      <c r="B312" s="330"/>
      <c r="C312" s="330"/>
      <c r="D312" s="330"/>
      <c r="E312" s="330"/>
      <c r="F312" s="330"/>
      <c r="G312" s="330"/>
      <c r="H312" s="330"/>
      <c r="I312" s="330"/>
      <c r="J312" s="330"/>
      <c r="K312" s="330"/>
      <c r="L312" s="330"/>
      <c r="M312" s="330"/>
      <c r="N312" s="330"/>
      <c r="O312" s="330"/>
      <c r="P312" s="330"/>
      <c r="Q312" s="330"/>
      <c r="R312" s="330"/>
      <c r="S312" s="330"/>
      <c r="T312" s="330"/>
      <c r="U312" s="330"/>
      <c r="V312" s="330"/>
    </row>
    <row r="313" spans="1:22" x14ac:dyDescent="0.25">
      <c r="A313" s="330"/>
      <c r="B313" s="330"/>
      <c r="C313" s="330"/>
      <c r="D313" s="330"/>
      <c r="E313" s="330"/>
      <c r="F313" s="330"/>
      <c r="G313" s="330"/>
      <c r="H313" s="330"/>
      <c r="I313" s="330"/>
      <c r="J313" s="330"/>
      <c r="K313" s="330"/>
      <c r="L313" s="330"/>
      <c r="M313" s="330"/>
      <c r="N313" s="330"/>
      <c r="O313" s="330"/>
      <c r="P313" s="330"/>
      <c r="Q313" s="330"/>
      <c r="R313" s="330"/>
      <c r="S313" s="330"/>
      <c r="T313" s="330"/>
      <c r="U313" s="330"/>
      <c r="V313" s="330"/>
    </row>
    <row r="314" spans="1:22" x14ac:dyDescent="0.25">
      <c r="A314" s="330"/>
      <c r="B314" s="330"/>
      <c r="C314" s="330"/>
      <c r="D314" s="330"/>
      <c r="E314" s="330"/>
      <c r="F314" s="330"/>
      <c r="G314" s="330"/>
      <c r="H314" s="330"/>
      <c r="I314" s="330"/>
      <c r="J314" s="330"/>
      <c r="K314" s="330"/>
      <c r="L314" s="330"/>
      <c r="M314" s="330"/>
      <c r="N314" s="330"/>
      <c r="O314" s="330"/>
      <c r="P314" s="330"/>
      <c r="Q314" s="330"/>
      <c r="R314" s="330"/>
      <c r="S314" s="330"/>
      <c r="T314" s="330"/>
      <c r="U314" s="330"/>
      <c r="V314" s="330"/>
    </row>
    <row r="315" spans="1:22" x14ac:dyDescent="0.25">
      <c r="A315" s="330"/>
      <c r="B315" s="330"/>
      <c r="C315" s="330"/>
      <c r="D315" s="330"/>
      <c r="E315" s="330"/>
      <c r="F315" s="330"/>
      <c r="G315" s="330"/>
      <c r="H315" s="330"/>
      <c r="I315" s="330"/>
      <c r="J315" s="330"/>
      <c r="K315" s="330"/>
      <c r="L315" s="330"/>
      <c r="M315" s="330"/>
      <c r="N315" s="330"/>
      <c r="O315" s="330"/>
      <c r="P315" s="330"/>
      <c r="Q315" s="330"/>
      <c r="R315" s="330"/>
      <c r="S315" s="330"/>
      <c r="T315" s="330"/>
      <c r="U315" s="330"/>
      <c r="V315" s="330"/>
    </row>
    <row r="316" spans="1:22" x14ac:dyDescent="0.25">
      <c r="A316" s="330"/>
      <c r="B316" s="330"/>
      <c r="C316" s="330"/>
      <c r="D316" s="330"/>
      <c r="E316" s="330"/>
      <c r="F316" s="330"/>
      <c r="G316" s="330"/>
      <c r="H316" s="330"/>
      <c r="I316" s="330"/>
      <c r="J316" s="330"/>
      <c r="K316" s="330"/>
      <c r="L316" s="330"/>
      <c r="M316" s="330"/>
      <c r="N316" s="330"/>
      <c r="O316" s="330"/>
      <c r="P316" s="330"/>
      <c r="Q316" s="330"/>
      <c r="R316" s="330"/>
      <c r="S316" s="330"/>
      <c r="T316" s="330"/>
      <c r="U316" s="330"/>
      <c r="V316" s="330"/>
    </row>
    <row r="317" spans="1:22" x14ac:dyDescent="0.25">
      <c r="A317" s="330"/>
      <c r="B317" s="330"/>
      <c r="C317" s="330"/>
      <c r="D317" s="330"/>
      <c r="E317" s="330"/>
      <c r="F317" s="330"/>
      <c r="G317" s="330"/>
      <c r="H317" s="330"/>
      <c r="I317" s="330"/>
      <c r="J317" s="330"/>
      <c r="K317" s="330"/>
      <c r="L317" s="330"/>
      <c r="M317" s="330"/>
      <c r="N317" s="330"/>
      <c r="O317" s="330"/>
      <c r="P317" s="330"/>
      <c r="Q317" s="330"/>
      <c r="R317" s="330"/>
      <c r="S317" s="330"/>
      <c r="T317" s="330"/>
      <c r="U317" s="330"/>
      <c r="V317" s="330"/>
    </row>
    <row r="318" spans="1:22" x14ac:dyDescent="0.25">
      <c r="A318" s="330"/>
      <c r="B318" s="330"/>
      <c r="C318" s="330"/>
      <c r="D318" s="330"/>
      <c r="E318" s="330"/>
      <c r="F318" s="330"/>
      <c r="G318" s="330"/>
      <c r="H318" s="330"/>
      <c r="I318" s="330"/>
      <c r="J318" s="330"/>
      <c r="K318" s="330"/>
      <c r="L318" s="330"/>
      <c r="M318" s="330"/>
      <c r="N318" s="330"/>
      <c r="O318" s="330"/>
      <c r="P318" s="330"/>
      <c r="Q318" s="330"/>
      <c r="R318" s="330"/>
      <c r="S318" s="330"/>
      <c r="T318" s="330"/>
      <c r="U318" s="330"/>
      <c r="V318" s="330"/>
    </row>
    <row r="319" spans="1:22" x14ac:dyDescent="0.25">
      <c r="A319" s="330"/>
      <c r="B319" s="330"/>
      <c r="C319" s="330"/>
      <c r="D319" s="330"/>
      <c r="E319" s="330"/>
      <c r="F319" s="330"/>
      <c r="G319" s="330"/>
      <c r="H319" s="330"/>
      <c r="I319" s="330"/>
      <c r="J319" s="330"/>
      <c r="K319" s="330"/>
      <c r="L319" s="330"/>
      <c r="M319" s="330"/>
      <c r="N319" s="330"/>
      <c r="O319" s="330"/>
      <c r="P319" s="330"/>
      <c r="Q319" s="330"/>
      <c r="R319" s="330"/>
      <c r="S319" s="330"/>
      <c r="T319" s="330"/>
      <c r="U319" s="330"/>
      <c r="V319" s="330"/>
    </row>
    <row r="320" spans="1:22" x14ac:dyDescent="0.25">
      <c r="A320" s="330"/>
      <c r="B320" s="330"/>
      <c r="C320" s="330"/>
      <c r="D320" s="330"/>
      <c r="E320" s="330"/>
      <c r="F320" s="330"/>
      <c r="G320" s="330"/>
      <c r="H320" s="330"/>
      <c r="I320" s="330"/>
      <c r="J320" s="330"/>
      <c r="K320" s="330"/>
      <c r="L320" s="330"/>
      <c r="M320" s="330"/>
      <c r="N320" s="330"/>
      <c r="O320" s="330"/>
      <c r="P320" s="330"/>
      <c r="Q320" s="330"/>
      <c r="R320" s="330"/>
      <c r="S320" s="330"/>
      <c r="T320" s="330"/>
      <c r="U320" s="330"/>
      <c r="V320" s="330"/>
    </row>
    <row r="321" spans="1:22" x14ac:dyDescent="0.25">
      <c r="A321" s="330"/>
      <c r="B321" s="330"/>
      <c r="C321" s="330"/>
      <c r="D321" s="330"/>
      <c r="E321" s="330"/>
      <c r="F321" s="330"/>
      <c r="G321" s="330"/>
      <c r="H321" s="330"/>
      <c r="I321" s="330"/>
      <c r="J321" s="330"/>
      <c r="K321" s="330"/>
      <c r="L321" s="330"/>
      <c r="M321" s="330"/>
      <c r="N321" s="330"/>
      <c r="O321" s="330"/>
      <c r="P321" s="330"/>
      <c r="Q321" s="330"/>
      <c r="R321" s="330"/>
      <c r="S321" s="330"/>
      <c r="T321" s="330"/>
      <c r="U321" s="330"/>
      <c r="V321" s="330"/>
    </row>
    <row r="322" spans="1:22" x14ac:dyDescent="0.25">
      <c r="A322" s="330"/>
      <c r="B322" s="330"/>
      <c r="C322" s="330"/>
      <c r="D322" s="330"/>
      <c r="E322" s="330"/>
      <c r="F322" s="330"/>
      <c r="G322" s="330"/>
      <c r="H322" s="330"/>
      <c r="I322" s="330"/>
      <c r="J322" s="330"/>
      <c r="K322" s="330"/>
      <c r="L322" s="330"/>
      <c r="M322" s="330"/>
      <c r="N322" s="330"/>
      <c r="O322" s="330"/>
      <c r="P322" s="330"/>
      <c r="Q322" s="330"/>
      <c r="R322" s="330"/>
      <c r="S322" s="330"/>
      <c r="T322" s="330"/>
      <c r="U322" s="330"/>
      <c r="V322" s="330"/>
    </row>
    <row r="323" spans="1:22" x14ac:dyDescent="0.25">
      <c r="A323" s="330"/>
      <c r="B323" s="330"/>
      <c r="C323" s="330"/>
      <c r="D323" s="330"/>
      <c r="E323" s="330"/>
      <c r="F323" s="330"/>
      <c r="G323" s="330"/>
      <c r="H323" s="330"/>
      <c r="I323" s="330"/>
      <c r="J323" s="330"/>
      <c r="K323" s="330"/>
      <c r="L323" s="330"/>
      <c r="M323" s="330"/>
      <c r="N323" s="330"/>
      <c r="O323" s="330"/>
      <c r="P323" s="330"/>
      <c r="Q323" s="330"/>
      <c r="R323" s="330"/>
      <c r="S323" s="330"/>
      <c r="T323" s="330"/>
      <c r="U323" s="330"/>
      <c r="V323" s="330"/>
    </row>
    <row r="324" spans="1:22" x14ac:dyDescent="0.25">
      <c r="A324" s="330"/>
      <c r="B324" s="330"/>
      <c r="C324" s="330"/>
      <c r="D324" s="330"/>
      <c r="E324" s="330"/>
      <c r="F324" s="330"/>
      <c r="G324" s="330"/>
      <c r="H324" s="330"/>
      <c r="I324" s="330"/>
      <c r="J324" s="330"/>
      <c r="K324" s="330"/>
      <c r="L324" s="330"/>
      <c r="M324" s="330"/>
      <c r="N324" s="330"/>
      <c r="O324" s="330"/>
      <c r="P324" s="330"/>
      <c r="Q324" s="330"/>
      <c r="R324" s="330"/>
      <c r="S324" s="330"/>
      <c r="T324" s="330"/>
      <c r="U324" s="330"/>
      <c r="V324" s="330"/>
    </row>
    <row r="325" spans="1:22" x14ac:dyDescent="0.25">
      <c r="A325" s="330"/>
      <c r="B325" s="330"/>
      <c r="C325" s="330"/>
      <c r="D325" s="330"/>
      <c r="E325" s="330"/>
      <c r="F325" s="330"/>
      <c r="G325" s="330"/>
      <c r="H325" s="330"/>
      <c r="I325" s="330"/>
      <c r="J325" s="330"/>
      <c r="K325" s="330"/>
      <c r="L325" s="330"/>
      <c r="M325" s="330"/>
      <c r="N325" s="330"/>
      <c r="O325" s="330"/>
      <c r="P325" s="330"/>
      <c r="Q325" s="330"/>
      <c r="R325" s="330"/>
      <c r="S325" s="330"/>
      <c r="T325" s="330"/>
      <c r="U325" s="330"/>
      <c r="V325" s="330"/>
    </row>
    <row r="326" spans="1:22" x14ac:dyDescent="0.25">
      <c r="A326" s="330"/>
      <c r="B326" s="330"/>
      <c r="C326" s="330"/>
      <c r="D326" s="330"/>
      <c r="E326" s="330"/>
      <c r="F326" s="330"/>
      <c r="G326" s="330"/>
      <c r="H326" s="330"/>
      <c r="I326" s="330"/>
      <c r="J326" s="330"/>
      <c r="K326" s="330"/>
      <c r="L326" s="330"/>
      <c r="M326" s="330"/>
      <c r="N326" s="330"/>
      <c r="O326" s="330"/>
      <c r="P326" s="330"/>
      <c r="Q326" s="330"/>
      <c r="R326" s="330"/>
      <c r="S326" s="330"/>
      <c r="T326" s="330"/>
      <c r="U326" s="330"/>
      <c r="V326" s="330"/>
    </row>
    <row r="327" spans="1:22" x14ac:dyDescent="0.25">
      <c r="A327" s="330"/>
      <c r="B327" s="330"/>
      <c r="C327" s="330"/>
      <c r="D327" s="330"/>
      <c r="E327" s="330"/>
      <c r="F327" s="330"/>
      <c r="G327" s="330"/>
      <c r="H327" s="330"/>
      <c r="I327" s="330"/>
      <c r="J327" s="330"/>
      <c r="K327" s="330"/>
      <c r="L327" s="330"/>
      <c r="M327" s="330"/>
      <c r="N327" s="330"/>
      <c r="O327" s="330"/>
      <c r="P327" s="330"/>
      <c r="Q327" s="330"/>
      <c r="R327" s="330"/>
      <c r="S327" s="330"/>
      <c r="T327" s="330"/>
      <c r="U327" s="330"/>
      <c r="V327" s="330"/>
    </row>
    <row r="328" spans="1:22" x14ac:dyDescent="0.25">
      <c r="A328" s="330"/>
      <c r="B328" s="330"/>
      <c r="C328" s="330"/>
      <c r="D328" s="330"/>
      <c r="E328" s="330"/>
      <c r="F328" s="330"/>
      <c r="G328" s="330"/>
      <c r="H328" s="330"/>
      <c r="I328" s="330"/>
      <c r="J328" s="330"/>
      <c r="K328" s="330"/>
      <c r="L328" s="330"/>
      <c r="M328" s="330"/>
      <c r="N328" s="330"/>
      <c r="O328" s="330"/>
      <c r="P328" s="330"/>
      <c r="Q328" s="330"/>
      <c r="R328" s="330"/>
      <c r="S328" s="330"/>
      <c r="T328" s="330"/>
      <c r="U328" s="330"/>
      <c r="V328" s="330"/>
    </row>
    <row r="329" spans="1:22" x14ac:dyDescent="0.25">
      <c r="A329" s="330"/>
      <c r="B329" s="330"/>
      <c r="C329" s="330"/>
      <c r="D329" s="330"/>
      <c r="E329" s="330"/>
      <c r="F329" s="330"/>
      <c r="G329" s="330"/>
      <c r="H329" s="330"/>
      <c r="I329" s="330"/>
      <c r="J329" s="330"/>
      <c r="K329" s="330"/>
      <c r="L329" s="330"/>
      <c r="M329" s="330"/>
      <c r="N329" s="330"/>
      <c r="O329" s="330"/>
      <c r="P329" s="330"/>
      <c r="Q329" s="330"/>
      <c r="R329" s="330"/>
      <c r="S329" s="330"/>
      <c r="T329" s="330"/>
      <c r="U329" s="330"/>
      <c r="V329" s="330"/>
    </row>
    <row r="330" spans="1:22" x14ac:dyDescent="0.25">
      <c r="A330" s="330"/>
      <c r="B330" s="330"/>
      <c r="C330" s="330"/>
      <c r="D330" s="330"/>
      <c r="E330" s="330"/>
      <c r="F330" s="330"/>
      <c r="G330" s="330"/>
      <c r="H330" s="330"/>
      <c r="I330" s="330"/>
      <c r="J330" s="330"/>
      <c r="K330" s="330"/>
      <c r="L330" s="330"/>
      <c r="M330" s="330"/>
      <c r="N330" s="330"/>
      <c r="O330" s="330"/>
      <c r="P330" s="330"/>
      <c r="Q330" s="330"/>
      <c r="R330" s="330"/>
      <c r="S330" s="330"/>
      <c r="T330" s="330"/>
      <c r="U330" s="330"/>
      <c r="V330" s="330"/>
    </row>
    <row r="331" spans="1:22" x14ac:dyDescent="0.25">
      <c r="A331" s="330"/>
      <c r="B331" s="330"/>
      <c r="C331" s="330"/>
      <c r="D331" s="330"/>
      <c r="E331" s="330"/>
      <c r="F331" s="330"/>
      <c r="G331" s="330"/>
      <c r="H331" s="330"/>
      <c r="I331" s="330"/>
      <c r="J331" s="330"/>
      <c r="K331" s="330"/>
      <c r="L331" s="330"/>
      <c r="M331" s="330"/>
      <c r="N331" s="330"/>
      <c r="O331" s="330"/>
      <c r="P331" s="330"/>
      <c r="Q331" s="330"/>
      <c r="R331" s="330"/>
      <c r="S331" s="330"/>
      <c r="T331" s="330"/>
      <c r="U331" s="330"/>
      <c r="V331" s="330"/>
    </row>
    <row r="332" spans="1:22" x14ac:dyDescent="0.25">
      <c r="A332" s="330"/>
      <c r="B332" s="330"/>
      <c r="C332" s="330"/>
      <c r="D332" s="330"/>
      <c r="E332" s="330"/>
      <c r="F332" s="330"/>
      <c r="G332" s="330"/>
      <c r="H332" s="330"/>
      <c r="I332" s="330"/>
      <c r="J332" s="330"/>
      <c r="K332" s="330"/>
      <c r="L332" s="330"/>
      <c r="M332" s="330"/>
      <c r="N332" s="330"/>
      <c r="O332" s="330"/>
      <c r="P332" s="330"/>
      <c r="Q332" s="330"/>
      <c r="R332" s="330"/>
      <c r="S332" s="330"/>
      <c r="T332" s="330"/>
      <c r="U332" s="330"/>
      <c r="V332" s="330"/>
    </row>
    <row r="333" spans="1:22" x14ac:dyDescent="0.25">
      <c r="A333" s="330"/>
      <c r="B333" s="330"/>
      <c r="C333" s="330"/>
      <c r="D333" s="330"/>
      <c r="E333" s="330"/>
      <c r="F333" s="330"/>
      <c r="G333" s="330"/>
      <c r="H333" s="330"/>
      <c r="I333" s="330"/>
      <c r="J333" s="330"/>
      <c r="K333" s="330"/>
      <c r="L333" s="330"/>
      <c r="M333" s="330"/>
      <c r="N333" s="330"/>
      <c r="O333" s="330"/>
      <c r="P333" s="330"/>
      <c r="Q333" s="330"/>
      <c r="R333" s="330"/>
      <c r="S333" s="330"/>
      <c r="T333" s="330"/>
      <c r="U333" s="330"/>
      <c r="V333" s="330"/>
    </row>
    <row r="334" spans="1:22" x14ac:dyDescent="0.25">
      <c r="A334" s="330"/>
      <c r="B334" s="330"/>
      <c r="C334" s="330"/>
      <c r="D334" s="330"/>
      <c r="E334" s="330"/>
      <c r="F334" s="330"/>
      <c r="G334" s="330"/>
      <c r="H334" s="330"/>
      <c r="I334" s="330"/>
      <c r="J334" s="330"/>
      <c r="K334" s="330"/>
      <c r="L334" s="330"/>
      <c r="M334" s="330"/>
      <c r="N334" s="330"/>
      <c r="O334" s="330"/>
      <c r="P334" s="330"/>
      <c r="Q334" s="330"/>
      <c r="R334" s="330"/>
      <c r="S334" s="330"/>
      <c r="T334" s="330"/>
      <c r="U334" s="330"/>
      <c r="V334" s="330"/>
    </row>
    <row r="335" spans="1:22" x14ac:dyDescent="0.25">
      <c r="A335" s="330"/>
      <c r="B335" s="330"/>
      <c r="C335" s="330"/>
      <c r="D335" s="330"/>
      <c r="E335" s="330"/>
      <c r="F335" s="330"/>
      <c r="G335" s="330"/>
      <c r="H335" s="330"/>
      <c r="I335" s="330"/>
      <c r="J335" s="330"/>
      <c r="K335" s="330"/>
      <c r="L335" s="330"/>
      <c r="M335" s="330"/>
      <c r="N335" s="330"/>
      <c r="O335" s="330"/>
      <c r="P335" s="330"/>
      <c r="Q335" s="330"/>
      <c r="R335" s="330"/>
      <c r="S335" s="330"/>
      <c r="T335" s="330"/>
      <c r="U335" s="330"/>
      <c r="V335" s="330"/>
    </row>
    <row r="336" spans="1:22" x14ac:dyDescent="0.25">
      <c r="A336" s="330"/>
      <c r="B336" s="330"/>
      <c r="C336" s="330"/>
      <c r="D336" s="330"/>
      <c r="E336" s="330"/>
      <c r="F336" s="330"/>
      <c r="G336" s="330"/>
      <c r="H336" s="330"/>
      <c r="I336" s="330"/>
      <c r="J336" s="330"/>
      <c r="K336" s="330"/>
      <c r="L336" s="330"/>
      <c r="M336" s="330"/>
      <c r="N336" s="330"/>
      <c r="O336" s="330"/>
      <c r="P336" s="330"/>
      <c r="Q336" s="330"/>
      <c r="R336" s="330"/>
      <c r="S336" s="330"/>
      <c r="T336" s="330"/>
      <c r="U336" s="330"/>
      <c r="V336" s="330"/>
    </row>
    <row r="337" spans="1:22" x14ac:dyDescent="0.25">
      <c r="A337" s="330"/>
      <c r="B337" s="330"/>
      <c r="C337" s="330"/>
      <c r="D337" s="330"/>
      <c r="E337" s="330"/>
      <c r="F337" s="330"/>
      <c r="G337" s="330"/>
      <c r="H337" s="330"/>
      <c r="I337" s="330"/>
      <c r="J337" s="330"/>
      <c r="K337" s="330"/>
      <c r="L337" s="330"/>
      <c r="M337" s="330"/>
      <c r="N337" s="330"/>
      <c r="O337" s="330"/>
      <c r="P337" s="330"/>
      <c r="Q337" s="330"/>
      <c r="R337" s="330"/>
      <c r="S337" s="330"/>
      <c r="T337" s="330"/>
      <c r="U337" s="330"/>
      <c r="V337" s="330"/>
    </row>
    <row r="338" spans="1:22" x14ac:dyDescent="0.25">
      <c r="A338" s="330"/>
      <c r="B338" s="330"/>
      <c r="C338" s="330"/>
      <c r="D338" s="330"/>
      <c r="E338" s="330"/>
      <c r="F338" s="330"/>
      <c r="G338" s="330"/>
      <c r="H338" s="330"/>
      <c r="I338" s="330"/>
      <c r="J338" s="330"/>
      <c r="K338" s="330"/>
      <c r="L338" s="330"/>
      <c r="M338" s="330"/>
      <c r="N338" s="330"/>
      <c r="O338" s="330"/>
      <c r="P338" s="330"/>
      <c r="Q338" s="330"/>
      <c r="R338" s="330"/>
      <c r="S338" s="330"/>
      <c r="T338" s="330"/>
      <c r="U338" s="330"/>
      <c r="V338" s="33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R30" sqref="R30"/>
      <selection pane="topRight" activeCell="R30" sqref="R30"/>
      <selection pane="bottomLeft" activeCell="R30" sqref="R30"/>
      <selection pane="bottomRight" activeCell="Q31" sqref="Q31"/>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11" width="10" style="20" customWidth="1"/>
    <col min="12" max="27" width="10"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6" t="s">
        <v>68</v>
      </c>
    </row>
    <row r="2" spans="1:29" ht="18.75" x14ac:dyDescent="0.3">
      <c r="A2" s="20"/>
      <c r="B2" s="20"/>
      <c r="C2" s="20"/>
      <c r="D2" s="20"/>
      <c r="E2" s="20"/>
      <c r="F2" s="20"/>
      <c r="L2" s="20"/>
      <c r="M2" s="20"/>
      <c r="AC2" s="3" t="s">
        <v>10</v>
      </c>
    </row>
    <row r="3" spans="1:29" ht="18.75" x14ac:dyDescent="0.3">
      <c r="A3" s="20"/>
      <c r="B3" s="20"/>
      <c r="C3" s="20"/>
      <c r="D3" s="20"/>
      <c r="E3" s="20"/>
      <c r="F3" s="20"/>
      <c r="L3" s="20"/>
      <c r="M3" s="20"/>
      <c r="AC3" s="3" t="s">
        <v>67</v>
      </c>
    </row>
    <row r="4" spans="1:29" ht="18.75" customHeight="1" x14ac:dyDescent="0.25">
      <c r="A4" s="425" t="str">
        <f>'1. паспорт местоположение'!A5:C5</f>
        <v>Год раскрытия информации: 2018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20"/>
      <c r="B5" s="20"/>
      <c r="C5" s="20"/>
      <c r="D5" s="20"/>
      <c r="E5" s="20"/>
      <c r="F5" s="20"/>
      <c r="L5" s="20"/>
      <c r="M5" s="20"/>
      <c r="AC5" s="3"/>
    </row>
    <row r="6" spans="1:29" ht="18.75" x14ac:dyDescent="0.25">
      <c r="A6" s="427" t="s">
        <v>9</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row>
    <row r="7" spans="1:29" ht="18.75" x14ac:dyDescent="0.25">
      <c r="A7" s="2"/>
      <c r="B7" s="2"/>
      <c r="C7" s="2"/>
      <c r="D7" s="2"/>
      <c r="E7" s="2"/>
      <c r="F7" s="2"/>
      <c r="G7" s="2"/>
      <c r="H7" s="2"/>
      <c r="I7" s="2"/>
      <c r="J7" s="43"/>
      <c r="K7" s="43"/>
      <c r="L7" s="43"/>
      <c r="M7" s="43"/>
      <c r="N7" s="43"/>
      <c r="O7" s="43"/>
      <c r="P7" s="43"/>
      <c r="Q7" s="43"/>
      <c r="R7" s="43"/>
      <c r="S7" s="43"/>
      <c r="T7" s="43"/>
      <c r="U7" s="43"/>
      <c r="V7" s="43"/>
      <c r="W7" s="43"/>
      <c r="X7" s="43"/>
      <c r="Y7" s="43"/>
      <c r="Z7" s="43"/>
      <c r="AA7" s="43"/>
      <c r="AB7" s="43"/>
      <c r="AC7" s="43"/>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18" t="s">
        <v>8</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2"/>
      <c r="B10" s="2"/>
      <c r="C10" s="2"/>
      <c r="D10" s="2"/>
      <c r="E10" s="2"/>
      <c r="F10" s="2"/>
      <c r="G10" s="2"/>
      <c r="H10" s="2"/>
      <c r="I10" s="2"/>
      <c r="J10" s="43"/>
      <c r="K10" s="43"/>
      <c r="L10" s="43"/>
      <c r="M10" s="43"/>
      <c r="N10" s="43"/>
      <c r="O10" s="43"/>
      <c r="P10" s="43"/>
      <c r="Q10" s="43"/>
      <c r="R10" s="43"/>
      <c r="S10" s="43"/>
      <c r="T10" s="43"/>
      <c r="U10" s="43"/>
      <c r="V10" s="43"/>
      <c r="W10" s="43"/>
      <c r="X10" s="43"/>
      <c r="Y10" s="43"/>
      <c r="Z10" s="43"/>
      <c r="AA10" s="43"/>
      <c r="AB10" s="43"/>
      <c r="AC10" s="43"/>
    </row>
    <row r="11" spans="1:29" x14ac:dyDescent="0.25">
      <c r="A11" s="426" t="str">
        <f>'1. паспорт местоположение'!A12:C12</f>
        <v>F_17-2071</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18" t="s">
        <v>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
      <c r="B13" s="1"/>
      <c r="C13" s="1"/>
      <c r="D13" s="1"/>
      <c r="E13" s="1"/>
      <c r="F13" s="1"/>
      <c r="G13" s="1"/>
      <c r="H13" s="1"/>
      <c r="I13" s="1"/>
      <c r="J13" s="42"/>
      <c r="K13" s="42"/>
      <c r="L13" s="42"/>
      <c r="M13" s="42"/>
      <c r="N13" s="42"/>
      <c r="O13" s="42"/>
      <c r="P13" s="42"/>
      <c r="Q13" s="42"/>
      <c r="R13" s="42"/>
      <c r="S13" s="42"/>
      <c r="T13" s="42"/>
      <c r="U13" s="42"/>
      <c r="V13" s="42"/>
      <c r="W13" s="42"/>
      <c r="X13" s="42"/>
      <c r="Y13" s="42"/>
      <c r="Z13" s="42"/>
      <c r="AA13" s="42"/>
      <c r="AB13" s="42"/>
      <c r="AC13" s="42"/>
    </row>
    <row r="14" spans="1:29" ht="36" customHeight="1" x14ac:dyDescent="0.25">
      <c r="A14" s="416"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ht="15.75" customHeight="1" x14ac:dyDescent="0.25">
      <c r="A15" s="418" t="s">
        <v>6</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23" t="s">
        <v>368</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19" t="s">
        <v>187</v>
      </c>
      <c r="B20" s="419" t="s">
        <v>186</v>
      </c>
      <c r="C20" s="411" t="s">
        <v>185</v>
      </c>
      <c r="D20" s="411"/>
      <c r="E20" s="422" t="s">
        <v>184</v>
      </c>
      <c r="F20" s="422"/>
      <c r="G20" s="419" t="s">
        <v>540</v>
      </c>
      <c r="H20" s="409">
        <v>2016</v>
      </c>
      <c r="I20" s="410"/>
      <c r="J20" s="410"/>
      <c r="K20" s="410"/>
      <c r="L20" s="409">
        <v>2017</v>
      </c>
      <c r="M20" s="410"/>
      <c r="N20" s="410"/>
      <c r="O20" s="410"/>
      <c r="P20" s="409">
        <v>2018</v>
      </c>
      <c r="Q20" s="410"/>
      <c r="R20" s="410"/>
      <c r="S20" s="410"/>
      <c r="T20" s="409">
        <v>2019</v>
      </c>
      <c r="U20" s="410"/>
      <c r="V20" s="410"/>
      <c r="W20" s="410"/>
      <c r="X20" s="409">
        <v>2020</v>
      </c>
      <c r="Y20" s="410"/>
      <c r="Z20" s="410"/>
      <c r="AA20" s="410"/>
      <c r="AB20" s="424" t="s">
        <v>183</v>
      </c>
      <c r="AC20" s="424"/>
      <c r="AD20" s="41"/>
      <c r="AE20" s="41"/>
      <c r="AF20" s="41"/>
    </row>
    <row r="21" spans="1:32" ht="99.75" customHeight="1" x14ac:dyDescent="0.25">
      <c r="A21" s="420"/>
      <c r="B21" s="420"/>
      <c r="C21" s="411"/>
      <c r="D21" s="411"/>
      <c r="E21" s="422"/>
      <c r="F21" s="422"/>
      <c r="G21" s="420"/>
      <c r="H21" s="411" t="s">
        <v>2</v>
      </c>
      <c r="I21" s="411"/>
      <c r="J21" s="411" t="s">
        <v>11</v>
      </c>
      <c r="K21" s="411"/>
      <c r="L21" s="411" t="s">
        <v>2</v>
      </c>
      <c r="M21" s="411"/>
      <c r="N21" s="411" t="s">
        <v>11</v>
      </c>
      <c r="O21" s="411"/>
      <c r="P21" s="411" t="s">
        <v>2</v>
      </c>
      <c r="Q21" s="411"/>
      <c r="R21" s="411" t="s">
        <v>182</v>
      </c>
      <c r="S21" s="411"/>
      <c r="T21" s="411" t="s">
        <v>2</v>
      </c>
      <c r="U21" s="411"/>
      <c r="V21" s="411" t="s">
        <v>182</v>
      </c>
      <c r="W21" s="411"/>
      <c r="X21" s="411" t="s">
        <v>2</v>
      </c>
      <c r="Y21" s="411"/>
      <c r="Z21" s="411" t="s">
        <v>182</v>
      </c>
      <c r="AA21" s="411"/>
      <c r="AB21" s="424"/>
      <c r="AC21" s="424"/>
    </row>
    <row r="22" spans="1:32" ht="89.25" customHeight="1" x14ac:dyDescent="0.25">
      <c r="A22" s="421"/>
      <c r="B22" s="421"/>
      <c r="C22" s="38" t="s">
        <v>2</v>
      </c>
      <c r="D22" s="38" t="s">
        <v>182</v>
      </c>
      <c r="E22" s="40" t="s">
        <v>429</v>
      </c>
      <c r="F22" s="40" t="s">
        <v>539</v>
      </c>
      <c r="G22" s="421"/>
      <c r="H22" s="39" t="s">
        <v>349</v>
      </c>
      <c r="I22" s="39" t="s">
        <v>350</v>
      </c>
      <c r="J22" s="39" t="s">
        <v>349</v>
      </c>
      <c r="K22" s="39" t="s">
        <v>350</v>
      </c>
      <c r="L22" s="39" t="s">
        <v>349</v>
      </c>
      <c r="M22" s="39" t="s">
        <v>350</v>
      </c>
      <c r="N22" s="39" t="s">
        <v>349</v>
      </c>
      <c r="O22" s="39" t="s">
        <v>350</v>
      </c>
      <c r="P22" s="39" t="s">
        <v>349</v>
      </c>
      <c r="Q22" s="39" t="s">
        <v>350</v>
      </c>
      <c r="R22" s="39" t="s">
        <v>349</v>
      </c>
      <c r="S22" s="39" t="s">
        <v>350</v>
      </c>
      <c r="T22" s="39" t="s">
        <v>349</v>
      </c>
      <c r="U22" s="39" t="s">
        <v>350</v>
      </c>
      <c r="V22" s="39" t="s">
        <v>349</v>
      </c>
      <c r="W22" s="39" t="s">
        <v>350</v>
      </c>
      <c r="X22" s="39" t="s">
        <v>349</v>
      </c>
      <c r="Y22" s="39" t="s">
        <v>350</v>
      </c>
      <c r="Z22" s="39" t="s">
        <v>349</v>
      </c>
      <c r="AA22" s="39" t="s">
        <v>350</v>
      </c>
      <c r="AB22" s="38" t="s">
        <v>2</v>
      </c>
      <c r="AC22" s="38" t="s">
        <v>11</v>
      </c>
    </row>
    <row r="23" spans="1:32" ht="19.5" customHeight="1" x14ac:dyDescent="0.25">
      <c r="A23" s="31">
        <v>1</v>
      </c>
      <c r="B23" s="31">
        <v>2</v>
      </c>
      <c r="C23" s="31">
        <v>3</v>
      </c>
      <c r="D23" s="31">
        <v>4</v>
      </c>
      <c r="E23" s="31">
        <v>5</v>
      </c>
      <c r="F23" s="31">
        <v>6</v>
      </c>
      <c r="G23" s="80">
        <v>7</v>
      </c>
      <c r="H23" s="80">
        <v>8</v>
      </c>
      <c r="I23" s="80">
        <v>9</v>
      </c>
      <c r="J23" s="80">
        <v>10</v>
      </c>
      <c r="K23" s="80">
        <v>11</v>
      </c>
      <c r="L23" s="80">
        <v>12</v>
      </c>
      <c r="M23" s="80">
        <v>13</v>
      </c>
      <c r="N23" s="80">
        <v>14</v>
      </c>
      <c r="O23" s="80">
        <v>15</v>
      </c>
      <c r="P23" s="80">
        <v>16</v>
      </c>
      <c r="Q23" s="80">
        <v>17</v>
      </c>
      <c r="R23" s="80">
        <v>18</v>
      </c>
      <c r="S23" s="80">
        <v>19</v>
      </c>
      <c r="T23" s="100">
        <v>20</v>
      </c>
      <c r="U23" s="100">
        <v>21</v>
      </c>
      <c r="V23" s="100">
        <v>22</v>
      </c>
      <c r="W23" s="100">
        <v>23</v>
      </c>
      <c r="X23" s="100">
        <v>24</v>
      </c>
      <c r="Y23" s="100">
        <v>25</v>
      </c>
      <c r="Z23" s="100">
        <v>26</v>
      </c>
      <c r="AA23" s="100">
        <v>27</v>
      </c>
      <c r="AB23" s="100">
        <v>28</v>
      </c>
      <c r="AC23" s="100">
        <v>29</v>
      </c>
    </row>
    <row r="24" spans="1:32" ht="47.25" customHeight="1" x14ac:dyDescent="0.25">
      <c r="A24" s="36">
        <v>1</v>
      </c>
      <c r="B24" s="35" t="s">
        <v>181</v>
      </c>
      <c r="C24" s="109">
        <f t="shared" ref="C24:C29" si="0">G24+AB24</f>
        <v>157.56086615636099</v>
      </c>
      <c r="D24" s="109">
        <v>0</v>
      </c>
      <c r="E24" s="109">
        <f t="shared" ref="E24:E29" si="1">C24</f>
        <v>157.56086615636099</v>
      </c>
      <c r="F24" s="111">
        <f t="shared" ref="F24:F29" si="2">E24-H24</f>
        <v>157.56086615636099</v>
      </c>
      <c r="G24" s="109">
        <v>0</v>
      </c>
      <c r="H24" s="109">
        <f>SUM(H25:H29)</f>
        <v>0</v>
      </c>
      <c r="I24" s="109">
        <f t="shared" ref="I24:Y24" si="3">SUM(I25:I29)</f>
        <v>0</v>
      </c>
      <c r="J24" s="109">
        <f t="shared" si="3"/>
        <v>0</v>
      </c>
      <c r="K24" s="109">
        <f t="shared" si="3"/>
        <v>0</v>
      </c>
      <c r="L24" s="109">
        <f t="shared" si="3"/>
        <v>157.56086615636099</v>
      </c>
      <c r="M24" s="109">
        <f t="shared" si="3"/>
        <v>0</v>
      </c>
      <c r="N24" s="109">
        <f t="shared" si="3"/>
        <v>98.560866156361001</v>
      </c>
      <c r="O24" s="109">
        <f t="shared" si="3"/>
        <v>0</v>
      </c>
      <c r="P24" s="109">
        <f t="shared" si="3"/>
        <v>0</v>
      </c>
      <c r="Q24" s="109">
        <f t="shared" si="3"/>
        <v>0</v>
      </c>
      <c r="R24" s="109">
        <f t="shared" si="3"/>
        <v>0</v>
      </c>
      <c r="S24" s="109">
        <f t="shared" si="3"/>
        <v>0</v>
      </c>
      <c r="T24" s="109">
        <f t="shared" si="3"/>
        <v>0</v>
      </c>
      <c r="U24" s="109">
        <f t="shared" si="3"/>
        <v>0</v>
      </c>
      <c r="V24" s="109">
        <f t="shared" si="3"/>
        <v>0</v>
      </c>
      <c r="W24" s="109">
        <f t="shared" si="3"/>
        <v>0</v>
      </c>
      <c r="X24" s="109">
        <f t="shared" si="3"/>
        <v>0</v>
      </c>
      <c r="Y24" s="109">
        <f t="shared" si="3"/>
        <v>0</v>
      </c>
      <c r="Z24" s="109">
        <f t="shared" ref="Z24:AA24" si="4">SUM(Z25:Z29)</f>
        <v>0</v>
      </c>
      <c r="AA24" s="109">
        <f t="shared" si="4"/>
        <v>0</v>
      </c>
      <c r="AB24" s="109">
        <f t="shared" ref="AB24:AB64" si="5">H24+L24+P24+T24+X24</f>
        <v>157.56086615636099</v>
      </c>
      <c r="AC24" s="109">
        <f>J24+N24+R24+V24+Z24</f>
        <v>98.560866156361001</v>
      </c>
    </row>
    <row r="25" spans="1:32" ht="24" customHeight="1" x14ac:dyDescent="0.25">
      <c r="A25" s="33" t="s">
        <v>180</v>
      </c>
      <c r="B25" s="8" t="s">
        <v>179</v>
      </c>
      <c r="C25" s="109">
        <f t="shared" si="0"/>
        <v>0</v>
      </c>
      <c r="D25" s="109">
        <v>0</v>
      </c>
      <c r="E25" s="109">
        <f t="shared" si="1"/>
        <v>0</v>
      </c>
      <c r="F25" s="111">
        <f t="shared" si="2"/>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09">
        <f t="shared" si="5"/>
        <v>0</v>
      </c>
      <c r="AC25" s="109">
        <f t="shared" ref="AC25:AC64" si="6">J25+N25+R25+V25+Z25</f>
        <v>0</v>
      </c>
    </row>
    <row r="26" spans="1:32" x14ac:dyDescent="0.25">
      <c r="A26" s="33" t="s">
        <v>178</v>
      </c>
      <c r="B26" s="8" t="s">
        <v>177</v>
      </c>
      <c r="C26" s="109">
        <f t="shared" si="0"/>
        <v>0</v>
      </c>
      <c r="D26" s="109">
        <v>0</v>
      </c>
      <c r="E26" s="109">
        <f t="shared" si="1"/>
        <v>0</v>
      </c>
      <c r="F26" s="111">
        <f t="shared" si="2"/>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09">
        <f t="shared" si="5"/>
        <v>0</v>
      </c>
      <c r="AC26" s="109">
        <f t="shared" si="6"/>
        <v>0</v>
      </c>
    </row>
    <row r="27" spans="1:32" ht="31.5" x14ac:dyDescent="0.25">
      <c r="A27" s="33" t="s">
        <v>176</v>
      </c>
      <c r="B27" s="8" t="s">
        <v>330</v>
      </c>
      <c r="C27" s="109">
        <f t="shared" si="0"/>
        <v>0</v>
      </c>
      <c r="D27" s="109">
        <v>0</v>
      </c>
      <c r="E27" s="109">
        <f t="shared" si="1"/>
        <v>0</v>
      </c>
      <c r="F27" s="111">
        <f t="shared" si="2"/>
        <v>0</v>
      </c>
      <c r="G27" s="110">
        <v>0</v>
      </c>
      <c r="H27" s="110">
        <v>0</v>
      </c>
      <c r="I27" s="110">
        <v>0</v>
      </c>
      <c r="J27" s="110">
        <v>0</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09">
        <f t="shared" si="5"/>
        <v>0</v>
      </c>
      <c r="AC27" s="109">
        <f t="shared" si="6"/>
        <v>0</v>
      </c>
    </row>
    <row r="28" spans="1:32" x14ac:dyDescent="0.25">
      <c r="A28" s="33" t="s">
        <v>175</v>
      </c>
      <c r="B28" s="8" t="s">
        <v>174</v>
      </c>
      <c r="C28" s="109">
        <f t="shared" si="0"/>
        <v>0</v>
      </c>
      <c r="D28" s="109">
        <v>0</v>
      </c>
      <c r="E28" s="109">
        <f t="shared" si="1"/>
        <v>0</v>
      </c>
      <c r="F28" s="111">
        <f t="shared" si="2"/>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09">
        <f t="shared" si="5"/>
        <v>0</v>
      </c>
      <c r="AC28" s="109">
        <f t="shared" si="6"/>
        <v>0</v>
      </c>
    </row>
    <row r="29" spans="1:32" x14ac:dyDescent="0.25">
      <c r="A29" s="33" t="s">
        <v>173</v>
      </c>
      <c r="B29" s="37" t="s">
        <v>172</v>
      </c>
      <c r="C29" s="109">
        <f t="shared" si="0"/>
        <v>157.56086615636099</v>
      </c>
      <c r="D29" s="109">
        <v>0</v>
      </c>
      <c r="E29" s="109">
        <f t="shared" si="1"/>
        <v>157.56086615636099</v>
      </c>
      <c r="F29" s="111">
        <f t="shared" si="2"/>
        <v>157.56086615636099</v>
      </c>
      <c r="G29" s="110">
        <v>0</v>
      </c>
      <c r="H29" s="110">
        <v>0</v>
      </c>
      <c r="I29" s="110">
        <v>0</v>
      </c>
      <c r="J29" s="110">
        <v>0</v>
      </c>
      <c r="K29" s="110">
        <v>0</v>
      </c>
      <c r="L29" s="110">
        <v>157.56086615636099</v>
      </c>
      <c r="M29" s="110">
        <v>0</v>
      </c>
      <c r="N29" s="110">
        <v>98.560866156361001</v>
      </c>
      <c r="O29" s="110">
        <v>0</v>
      </c>
      <c r="P29" s="110">
        <v>0</v>
      </c>
      <c r="Q29" s="110">
        <v>0</v>
      </c>
      <c r="R29" s="110">
        <v>0</v>
      </c>
      <c r="S29" s="110">
        <v>0</v>
      </c>
      <c r="T29" s="110">
        <v>0</v>
      </c>
      <c r="U29" s="110">
        <v>0</v>
      </c>
      <c r="V29" s="110">
        <v>0</v>
      </c>
      <c r="W29" s="110">
        <v>0</v>
      </c>
      <c r="X29" s="110">
        <v>0</v>
      </c>
      <c r="Y29" s="110">
        <v>0</v>
      </c>
      <c r="Z29" s="110">
        <v>0</v>
      </c>
      <c r="AA29" s="110">
        <v>0</v>
      </c>
      <c r="AB29" s="109">
        <f t="shared" si="5"/>
        <v>157.56086615636099</v>
      </c>
      <c r="AC29" s="109">
        <f t="shared" si="6"/>
        <v>98.560866156361001</v>
      </c>
    </row>
    <row r="30" spans="1:32" s="88" customFormat="1" ht="47.25" x14ac:dyDescent="0.25">
      <c r="A30" s="36" t="s">
        <v>63</v>
      </c>
      <c r="B30" s="35" t="s">
        <v>171</v>
      </c>
      <c r="C30" s="109">
        <v>133.52615775962786</v>
      </c>
      <c r="D30" s="109">
        <v>0</v>
      </c>
      <c r="E30" s="109">
        <f>SUM(E31:E34)</f>
        <v>133.52615775962786</v>
      </c>
      <c r="F30" s="109">
        <f>SUM(F31:F34)</f>
        <v>133.52615775962786</v>
      </c>
      <c r="G30" s="109">
        <f t="shared" ref="G30" si="7">SUM(G31:G34)</f>
        <v>0</v>
      </c>
      <c r="H30" s="109">
        <f t="shared" ref="H30:P30" si="8">SUM(H31:H34)</f>
        <v>0</v>
      </c>
      <c r="I30" s="109">
        <f t="shared" si="8"/>
        <v>0</v>
      </c>
      <c r="J30" s="109">
        <f t="shared" si="8"/>
        <v>0</v>
      </c>
      <c r="K30" s="109">
        <f t="shared" si="8"/>
        <v>0</v>
      </c>
      <c r="L30" s="109">
        <f t="shared" si="8"/>
        <v>133.52615775962786</v>
      </c>
      <c r="M30" s="109">
        <f t="shared" si="8"/>
        <v>0</v>
      </c>
      <c r="N30" s="109">
        <v>83.526157759628006</v>
      </c>
      <c r="O30" s="109">
        <f t="shared" si="8"/>
        <v>0</v>
      </c>
      <c r="P30" s="109">
        <f t="shared" si="8"/>
        <v>0</v>
      </c>
      <c r="Q30" s="109">
        <f t="shared" ref="Q30:Y30" si="9">SUM(Q31:Q34)</f>
        <v>0</v>
      </c>
      <c r="R30" s="109">
        <f t="shared" si="9"/>
        <v>0</v>
      </c>
      <c r="S30" s="109">
        <f t="shared" si="9"/>
        <v>0</v>
      </c>
      <c r="T30" s="109">
        <f t="shared" si="9"/>
        <v>0</v>
      </c>
      <c r="U30" s="109">
        <f t="shared" si="9"/>
        <v>0</v>
      </c>
      <c r="V30" s="109">
        <f t="shared" si="9"/>
        <v>0</v>
      </c>
      <c r="W30" s="109">
        <f t="shared" si="9"/>
        <v>0</v>
      </c>
      <c r="X30" s="109">
        <f t="shared" si="9"/>
        <v>0</v>
      </c>
      <c r="Y30" s="109">
        <f t="shared" si="9"/>
        <v>0</v>
      </c>
      <c r="Z30" s="109">
        <f t="shared" ref="Z30:AA30" si="10">SUM(Z31:Z34)</f>
        <v>0</v>
      </c>
      <c r="AA30" s="109">
        <f t="shared" si="10"/>
        <v>0</v>
      </c>
      <c r="AB30" s="109">
        <f t="shared" si="5"/>
        <v>133.52615775962786</v>
      </c>
      <c r="AC30" s="109">
        <f t="shared" si="6"/>
        <v>83.526157759628006</v>
      </c>
    </row>
    <row r="31" spans="1:32" x14ac:dyDescent="0.25">
      <c r="A31" s="36" t="s">
        <v>170</v>
      </c>
      <c r="B31" s="8" t="s">
        <v>169</v>
      </c>
      <c r="C31" s="109">
        <v>1.74789475766652</v>
      </c>
      <c r="D31" s="109">
        <v>0</v>
      </c>
      <c r="E31" s="109">
        <f t="shared" ref="E31:E57" si="11">C31</f>
        <v>1.74789475766652</v>
      </c>
      <c r="F31" s="111">
        <f t="shared" ref="F31:F57" si="12">E31-H31</f>
        <v>1.74789475766652</v>
      </c>
      <c r="G31" s="110">
        <v>0</v>
      </c>
      <c r="H31" s="110">
        <v>0</v>
      </c>
      <c r="I31" s="110">
        <v>0</v>
      </c>
      <c r="J31" s="110">
        <v>0</v>
      </c>
      <c r="K31" s="110">
        <v>0</v>
      </c>
      <c r="L31" s="110">
        <f>C31</f>
        <v>1.74789475766652</v>
      </c>
      <c r="M31" s="110">
        <v>0</v>
      </c>
      <c r="N31" s="110">
        <v>0</v>
      </c>
      <c r="O31" s="110">
        <v>0</v>
      </c>
      <c r="P31" s="110">
        <v>0</v>
      </c>
      <c r="Q31" s="110">
        <v>0</v>
      </c>
      <c r="R31" s="110">
        <v>0</v>
      </c>
      <c r="S31" s="110">
        <v>0</v>
      </c>
      <c r="T31" s="110">
        <v>0</v>
      </c>
      <c r="U31" s="110">
        <v>0</v>
      </c>
      <c r="V31" s="110">
        <v>0</v>
      </c>
      <c r="W31" s="110">
        <v>0</v>
      </c>
      <c r="X31" s="110">
        <v>0</v>
      </c>
      <c r="Y31" s="110">
        <v>0</v>
      </c>
      <c r="Z31" s="110">
        <v>0</v>
      </c>
      <c r="AA31" s="110">
        <v>0</v>
      </c>
      <c r="AB31" s="109">
        <f t="shared" si="5"/>
        <v>1.74789475766652</v>
      </c>
      <c r="AC31" s="109">
        <f t="shared" si="6"/>
        <v>0</v>
      </c>
    </row>
    <row r="32" spans="1:32" ht="31.5" x14ac:dyDescent="0.25">
      <c r="A32" s="36" t="s">
        <v>168</v>
      </c>
      <c r="B32" s="8" t="s">
        <v>167</v>
      </c>
      <c r="C32" s="109">
        <v>33.9125735741084</v>
      </c>
      <c r="D32" s="109">
        <v>0</v>
      </c>
      <c r="E32" s="109">
        <f t="shared" si="11"/>
        <v>33.9125735741084</v>
      </c>
      <c r="F32" s="111">
        <f t="shared" si="12"/>
        <v>33.9125735741084</v>
      </c>
      <c r="G32" s="110">
        <v>0</v>
      </c>
      <c r="H32" s="110">
        <v>0</v>
      </c>
      <c r="I32" s="110">
        <v>0</v>
      </c>
      <c r="J32" s="110">
        <v>0</v>
      </c>
      <c r="K32" s="110">
        <v>0</v>
      </c>
      <c r="L32" s="110">
        <f>C32</f>
        <v>33.9125735741084</v>
      </c>
      <c r="M32" s="110">
        <v>0</v>
      </c>
      <c r="N32" s="110">
        <v>0</v>
      </c>
      <c r="O32" s="110">
        <v>0</v>
      </c>
      <c r="P32" s="110">
        <v>0</v>
      </c>
      <c r="Q32" s="110">
        <v>0</v>
      </c>
      <c r="R32" s="110">
        <v>0</v>
      </c>
      <c r="S32" s="110">
        <v>0</v>
      </c>
      <c r="T32" s="110">
        <v>0</v>
      </c>
      <c r="U32" s="110">
        <v>0</v>
      </c>
      <c r="V32" s="110">
        <v>0</v>
      </c>
      <c r="W32" s="110">
        <v>0</v>
      </c>
      <c r="X32" s="110">
        <v>0</v>
      </c>
      <c r="Y32" s="110">
        <v>0</v>
      </c>
      <c r="Z32" s="110">
        <v>0</v>
      </c>
      <c r="AA32" s="110">
        <v>0</v>
      </c>
      <c r="AB32" s="109">
        <f t="shared" si="5"/>
        <v>33.9125735741084</v>
      </c>
      <c r="AC32" s="109">
        <f t="shared" si="6"/>
        <v>0</v>
      </c>
    </row>
    <row r="33" spans="1:29" x14ac:dyDescent="0.25">
      <c r="A33" s="36" t="s">
        <v>166</v>
      </c>
      <c r="B33" s="8" t="s">
        <v>165</v>
      </c>
      <c r="C33" s="109">
        <v>92.765034395008598</v>
      </c>
      <c r="D33" s="109">
        <v>0</v>
      </c>
      <c r="E33" s="109">
        <f t="shared" si="11"/>
        <v>92.765034395008598</v>
      </c>
      <c r="F33" s="111">
        <f t="shared" si="12"/>
        <v>92.765034395008598</v>
      </c>
      <c r="G33" s="110">
        <v>0</v>
      </c>
      <c r="H33" s="110">
        <v>0</v>
      </c>
      <c r="I33" s="110">
        <v>0</v>
      </c>
      <c r="J33" s="110">
        <v>0</v>
      </c>
      <c r="K33" s="110">
        <v>0</v>
      </c>
      <c r="L33" s="110">
        <f>C33</f>
        <v>92.765034395008598</v>
      </c>
      <c r="M33" s="110">
        <v>0</v>
      </c>
      <c r="N33" s="110">
        <v>0</v>
      </c>
      <c r="O33" s="110">
        <v>0</v>
      </c>
      <c r="P33" s="110">
        <v>0</v>
      </c>
      <c r="Q33" s="110">
        <v>0</v>
      </c>
      <c r="R33" s="110">
        <v>0</v>
      </c>
      <c r="S33" s="110">
        <v>0</v>
      </c>
      <c r="T33" s="110">
        <v>0</v>
      </c>
      <c r="U33" s="110">
        <v>0</v>
      </c>
      <c r="V33" s="110">
        <v>0</v>
      </c>
      <c r="W33" s="110">
        <v>0</v>
      </c>
      <c r="X33" s="110">
        <v>0</v>
      </c>
      <c r="Y33" s="110">
        <v>0</v>
      </c>
      <c r="Z33" s="110">
        <v>0</v>
      </c>
      <c r="AA33" s="110">
        <v>0</v>
      </c>
      <c r="AB33" s="109">
        <f t="shared" si="5"/>
        <v>92.765034395008598</v>
      </c>
      <c r="AC33" s="109">
        <f t="shared" si="6"/>
        <v>0</v>
      </c>
    </row>
    <row r="34" spans="1:29" x14ac:dyDescent="0.25">
      <c r="A34" s="36" t="s">
        <v>164</v>
      </c>
      <c r="B34" s="8" t="s">
        <v>163</v>
      </c>
      <c r="C34" s="109">
        <v>5.1006550328443403</v>
      </c>
      <c r="D34" s="109">
        <v>0</v>
      </c>
      <c r="E34" s="109">
        <f t="shared" si="11"/>
        <v>5.1006550328443403</v>
      </c>
      <c r="F34" s="111">
        <f t="shared" si="12"/>
        <v>5.1006550328443403</v>
      </c>
      <c r="G34" s="110">
        <v>0</v>
      </c>
      <c r="H34" s="110">
        <v>0</v>
      </c>
      <c r="I34" s="110">
        <v>0</v>
      </c>
      <c r="J34" s="110">
        <v>0</v>
      </c>
      <c r="K34" s="110">
        <v>0</v>
      </c>
      <c r="L34" s="110">
        <f>C34</f>
        <v>5.1006550328443403</v>
      </c>
      <c r="M34" s="110">
        <v>0</v>
      </c>
      <c r="N34" s="110">
        <v>0</v>
      </c>
      <c r="O34" s="110">
        <v>0</v>
      </c>
      <c r="P34" s="110">
        <v>0</v>
      </c>
      <c r="Q34" s="110">
        <v>0</v>
      </c>
      <c r="R34" s="110">
        <v>0</v>
      </c>
      <c r="S34" s="110">
        <v>0</v>
      </c>
      <c r="T34" s="110">
        <v>0</v>
      </c>
      <c r="U34" s="110">
        <v>0</v>
      </c>
      <c r="V34" s="110">
        <v>0</v>
      </c>
      <c r="W34" s="110">
        <v>0</v>
      </c>
      <c r="X34" s="110">
        <v>0</v>
      </c>
      <c r="Y34" s="110">
        <v>0</v>
      </c>
      <c r="Z34" s="110">
        <v>0</v>
      </c>
      <c r="AA34" s="110">
        <v>0</v>
      </c>
      <c r="AB34" s="109">
        <f t="shared" si="5"/>
        <v>5.1006550328443403</v>
      </c>
      <c r="AC34" s="109">
        <f t="shared" si="6"/>
        <v>0</v>
      </c>
    </row>
    <row r="35" spans="1:29" s="88" customFormat="1" ht="31.5" x14ac:dyDescent="0.25">
      <c r="A35" s="36" t="s">
        <v>62</v>
      </c>
      <c r="B35" s="35" t="s">
        <v>162</v>
      </c>
      <c r="C35" s="109">
        <f>G35+AB35</f>
        <v>0</v>
      </c>
      <c r="D35" s="109">
        <v>0</v>
      </c>
      <c r="E35" s="109">
        <f t="shared" si="11"/>
        <v>0</v>
      </c>
      <c r="F35" s="111">
        <f t="shared" si="12"/>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f t="shared" si="5"/>
        <v>0</v>
      </c>
      <c r="AC35" s="109">
        <f t="shared" si="6"/>
        <v>0</v>
      </c>
    </row>
    <row r="36" spans="1:29" ht="31.5" x14ac:dyDescent="0.25">
      <c r="A36" s="33" t="s">
        <v>161</v>
      </c>
      <c r="B36" s="32" t="s">
        <v>160</v>
      </c>
      <c r="C36" s="109">
        <f>G36+AB36</f>
        <v>0</v>
      </c>
      <c r="D36" s="109">
        <v>0</v>
      </c>
      <c r="E36" s="109">
        <f t="shared" si="11"/>
        <v>0</v>
      </c>
      <c r="F36" s="111">
        <f t="shared" si="12"/>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09">
        <f t="shared" si="5"/>
        <v>0</v>
      </c>
      <c r="AC36" s="109">
        <f t="shared" si="6"/>
        <v>0</v>
      </c>
    </row>
    <row r="37" spans="1:29" x14ac:dyDescent="0.25">
      <c r="A37" s="33" t="s">
        <v>159</v>
      </c>
      <c r="B37" s="32" t="s">
        <v>149</v>
      </c>
      <c r="C37" s="109">
        <f>G37+AB37</f>
        <v>0</v>
      </c>
      <c r="D37" s="109">
        <v>0</v>
      </c>
      <c r="E37" s="109">
        <f t="shared" si="11"/>
        <v>0</v>
      </c>
      <c r="F37" s="111">
        <f t="shared" si="12"/>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09">
        <f t="shared" si="5"/>
        <v>0</v>
      </c>
      <c r="AC37" s="109">
        <f t="shared" si="6"/>
        <v>0</v>
      </c>
    </row>
    <row r="38" spans="1:29" x14ac:dyDescent="0.25">
      <c r="A38" s="33" t="s">
        <v>158</v>
      </c>
      <c r="B38" s="32" t="s">
        <v>147</v>
      </c>
      <c r="C38" s="109">
        <f>G38+AB38</f>
        <v>0</v>
      </c>
      <c r="D38" s="109">
        <v>0</v>
      </c>
      <c r="E38" s="109">
        <f t="shared" si="11"/>
        <v>0</v>
      </c>
      <c r="F38" s="111">
        <f t="shared" si="12"/>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09">
        <f t="shared" si="5"/>
        <v>0</v>
      </c>
      <c r="AC38" s="109">
        <f t="shared" si="6"/>
        <v>0</v>
      </c>
    </row>
    <row r="39" spans="1:29" ht="31.5" x14ac:dyDescent="0.25">
      <c r="A39" s="33" t="s">
        <v>157</v>
      </c>
      <c r="B39" s="8" t="s">
        <v>145</v>
      </c>
      <c r="C39" s="109">
        <f>G39+AB39</f>
        <v>0</v>
      </c>
      <c r="D39" s="109">
        <v>0</v>
      </c>
      <c r="E39" s="109">
        <f t="shared" si="11"/>
        <v>0</v>
      </c>
      <c r="F39" s="111">
        <f t="shared" si="12"/>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09">
        <f t="shared" si="5"/>
        <v>0</v>
      </c>
      <c r="AC39" s="109">
        <f t="shared" si="6"/>
        <v>0</v>
      </c>
    </row>
    <row r="40" spans="1:29" ht="31.5" x14ac:dyDescent="0.25">
      <c r="A40" s="33" t="s">
        <v>156</v>
      </c>
      <c r="B40" s="8" t="s">
        <v>143</v>
      </c>
      <c r="C40" s="109">
        <v>0</v>
      </c>
      <c r="D40" s="109">
        <v>0</v>
      </c>
      <c r="E40" s="109">
        <f t="shared" si="11"/>
        <v>0</v>
      </c>
      <c r="F40" s="111">
        <f t="shared" si="12"/>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09">
        <f t="shared" si="5"/>
        <v>0</v>
      </c>
      <c r="AC40" s="109">
        <f t="shared" si="6"/>
        <v>0</v>
      </c>
    </row>
    <row r="41" spans="1:29" x14ac:dyDescent="0.25">
      <c r="A41" s="33" t="s">
        <v>155</v>
      </c>
      <c r="B41" s="8" t="s">
        <v>141</v>
      </c>
      <c r="C41" s="109">
        <f>G41+AB41</f>
        <v>0</v>
      </c>
      <c r="D41" s="109">
        <v>0</v>
      </c>
      <c r="E41" s="109">
        <f t="shared" si="11"/>
        <v>0</v>
      </c>
      <c r="F41" s="111">
        <f t="shared" si="12"/>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09">
        <f t="shared" si="5"/>
        <v>0</v>
      </c>
      <c r="AC41" s="109">
        <f t="shared" si="6"/>
        <v>0</v>
      </c>
    </row>
    <row r="42" spans="1:29" ht="18.75" x14ac:dyDescent="0.25">
      <c r="A42" s="33" t="s">
        <v>154</v>
      </c>
      <c r="B42" s="32" t="s">
        <v>610</v>
      </c>
      <c r="C42" s="109">
        <v>1</v>
      </c>
      <c r="D42" s="109">
        <v>0</v>
      </c>
      <c r="E42" s="109">
        <f t="shared" si="11"/>
        <v>1</v>
      </c>
      <c r="F42" s="111">
        <f t="shared" si="12"/>
        <v>1</v>
      </c>
      <c r="G42" s="110">
        <v>0</v>
      </c>
      <c r="H42" s="110">
        <v>0</v>
      </c>
      <c r="I42" s="110">
        <v>0</v>
      </c>
      <c r="J42" s="110">
        <v>0</v>
      </c>
      <c r="K42" s="110">
        <v>0</v>
      </c>
      <c r="L42" s="110">
        <f>C42</f>
        <v>1</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09">
        <f t="shared" si="5"/>
        <v>1</v>
      </c>
      <c r="AC42" s="109">
        <f t="shared" si="6"/>
        <v>0</v>
      </c>
    </row>
    <row r="43" spans="1:29" x14ac:dyDescent="0.25">
      <c r="A43" s="36" t="s">
        <v>61</v>
      </c>
      <c r="B43" s="35" t="s">
        <v>153</v>
      </c>
      <c r="C43" s="109">
        <f t="shared" ref="C43:C49" si="13">G43+AB43</f>
        <v>0</v>
      </c>
      <c r="D43" s="109">
        <v>0</v>
      </c>
      <c r="E43" s="109">
        <f t="shared" si="11"/>
        <v>0</v>
      </c>
      <c r="F43" s="111">
        <f t="shared" si="12"/>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f t="shared" si="5"/>
        <v>0</v>
      </c>
      <c r="AC43" s="109">
        <f t="shared" si="6"/>
        <v>0</v>
      </c>
    </row>
    <row r="44" spans="1:29" x14ac:dyDescent="0.25">
      <c r="A44" s="33" t="s">
        <v>152</v>
      </c>
      <c r="B44" s="8" t="s">
        <v>151</v>
      </c>
      <c r="C44" s="109">
        <f t="shared" si="13"/>
        <v>0</v>
      </c>
      <c r="D44" s="109">
        <v>0</v>
      </c>
      <c r="E44" s="109">
        <f t="shared" si="11"/>
        <v>0</v>
      </c>
      <c r="F44" s="111">
        <f t="shared" si="12"/>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09">
        <f t="shared" si="5"/>
        <v>0</v>
      </c>
      <c r="AC44" s="109">
        <f t="shared" si="6"/>
        <v>0</v>
      </c>
    </row>
    <row r="45" spans="1:29" x14ac:dyDescent="0.25">
      <c r="A45" s="33" t="s">
        <v>150</v>
      </c>
      <c r="B45" s="8" t="s">
        <v>149</v>
      </c>
      <c r="C45" s="109">
        <f t="shared" si="13"/>
        <v>0</v>
      </c>
      <c r="D45" s="109">
        <v>0</v>
      </c>
      <c r="E45" s="109">
        <f t="shared" si="11"/>
        <v>0</v>
      </c>
      <c r="F45" s="111">
        <f t="shared" si="12"/>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09">
        <f t="shared" si="5"/>
        <v>0</v>
      </c>
      <c r="AC45" s="109">
        <f t="shared" si="6"/>
        <v>0</v>
      </c>
    </row>
    <row r="46" spans="1:29" x14ac:dyDescent="0.25">
      <c r="A46" s="33" t="s">
        <v>148</v>
      </c>
      <c r="B46" s="8" t="s">
        <v>147</v>
      </c>
      <c r="C46" s="109">
        <f t="shared" si="13"/>
        <v>0</v>
      </c>
      <c r="D46" s="109">
        <v>0</v>
      </c>
      <c r="E46" s="109">
        <f t="shared" si="11"/>
        <v>0</v>
      </c>
      <c r="F46" s="111">
        <f t="shared" si="12"/>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09">
        <f t="shared" si="5"/>
        <v>0</v>
      </c>
      <c r="AC46" s="109">
        <f t="shared" si="6"/>
        <v>0</v>
      </c>
    </row>
    <row r="47" spans="1:29" ht="31.5" x14ac:dyDescent="0.25">
      <c r="A47" s="33" t="s">
        <v>146</v>
      </c>
      <c r="B47" s="8" t="s">
        <v>145</v>
      </c>
      <c r="C47" s="109">
        <f t="shared" si="13"/>
        <v>0</v>
      </c>
      <c r="D47" s="109">
        <v>0</v>
      </c>
      <c r="E47" s="109">
        <f t="shared" si="11"/>
        <v>0</v>
      </c>
      <c r="F47" s="111">
        <f t="shared" si="12"/>
        <v>0</v>
      </c>
      <c r="G47" s="110">
        <v>0</v>
      </c>
      <c r="H47" s="110">
        <v>0</v>
      </c>
      <c r="I47" s="110">
        <v>0</v>
      </c>
      <c r="J47" s="110">
        <v>0</v>
      </c>
      <c r="K47" s="110">
        <v>0</v>
      </c>
      <c r="L47" s="110">
        <f>L39</f>
        <v>0</v>
      </c>
      <c r="M47" s="110">
        <v>0</v>
      </c>
      <c r="N47" s="110">
        <v>0</v>
      </c>
      <c r="O47" s="110">
        <v>0</v>
      </c>
      <c r="P47" s="110">
        <f>P39</f>
        <v>0</v>
      </c>
      <c r="Q47" s="110">
        <v>0</v>
      </c>
      <c r="R47" s="110">
        <v>0</v>
      </c>
      <c r="S47" s="110">
        <v>0</v>
      </c>
      <c r="T47" s="110">
        <v>0</v>
      </c>
      <c r="U47" s="110">
        <v>0</v>
      </c>
      <c r="V47" s="110">
        <v>0</v>
      </c>
      <c r="W47" s="110">
        <v>0</v>
      </c>
      <c r="X47" s="110">
        <v>0</v>
      </c>
      <c r="Y47" s="110">
        <v>0</v>
      </c>
      <c r="Z47" s="110">
        <v>0</v>
      </c>
      <c r="AA47" s="110">
        <v>0</v>
      </c>
      <c r="AB47" s="109">
        <f t="shared" si="5"/>
        <v>0</v>
      </c>
      <c r="AC47" s="109">
        <f t="shared" si="6"/>
        <v>0</v>
      </c>
    </row>
    <row r="48" spans="1:29" ht="31.5" x14ac:dyDescent="0.25">
      <c r="A48" s="33" t="s">
        <v>144</v>
      </c>
      <c r="B48" s="8" t="s">
        <v>143</v>
      </c>
      <c r="C48" s="109">
        <f t="shared" si="13"/>
        <v>0</v>
      </c>
      <c r="D48" s="109">
        <v>0</v>
      </c>
      <c r="E48" s="109">
        <f t="shared" si="11"/>
        <v>0</v>
      </c>
      <c r="F48" s="111">
        <f t="shared" si="12"/>
        <v>0</v>
      </c>
      <c r="G48" s="110">
        <v>0</v>
      </c>
      <c r="H48" s="110">
        <v>0</v>
      </c>
      <c r="I48" s="110">
        <v>0</v>
      </c>
      <c r="J48" s="110">
        <v>0</v>
      </c>
      <c r="K48" s="110">
        <v>0</v>
      </c>
      <c r="L48" s="110">
        <f>L40</f>
        <v>0</v>
      </c>
      <c r="M48" s="110">
        <v>0</v>
      </c>
      <c r="N48" s="110">
        <v>0</v>
      </c>
      <c r="O48" s="110">
        <v>0</v>
      </c>
      <c r="P48" s="110">
        <f>P40</f>
        <v>0</v>
      </c>
      <c r="Q48" s="110">
        <v>0</v>
      </c>
      <c r="R48" s="110">
        <v>0</v>
      </c>
      <c r="S48" s="110">
        <v>0</v>
      </c>
      <c r="T48" s="110">
        <v>0</v>
      </c>
      <c r="U48" s="110">
        <v>0</v>
      </c>
      <c r="V48" s="110">
        <v>0</v>
      </c>
      <c r="W48" s="110">
        <v>0</v>
      </c>
      <c r="X48" s="110">
        <v>0</v>
      </c>
      <c r="Y48" s="110">
        <v>0</v>
      </c>
      <c r="Z48" s="110">
        <v>0</v>
      </c>
      <c r="AA48" s="110">
        <v>0</v>
      </c>
      <c r="AB48" s="109">
        <f t="shared" si="5"/>
        <v>0</v>
      </c>
      <c r="AC48" s="109">
        <f t="shared" si="6"/>
        <v>0</v>
      </c>
    </row>
    <row r="49" spans="1:29" x14ac:dyDescent="0.25">
      <c r="A49" s="33" t="s">
        <v>142</v>
      </c>
      <c r="B49" s="8" t="s">
        <v>141</v>
      </c>
      <c r="C49" s="109">
        <f t="shared" si="13"/>
        <v>0</v>
      </c>
      <c r="D49" s="109">
        <v>0</v>
      </c>
      <c r="E49" s="109">
        <f t="shared" si="11"/>
        <v>0</v>
      </c>
      <c r="F49" s="111">
        <f t="shared" si="12"/>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09">
        <f t="shared" si="5"/>
        <v>0</v>
      </c>
      <c r="AC49" s="109">
        <f t="shared" si="6"/>
        <v>0</v>
      </c>
    </row>
    <row r="50" spans="1:29" ht="18.75" x14ac:dyDescent="0.25">
      <c r="A50" s="33" t="s">
        <v>140</v>
      </c>
      <c r="B50" s="32" t="s">
        <v>610</v>
      </c>
      <c r="C50" s="109">
        <f>C42</f>
        <v>1</v>
      </c>
      <c r="D50" s="109">
        <v>0</v>
      </c>
      <c r="E50" s="109">
        <f t="shared" si="11"/>
        <v>1</v>
      </c>
      <c r="F50" s="111">
        <f t="shared" si="12"/>
        <v>1</v>
      </c>
      <c r="G50" s="110">
        <v>0</v>
      </c>
      <c r="H50" s="110">
        <v>0</v>
      </c>
      <c r="I50" s="110">
        <v>0</v>
      </c>
      <c r="J50" s="110">
        <v>0</v>
      </c>
      <c r="K50" s="110">
        <v>0</v>
      </c>
      <c r="L50" s="110">
        <v>0</v>
      </c>
      <c r="M50" s="110">
        <v>0</v>
      </c>
      <c r="N50" s="110">
        <v>0</v>
      </c>
      <c r="O50" s="110">
        <v>0</v>
      </c>
      <c r="P50" s="110">
        <f>C50</f>
        <v>1</v>
      </c>
      <c r="Q50" s="110">
        <f>Q57</f>
        <v>1</v>
      </c>
      <c r="R50" s="110">
        <v>0</v>
      </c>
      <c r="S50" s="110">
        <v>0</v>
      </c>
      <c r="T50" s="110">
        <v>0</v>
      </c>
      <c r="U50" s="110">
        <v>0</v>
      </c>
      <c r="V50" s="110">
        <v>0</v>
      </c>
      <c r="W50" s="110">
        <v>0</v>
      </c>
      <c r="X50" s="110">
        <v>0</v>
      </c>
      <c r="Y50" s="110">
        <v>0</v>
      </c>
      <c r="Z50" s="110">
        <v>0</v>
      </c>
      <c r="AA50" s="110">
        <v>0</v>
      </c>
      <c r="AB50" s="109">
        <f t="shared" si="5"/>
        <v>1</v>
      </c>
      <c r="AC50" s="109">
        <f t="shared" si="6"/>
        <v>0</v>
      </c>
    </row>
    <row r="51" spans="1:29" ht="35.25" customHeight="1" x14ac:dyDescent="0.25">
      <c r="A51" s="36" t="s">
        <v>59</v>
      </c>
      <c r="B51" s="35" t="s">
        <v>139</v>
      </c>
      <c r="C51" s="109">
        <f>G51+AB51</f>
        <v>0</v>
      </c>
      <c r="D51" s="109">
        <v>0</v>
      </c>
      <c r="E51" s="109">
        <f t="shared" si="11"/>
        <v>0</v>
      </c>
      <c r="F51" s="111">
        <f t="shared" si="12"/>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f t="shared" si="5"/>
        <v>0</v>
      </c>
      <c r="AC51" s="109">
        <f t="shared" si="6"/>
        <v>0</v>
      </c>
    </row>
    <row r="52" spans="1:29" x14ac:dyDescent="0.25">
      <c r="A52" s="33" t="s">
        <v>138</v>
      </c>
      <c r="B52" s="8" t="s">
        <v>137</v>
      </c>
      <c r="C52" s="109">
        <f>C30</f>
        <v>133.52615775962786</v>
      </c>
      <c r="D52" s="109">
        <v>0</v>
      </c>
      <c r="E52" s="109">
        <f t="shared" si="11"/>
        <v>133.52615775962786</v>
      </c>
      <c r="F52" s="111">
        <f t="shared" si="12"/>
        <v>133.52615775962786</v>
      </c>
      <c r="G52" s="110">
        <v>0</v>
      </c>
      <c r="H52" s="110">
        <v>0</v>
      </c>
      <c r="I52" s="110">
        <v>0</v>
      </c>
      <c r="J52" s="110">
        <v>0</v>
      </c>
      <c r="K52" s="110">
        <v>0</v>
      </c>
      <c r="L52" s="110">
        <v>0</v>
      </c>
      <c r="M52" s="110">
        <v>0</v>
      </c>
      <c r="N52" s="110">
        <v>0</v>
      </c>
      <c r="O52" s="110">
        <v>0</v>
      </c>
      <c r="P52" s="110">
        <f>C52</f>
        <v>133.52615775962786</v>
      </c>
      <c r="Q52" s="110">
        <v>133.52615775962786</v>
      </c>
      <c r="R52" s="110">
        <v>0</v>
      </c>
      <c r="S52" s="110">
        <v>0</v>
      </c>
      <c r="T52" s="110">
        <v>0</v>
      </c>
      <c r="U52" s="110">
        <v>0</v>
      </c>
      <c r="V52" s="110">
        <v>0</v>
      </c>
      <c r="W52" s="110">
        <v>0</v>
      </c>
      <c r="X52" s="110">
        <v>0</v>
      </c>
      <c r="Y52" s="110">
        <v>0</v>
      </c>
      <c r="Z52" s="110">
        <v>0</v>
      </c>
      <c r="AA52" s="110">
        <v>0</v>
      </c>
      <c r="AB52" s="109">
        <f t="shared" si="5"/>
        <v>133.52615775962786</v>
      </c>
      <c r="AC52" s="109">
        <f t="shared" si="6"/>
        <v>0</v>
      </c>
    </row>
    <row r="53" spans="1:29" x14ac:dyDescent="0.25">
      <c r="A53" s="33" t="s">
        <v>136</v>
      </c>
      <c r="B53" s="8" t="s">
        <v>130</v>
      </c>
      <c r="C53" s="109">
        <f>G53+AB53</f>
        <v>0</v>
      </c>
      <c r="D53" s="109">
        <v>0</v>
      </c>
      <c r="E53" s="109">
        <f t="shared" si="11"/>
        <v>0</v>
      </c>
      <c r="F53" s="111">
        <f t="shared" si="12"/>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09">
        <f t="shared" si="5"/>
        <v>0</v>
      </c>
      <c r="AC53" s="109">
        <f t="shared" si="6"/>
        <v>0</v>
      </c>
    </row>
    <row r="54" spans="1:29" x14ac:dyDescent="0.25">
      <c r="A54" s="33" t="s">
        <v>135</v>
      </c>
      <c r="B54" s="32" t="s">
        <v>129</v>
      </c>
      <c r="C54" s="109">
        <f>G54+AB54</f>
        <v>0</v>
      </c>
      <c r="D54" s="109">
        <v>0</v>
      </c>
      <c r="E54" s="109">
        <f t="shared" si="11"/>
        <v>0</v>
      </c>
      <c r="F54" s="111">
        <f t="shared" si="12"/>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09">
        <f t="shared" si="5"/>
        <v>0</v>
      </c>
      <c r="AC54" s="109">
        <f t="shared" si="6"/>
        <v>0</v>
      </c>
    </row>
    <row r="55" spans="1:29" x14ac:dyDescent="0.25">
      <c r="A55" s="33" t="s">
        <v>134</v>
      </c>
      <c r="B55" s="32" t="s">
        <v>128</v>
      </c>
      <c r="C55" s="109">
        <f>G55+AB55</f>
        <v>0</v>
      </c>
      <c r="D55" s="109">
        <v>0</v>
      </c>
      <c r="E55" s="109">
        <f t="shared" si="11"/>
        <v>0</v>
      </c>
      <c r="F55" s="111">
        <f t="shared" si="12"/>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09">
        <f t="shared" si="5"/>
        <v>0</v>
      </c>
      <c r="AC55" s="109">
        <f t="shared" si="6"/>
        <v>0</v>
      </c>
    </row>
    <row r="56" spans="1:29" x14ac:dyDescent="0.25">
      <c r="A56" s="33" t="s">
        <v>133</v>
      </c>
      <c r="B56" s="32" t="s">
        <v>127</v>
      </c>
      <c r="C56" s="109">
        <f>G56+AB56</f>
        <v>0</v>
      </c>
      <c r="D56" s="109">
        <v>0</v>
      </c>
      <c r="E56" s="109">
        <f t="shared" si="11"/>
        <v>0</v>
      </c>
      <c r="F56" s="111">
        <f t="shared" si="12"/>
        <v>0</v>
      </c>
      <c r="G56" s="110">
        <v>0</v>
      </c>
      <c r="H56" s="110">
        <v>0</v>
      </c>
      <c r="I56" s="110">
        <v>0</v>
      </c>
      <c r="J56" s="110">
        <v>0</v>
      </c>
      <c r="K56" s="110">
        <v>0</v>
      </c>
      <c r="L56" s="110">
        <v>0</v>
      </c>
      <c r="M56" s="110">
        <v>0</v>
      </c>
      <c r="N56" s="110">
        <v>0</v>
      </c>
      <c r="O56" s="110">
        <v>0</v>
      </c>
      <c r="P56" s="110">
        <f>P48</f>
        <v>0</v>
      </c>
      <c r="Q56" s="110">
        <v>0</v>
      </c>
      <c r="R56" s="110">
        <v>0</v>
      </c>
      <c r="S56" s="110">
        <v>0</v>
      </c>
      <c r="T56" s="110">
        <v>0</v>
      </c>
      <c r="U56" s="110">
        <v>0</v>
      </c>
      <c r="V56" s="110">
        <v>0</v>
      </c>
      <c r="W56" s="110">
        <v>0</v>
      </c>
      <c r="X56" s="110">
        <v>0</v>
      </c>
      <c r="Y56" s="110">
        <v>0</v>
      </c>
      <c r="Z56" s="110">
        <v>0</v>
      </c>
      <c r="AA56" s="110">
        <v>0</v>
      </c>
      <c r="AB56" s="109">
        <f t="shared" si="5"/>
        <v>0</v>
      </c>
      <c r="AC56" s="109">
        <f t="shared" si="6"/>
        <v>0</v>
      </c>
    </row>
    <row r="57" spans="1:29" ht="18.75" x14ac:dyDescent="0.25">
      <c r="A57" s="33" t="s">
        <v>132</v>
      </c>
      <c r="B57" s="32" t="s">
        <v>610</v>
      </c>
      <c r="C57" s="109">
        <f>C50</f>
        <v>1</v>
      </c>
      <c r="D57" s="109">
        <v>0</v>
      </c>
      <c r="E57" s="109">
        <f t="shared" si="11"/>
        <v>1</v>
      </c>
      <c r="F57" s="111">
        <f t="shared" si="12"/>
        <v>1</v>
      </c>
      <c r="G57" s="110">
        <v>0</v>
      </c>
      <c r="H57" s="110">
        <v>0</v>
      </c>
      <c r="I57" s="110">
        <v>0</v>
      </c>
      <c r="J57" s="110">
        <v>0</v>
      </c>
      <c r="K57" s="110">
        <v>0</v>
      </c>
      <c r="L57" s="110">
        <v>0</v>
      </c>
      <c r="M57" s="110">
        <v>0</v>
      </c>
      <c r="N57" s="110">
        <v>0</v>
      </c>
      <c r="O57" s="110">
        <v>0</v>
      </c>
      <c r="P57" s="110">
        <f>C57</f>
        <v>1</v>
      </c>
      <c r="Q57" s="110">
        <v>1</v>
      </c>
      <c r="R57" s="110">
        <v>0</v>
      </c>
      <c r="S57" s="110">
        <v>0</v>
      </c>
      <c r="T57" s="110">
        <v>0</v>
      </c>
      <c r="U57" s="110">
        <v>0</v>
      </c>
      <c r="V57" s="110">
        <v>0</v>
      </c>
      <c r="W57" s="110">
        <v>0</v>
      </c>
      <c r="X57" s="110">
        <v>0</v>
      </c>
      <c r="Y57" s="110">
        <v>0</v>
      </c>
      <c r="Z57" s="110">
        <v>0</v>
      </c>
      <c r="AA57" s="110">
        <v>0</v>
      </c>
      <c r="AB57" s="109">
        <f t="shared" si="5"/>
        <v>1</v>
      </c>
      <c r="AC57" s="109">
        <f t="shared" si="6"/>
        <v>0</v>
      </c>
    </row>
    <row r="58" spans="1:29" ht="36.75" customHeight="1" x14ac:dyDescent="0.25">
      <c r="A58" s="36" t="s">
        <v>58</v>
      </c>
      <c r="B58" s="45" t="s">
        <v>207</v>
      </c>
      <c r="C58" s="109">
        <v>0</v>
      </c>
      <c r="D58" s="109">
        <v>0</v>
      </c>
      <c r="E58" s="109">
        <v>0</v>
      </c>
      <c r="F58" s="111">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f t="shared" si="5"/>
        <v>0</v>
      </c>
      <c r="AC58" s="109">
        <f t="shared" si="6"/>
        <v>0</v>
      </c>
    </row>
    <row r="59" spans="1:29" x14ac:dyDescent="0.25">
      <c r="A59" s="36" t="s">
        <v>56</v>
      </c>
      <c r="B59" s="35" t="s">
        <v>131</v>
      </c>
      <c r="C59" s="109">
        <v>0</v>
      </c>
      <c r="D59" s="109">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09">
        <f t="shared" si="5"/>
        <v>0</v>
      </c>
      <c r="AC59" s="109">
        <f t="shared" si="6"/>
        <v>0</v>
      </c>
    </row>
    <row r="60" spans="1:29" x14ac:dyDescent="0.25">
      <c r="A60" s="33" t="s">
        <v>201</v>
      </c>
      <c r="B60" s="34" t="s">
        <v>151</v>
      </c>
      <c r="C60" s="109">
        <v>0</v>
      </c>
      <c r="D60" s="109">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09">
        <f t="shared" si="5"/>
        <v>0</v>
      </c>
      <c r="AC60" s="109">
        <f t="shared" si="6"/>
        <v>0</v>
      </c>
    </row>
    <row r="61" spans="1:29" x14ac:dyDescent="0.25">
      <c r="A61" s="33" t="s">
        <v>202</v>
      </c>
      <c r="B61" s="34" t="s">
        <v>149</v>
      </c>
      <c r="C61" s="109">
        <v>0</v>
      </c>
      <c r="D61" s="109">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09">
        <f t="shared" si="5"/>
        <v>0</v>
      </c>
      <c r="AC61" s="109">
        <f t="shared" si="6"/>
        <v>0</v>
      </c>
    </row>
    <row r="62" spans="1:29" x14ac:dyDescent="0.25">
      <c r="A62" s="33" t="s">
        <v>203</v>
      </c>
      <c r="B62" s="34" t="s">
        <v>147</v>
      </c>
      <c r="C62" s="109">
        <v>0</v>
      </c>
      <c r="D62" s="109">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09">
        <f t="shared" si="5"/>
        <v>0</v>
      </c>
      <c r="AC62" s="109">
        <f t="shared" si="6"/>
        <v>0</v>
      </c>
    </row>
    <row r="63" spans="1:29" x14ac:dyDescent="0.25">
      <c r="A63" s="33" t="s">
        <v>204</v>
      </c>
      <c r="B63" s="34" t="s">
        <v>206</v>
      </c>
      <c r="C63" s="109">
        <v>0</v>
      </c>
      <c r="D63" s="109">
        <v>0</v>
      </c>
      <c r="E63" s="110">
        <v>0</v>
      </c>
      <c r="F63" s="110">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09">
        <f t="shared" si="5"/>
        <v>0</v>
      </c>
      <c r="AC63" s="109">
        <f t="shared" si="6"/>
        <v>0</v>
      </c>
    </row>
    <row r="64" spans="1:29" ht="18.75" x14ac:dyDescent="0.25">
      <c r="A64" s="33" t="s">
        <v>205</v>
      </c>
      <c r="B64" s="32" t="s">
        <v>610</v>
      </c>
      <c r="C64" s="109">
        <v>0</v>
      </c>
      <c r="D64" s="109">
        <v>0</v>
      </c>
      <c r="E64" s="109">
        <f>C64</f>
        <v>0</v>
      </c>
      <c r="F64" s="111">
        <f>E64-H64</f>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09">
        <f t="shared" si="5"/>
        <v>0</v>
      </c>
      <c r="AC64" s="109">
        <f t="shared" si="6"/>
        <v>0</v>
      </c>
    </row>
    <row r="65" spans="1:28" x14ac:dyDescent="0.25">
      <c r="A65" s="29"/>
      <c r="B65" s="30"/>
      <c r="C65" s="30"/>
      <c r="D65" s="30"/>
      <c r="E65" s="30"/>
      <c r="F65" s="30"/>
      <c r="G65" s="30"/>
      <c r="H65" s="30"/>
      <c r="I65" s="30"/>
      <c r="J65" s="30"/>
      <c r="K65" s="30"/>
      <c r="L65" s="29"/>
      <c r="M65" s="29"/>
      <c r="N65" s="20"/>
      <c r="O65" s="20"/>
      <c r="P65" s="20"/>
      <c r="Q65" s="20"/>
      <c r="R65" s="20"/>
      <c r="S65" s="20"/>
      <c r="T65" s="20"/>
      <c r="U65" s="20"/>
      <c r="V65" s="20"/>
      <c r="W65" s="20"/>
      <c r="X65" s="20"/>
      <c r="Y65" s="20"/>
      <c r="Z65" s="20"/>
      <c r="AA65" s="20"/>
      <c r="AB65" s="20"/>
    </row>
    <row r="66" spans="1:28" ht="54" customHeight="1" x14ac:dyDescent="0.25">
      <c r="A66" s="20"/>
      <c r="B66" s="414"/>
      <c r="C66" s="414"/>
      <c r="D66" s="414"/>
      <c r="E66" s="414"/>
      <c r="F66" s="414"/>
      <c r="G66" s="414"/>
      <c r="H66" s="414"/>
      <c r="I66" s="414"/>
      <c r="J66" s="24"/>
      <c r="K66" s="24"/>
      <c r="L66" s="28"/>
      <c r="M66" s="28"/>
      <c r="N66" s="28"/>
      <c r="O66" s="28"/>
      <c r="P66" s="28"/>
      <c r="Q66" s="28"/>
      <c r="R66" s="28"/>
      <c r="S66" s="28"/>
      <c r="T66" s="28"/>
      <c r="U66" s="28"/>
      <c r="V66" s="28"/>
      <c r="W66" s="28"/>
      <c r="X66" s="28"/>
      <c r="Y66" s="28"/>
      <c r="Z66" s="28"/>
      <c r="AA66" s="28"/>
      <c r="AB66" s="28"/>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15"/>
      <c r="C68" s="415"/>
      <c r="D68" s="415"/>
      <c r="E68" s="415"/>
      <c r="F68" s="415"/>
      <c r="G68" s="415"/>
      <c r="H68" s="415"/>
      <c r="I68" s="415"/>
      <c r="J68" s="25"/>
      <c r="K68" s="25"/>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14"/>
      <c r="C70" s="414"/>
      <c r="D70" s="414"/>
      <c r="E70" s="414"/>
      <c r="F70" s="414"/>
      <c r="G70" s="414"/>
      <c r="H70" s="414"/>
      <c r="I70" s="414"/>
      <c r="J70" s="24"/>
      <c r="K70" s="24"/>
      <c r="L70" s="20"/>
      <c r="M70" s="20"/>
      <c r="N70" s="20"/>
      <c r="O70" s="20"/>
      <c r="P70" s="20"/>
      <c r="Q70" s="20"/>
      <c r="R70" s="20"/>
      <c r="S70" s="20"/>
      <c r="T70" s="20"/>
      <c r="U70" s="20"/>
      <c r="V70" s="20"/>
      <c r="W70" s="20"/>
      <c r="X70" s="20"/>
      <c r="Y70" s="20"/>
      <c r="Z70" s="20"/>
      <c r="AA70" s="20"/>
      <c r="AB70" s="20"/>
    </row>
    <row r="71" spans="1:28" x14ac:dyDescent="0.25">
      <c r="A71" s="20"/>
      <c r="B71" s="27"/>
      <c r="C71" s="27"/>
      <c r="D71" s="27"/>
      <c r="E71" s="27"/>
      <c r="F71" s="27"/>
      <c r="L71" s="20"/>
      <c r="M71" s="20"/>
      <c r="N71" s="26"/>
      <c r="O71" s="20"/>
      <c r="P71" s="20"/>
      <c r="Q71" s="20"/>
      <c r="R71" s="20"/>
      <c r="S71" s="20"/>
      <c r="T71" s="20"/>
      <c r="U71" s="20"/>
      <c r="V71" s="20"/>
      <c r="W71" s="20"/>
      <c r="X71" s="20"/>
      <c r="Y71" s="20"/>
      <c r="Z71" s="20"/>
      <c r="AA71" s="20"/>
      <c r="AB71" s="20"/>
    </row>
    <row r="72" spans="1:28" ht="51" customHeight="1" x14ac:dyDescent="0.25">
      <c r="A72" s="20"/>
      <c r="B72" s="414"/>
      <c r="C72" s="414"/>
      <c r="D72" s="414"/>
      <c r="E72" s="414"/>
      <c r="F72" s="414"/>
      <c r="G72" s="414"/>
      <c r="H72" s="414"/>
      <c r="I72" s="414"/>
      <c r="J72" s="24"/>
      <c r="K72" s="24"/>
      <c r="L72" s="20"/>
      <c r="M72" s="20"/>
      <c r="N72" s="26"/>
      <c r="O72" s="20"/>
      <c r="P72" s="20"/>
      <c r="Q72" s="20"/>
      <c r="R72" s="20"/>
      <c r="S72" s="20"/>
      <c r="T72" s="20"/>
      <c r="U72" s="20"/>
      <c r="V72" s="20"/>
      <c r="W72" s="20"/>
      <c r="X72" s="20"/>
      <c r="Y72" s="20"/>
      <c r="Z72" s="20"/>
      <c r="AA72" s="20"/>
      <c r="AB72" s="20"/>
    </row>
    <row r="73" spans="1:28" ht="32.25" customHeight="1" x14ac:dyDescent="0.25">
      <c r="A73" s="20"/>
      <c r="B73" s="415"/>
      <c r="C73" s="415"/>
      <c r="D73" s="415"/>
      <c r="E73" s="415"/>
      <c r="F73" s="415"/>
      <c r="G73" s="415"/>
      <c r="H73" s="415"/>
      <c r="I73" s="415"/>
      <c r="J73" s="25"/>
      <c r="K73" s="25"/>
      <c r="L73" s="20"/>
      <c r="M73" s="20"/>
      <c r="N73" s="20"/>
      <c r="O73" s="20"/>
      <c r="P73" s="20"/>
      <c r="Q73" s="20"/>
      <c r="R73" s="20"/>
      <c r="S73" s="20"/>
      <c r="T73" s="20"/>
      <c r="U73" s="20"/>
      <c r="V73" s="20"/>
      <c r="W73" s="20"/>
      <c r="X73" s="20"/>
      <c r="Y73" s="20"/>
      <c r="Z73" s="20"/>
      <c r="AA73" s="20"/>
      <c r="AB73" s="20"/>
    </row>
    <row r="74" spans="1:28" ht="51.75" customHeight="1" x14ac:dyDescent="0.25">
      <c r="A74" s="20"/>
      <c r="B74" s="414"/>
      <c r="C74" s="414"/>
      <c r="D74" s="414"/>
      <c r="E74" s="414"/>
      <c r="F74" s="414"/>
      <c r="G74" s="414"/>
      <c r="H74" s="414"/>
      <c r="I74" s="414"/>
      <c r="J74" s="24"/>
      <c r="K74" s="24"/>
      <c r="L74" s="20"/>
      <c r="M74" s="20"/>
      <c r="N74" s="20"/>
      <c r="O74" s="20"/>
      <c r="P74" s="20"/>
      <c r="Q74" s="20"/>
      <c r="R74" s="20"/>
      <c r="S74" s="20"/>
      <c r="T74" s="20"/>
      <c r="U74" s="20"/>
      <c r="V74" s="20"/>
      <c r="W74" s="20"/>
      <c r="X74" s="20"/>
      <c r="Y74" s="20"/>
      <c r="Z74" s="20"/>
      <c r="AA74" s="20"/>
      <c r="AB74" s="20"/>
    </row>
    <row r="75" spans="1:28" ht="21.75" customHeight="1" x14ac:dyDescent="0.25">
      <c r="A75" s="20"/>
      <c r="B75" s="412"/>
      <c r="C75" s="412"/>
      <c r="D75" s="412"/>
      <c r="E75" s="412"/>
      <c r="F75" s="412"/>
      <c r="G75" s="412"/>
      <c r="H75" s="412"/>
      <c r="I75" s="412"/>
      <c r="J75" s="23"/>
      <c r="K75" s="23"/>
      <c r="L75" s="22"/>
      <c r="M75" s="22"/>
      <c r="N75" s="20"/>
      <c r="O75" s="20"/>
      <c r="P75" s="20"/>
      <c r="Q75" s="20"/>
      <c r="R75" s="20"/>
      <c r="S75" s="20"/>
      <c r="T75" s="20"/>
      <c r="U75" s="20"/>
      <c r="V75" s="20"/>
      <c r="W75" s="20"/>
      <c r="X75" s="20"/>
      <c r="Y75" s="20"/>
      <c r="Z75" s="20"/>
      <c r="AA75" s="20"/>
      <c r="AB75" s="20"/>
    </row>
    <row r="76" spans="1:28"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row>
    <row r="77" spans="1:28" ht="18.75" customHeight="1" x14ac:dyDescent="0.25">
      <c r="A77" s="20"/>
      <c r="B77" s="413"/>
      <c r="C77" s="413"/>
      <c r="D77" s="413"/>
      <c r="E77" s="413"/>
      <c r="F77" s="413"/>
      <c r="G77" s="413"/>
      <c r="H77" s="413"/>
      <c r="I77" s="413"/>
      <c r="J77" s="21"/>
      <c r="K77" s="21"/>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E24:G64 C24:C64 H39:O57 Q39:Y51 H58:Y64 AB24:AB64 H24:Y38 Q53:Y57 R52:Y52">
    <cfRule type="cellIs" dxfId="48" priority="11" operator="greaterThan">
      <formula>0</formula>
    </cfRule>
  </conditionalFormatting>
  <conditionalFormatting sqref="P51:P56 P39:P49">
    <cfRule type="cellIs" dxfId="47" priority="7" operator="greaterThan">
      <formula>0</formula>
    </cfRule>
  </conditionalFormatting>
  <conditionalFormatting sqref="P50">
    <cfRule type="cellIs" dxfId="46" priority="6" operator="greaterThan">
      <formula>0</formula>
    </cfRule>
  </conditionalFormatting>
  <conditionalFormatting sqref="P57">
    <cfRule type="cellIs" dxfId="45" priority="5" operator="greaterThan">
      <formula>0</formula>
    </cfRule>
  </conditionalFormatting>
  <conditionalFormatting sqref="D24:D64">
    <cfRule type="cellIs" dxfId="44" priority="4" operator="greaterThan">
      <formula>0</formula>
    </cfRule>
  </conditionalFormatting>
  <conditionalFormatting sqref="Z24:AA64">
    <cfRule type="cellIs" dxfId="43" priority="3" operator="greaterThan">
      <formula>0</formula>
    </cfRule>
  </conditionalFormatting>
  <conditionalFormatting sqref="AC24:AC64">
    <cfRule type="cellIs" dxfId="42" priority="2" operator="greaterThan">
      <formula>0</formula>
    </cfRule>
  </conditionalFormatting>
  <conditionalFormatting sqref="Q52">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10" width="12" style="20" hidden="1" customWidth="1"/>
    <col min="11" max="11" width="12" style="20" customWidth="1"/>
    <col min="12" max="19" width="9.28515625" style="19" customWidth="1"/>
    <col min="20" max="21" width="8" style="19" customWidth="1"/>
    <col min="22" max="23" width="8.5703125" style="19" customWidth="1"/>
    <col min="24" max="25" width="8" style="19" customWidth="1"/>
    <col min="26" max="27" width="8.5703125" style="19" customWidth="1"/>
    <col min="28" max="29" width="8" style="19" customWidth="1"/>
    <col min="30" max="31" width="8.5703125" style="19" customWidth="1"/>
    <col min="32" max="32" width="13.140625" style="19" customWidth="1"/>
    <col min="33" max="33" width="24.85546875" style="19" customWidth="1"/>
    <col min="34" max="16384" width="9.140625" style="19"/>
  </cols>
  <sheetData>
    <row r="1" spans="1:33" ht="18.75" x14ac:dyDescent="0.25">
      <c r="A1" s="20"/>
      <c r="B1" s="20"/>
      <c r="C1" s="20"/>
      <c r="D1" s="20"/>
      <c r="E1" s="20"/>
      <c r="F1" s="20"/>
      <c r="AG1" s="6" t="s">
        <v>68</v>
      </c>
    </row>
    <row r="2" spans="1:33" ht="18.75" x14ac:dyDescent="0.3">
      <c r="A2" s="20"/>
      <c r="B2" s="20"/>
      <c r="C2" s="20"/>
      <c r="D2" s="20"/>
      <c r="E2" s="20"/>
      <c r="F2" s="20"/>
      <c r="AG2" s="3" t="s">
        <v>10</v>
      </c>
    </row>
    <row r="3" spans="1:33" ht="18.75" x14ac:dyDescent="0.3">
      <c r="A3" s="20"/>
      <c r="B3" s="20"/>
      <c r="C3" s="20"/>
      <c r="D3" s="20"/>
      <c r="E3" s="20"/>
      <c r="F3" s="20"/>
      <c r="AG3" s="3" t="s">
        <v>67</v>
      </c>
    </row>
    <row r="4" spans="1:33" ht="18.75" customHeight="1" x14ac:dyDescent="0.25">
      <c r="A4" s="341" t="str">
        <f>'6.1. Паспорт сетевой график'!A5:K5</f>
        <v>Год раскрытия информации: 2018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row>
    <row r="5" spans="1:33" ht="18.75" x14ac:dyDescent="0.3">
      <c r="A5" s="20"/>
      <c r="B5" s="20"/>
      <c r="C5" s="20"/>
      <c r="D5" s="20"/>
      <c r="E5" s="20"/>
      <c r="F5" s="20"/>
      <c r="AG5" s="3"/>
    </row>
    <row r="6" spans="1:33" ht="18.75" x14ac:dyDescent="0.25">
      <c r="A6" s="347" t="s">
        <v>9</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347"/>
    </row>
    <row r="7" spans="1:33" ht="18.75" x14ac:dyDescent="0.25">
      <c r="A7" s="114"/>
      <c r="B7" s="114"/>
      <c r="C7" s="114"/>
      <c r="D7" s="114"/>
      <c r="E7" s="114"/>
      <c r="F7" s="114"/>
      <c r="G7" s="114"/>
      <c r="H7" s="114"/>
      <c r="I7" s="114"/>
      <c r="J7" s="114"/>
      <c r="K7" s="114"/>
      <c r="L7" s="296"/>
      <c r="M7" s="296"/>
      <c r="N7" s="296"/>
      <c r="O7" s="296"/>
      <c r="P7" s="296"/>
      <c r="Q7" s="296"/>
      <c r="R7" s="296"/>
      <c r="S7" s="296"/>
      <c r="T7" s="296"/>
      <c r="U7" s="296"/>
      <c r="V7" s="296"/>
      <c r="W7" s="296"/>
      <c r="X7" s="296"/>
      <c r="Y7" s="296"/>
      <c r="Z7" s="296"/>
      <c r="AA7" s="296"/>
      <c r="AB7" s="296"/>
      <c r="AC7" s="296"/>
      <c r="AD7" s="296"/>
      <c r="AE7" s="296"/>
      <c r="AF7" s="296"/>
      <c r="AG7" s="296"/>
    </row>
    <row r="8" spans="1:33" x14ac:dyDescent="0.25">
      <c r="A8" s="348" t="str">
        <f>'6.1. Паспорт сетевой график'!A9</f>
        <v>Акционерное общество "Янтарьэнерго" ДЗО  ПАО "Россети"</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row>
    <row r="9" spans="1:33" ht="18.75" customHeight="1" x14ac:dyDescent="0.25">
      <c r="A9" s="352" t="s">
        <v>8</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row>
    <row r="10" spans="1:33" ht="18.75" x14ac:dyDescent="0.25">
      <c r="A10" s="114"/>
      <c r="B10" s="114"/>
      <c r="C10" s="114"/>
      <c r="D10" s="114"/>
      <c r="E10" s="114"/>
      <c r="F10" s="114"/>
      <c r="G10" s="114"/>
      <c r="H10" s="114"/>
      <c r="I10" s="114"/>
      <c r="J10" s="114"/>
      <c r="K10" s="114"/>
      <c r="L10" s="296"/>
      <c r="M10" s="296"/>
      <c r="N10" s="296"/>
      <c r="O10" s="296"/>
      <c r="P10" s="296"/>
      <c r="Q10" s="296"/>
      <c r="R10" s="296"/>
      <c r="S10" s="296"/>
      <c r="T10" s="296"/>
      <c r="U10" s="296"/>
      <c r="V10" s="296"/>
      <c r="W10" s="296"/>
      <c r="X10" s="296"/>
      <c r="Y10" s="296"/>
      <c r="Z10" s="296"/>
      <c r="AA10" s="296"/>
      <c r="AB10" s="296"/>
      <c r="AC10" s="296"/>
      <c r="AD10" s="296"/>
      <c r="AE10" s="296"/>
      <c r="AF10" s="296"/>
      <c r="AG10" s="296"/>
    </row>
    <row r="11" spans="1:33" x14ac:dyDescent="0.25">
      <c r="A11" s="348" t="str">
        <f>'6.1. Паспорт сетевой график'!A12</f>
        <v>F_17-2071</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row>
    <row r="12" spans="1:33" x14ac:dyDescent="0.25">
      <c r="A12" s="352" t="s">
        <v>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row>
    <row r="13" spans="1:33" ht="16.5" customHeight="1" x14ac:dyDescent="0.3">
      <c r="A13" s="144"/>
      <c r="B13" s="144"/>
      <c r="C13" s="144"/>
      <c r="D13" s="144"/>
      <c r="E13" s="144"/>
      <c r="F13" s="144"/>
      <c r="G13" s="144"/>
      <c r="H13" s="144"/>
      <c r="I13" s="144"/>
      <c r="J13" s="144"/>
      <c r="K13" s="144"/>
      <c r="L13" s="42"/>
      <c r="M13" s="42"/>
      <c r="N13" s="42"/>
      <c r="O13" s="42"/>
      <c r="P13" s="42"/>
      <c r="Q13" s="42"/>
      <c r="R13" s="42"/>
      <c r="S13" s="42"/>
      <c r="T13" s="42"/>
      <c r="U13" s="42"/>
      <c r="V13" s="42"/>
      <c r="W13" s="42"/>
      <c r="X13" s="42"/>
      <c r="Y13" s="42"/>
      <c r="Z13" s="42"/>
      <c r="AA13" s="42"/>
      <c r="AB13" s="42"/>
      <c r="AC13" s="42"/>
      <c r="AD13" s="42"/>
      <c r="AE13" s="42"/>
      <c r="AF13" s="42"/>
      <c r="AG13" s="42"/>
    </row>
    <row r="14" spans="1:33" ht="36" customHeight="1" x14ac:dyDescent="0.25">
      <c r="A14" s="354" t="str">
        <f>'6.1. Паспорт сетевой график'!A15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row>
    <row r="15" spans="1:33" ht="15.75" customHeight="1" x14ac:dyDescent="0.25">
      <c r="A15" s="352" t="s">
        <v>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row>
    <row r="16" spans="1:33"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row>
    <row r="17" spans="1:36" x14ac:dyDescent="0.25">
      <c r="A17" s="20"/>
      <c r="L17" s="20"/>
      <c r="M17" s="20"/>
      <c r="N17" s="20"/>
      <c r="O17" s="20"/>
      <c r="P17" s="20"/>
      <c r="Q17" s="20"/>
      <c r="R17" s="20"/>
      <c r="S17" s="20"/>
      <c r="T17" s="20"/>
      <c r="U17" s="20"/>
      <c r="V17" s="20"/>
      <c r="W17" s="20"/>
      <c r="X17" s="20"/>
      <c r="Y17" s="20"/>
      <c r="Z17" s="20"/>
      <c r="AA17" s="20"/>
      <c r="AB17" s="20"/>
      <c r="AC17" s="20"/>
      <c r="AD17" s="20"/>
      <c r="AE17" s="20"/>
      <c r="AF17" s="20"/>
    </row>
    <row r="18" spans="1:36" x14ac:dyDescent="0.25">
      <c r="A18" s="423" t="s">
        <v>368</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row>
    <row r="19" spans="1:36" x14ac:dyDescent="0.25">
      <c r="A19" s="20"/>
      <c r="B19" s="20"/>
      <c r="C19" s="20"/>
      <c r="D19" s="20"/>
      <c r="E19" s="20"/>
      <c r="F19" s="20"/>
      <c r="L19" s="20"/>
      <c r="M19" s="20"/>
      <c r="N19" s="20"/>
      <c r="O19" s="20"/>
      <c r="P19" s="20"/>
      <c r="Q19" s="20"/>
      <c r="R19" s="20"/>
      <c r="S19" s="20"/>
      <c r="T19" s="20"/>
      <c r="U19" s="20"/>
      <c r="V19" s="20"/>
      <c r="W19" s="20"/>
      <c r="X19" s="20"/>
      <c r="Y19" s="20"/>
      <c r="Z19" s="20"/>
      <c r="AA19" s="20"/>
      <c r="AB19" s="20"/>
      <c r="AC19" s="20"/>
      <c r="AD19" s="20"/>
      <c r="AE19" s="20"/>
      <c r="AF19" s="20"/>
    </row>
    <row r="20" spans="1:36" ht="33" customHeight="1" x14ac:dyDescent="0.25">
      <c r="A20" s="419" t="s">
        <v>187</v>
      </c>
      <c r="B20" s="419" t="s">
        <v>186</v>
      </c>
      <c r="C20" s="428" t="s">
        <v>185</v>
      </c>
      <c r="D20" s="428"/>
      <c r="E20" s="429" t="s">
        <v>184</v>
      </c>
      <c r="F20" s="429"/>
      <c r="G20" s="419" t="s">
        <v>624</v>
      </c>
      <c r="H20" s="419" t="s">
        <v>625</v>
      </c>
      <c r="I20" s="419" t="s">
        <v>626</v>
      </c>
      <c r="J20" s="419" t="s">
        <v>627</v>
      </c>
      <c r="K20" s="419" t="s">
        <v>628</v>
      </c>
      <c r="L20" s="409">
        <v>2019</v>
      </c>
      <c r="M20" s="410"/>
      <c r="N20" s="410"/>
      <c r="O20" s="410"/>
      <c r="P20" s="409">
        <v>2020</v>
      </c>
      <c r="Q20" s="410"/>
      <c r="R20" s="410"/>
      <c r="S20" s="410"/>
      <c r="T20" s="409">
        <v>2021</v>
      </c>
      <c r="U20" s="410"/>
      <c r="V20" s="410"/>
      <c r="W20" s="410"/>
      <c r="X20" s="409">
        <v>2022</v>
      </c>
      <c r="Y20" s="410"/>
      <c r="Z20" s="410"/>
      <c r="AA20" s="410"/>
      <c r="AB20" s="409">
        <v>2023</v>
      </c>
      <c r="AC20" s="410"/>
      <c r="AD20" s="410"/>
      <c r="AE20" s="410"/>
      <c r="AF20" s="424" t="s">
        <v>183</v>
      </c>
      <c r="AG20" s="424"/>
      <c r="AH20" s="41"/>
      <c r="AI20" s="41"/>
      <c r="AJ20" s="41"/>
    </row>
    <row r="21" spans="1:36" ht="99.75" customHeight="1" x14ac:dyDescent="0.25">
      <c r="A21" s="420"/>
      <c r="B21" s="420"/>
      <c r="C21" s="428"/>
      <c r="D21" s="428"/>
      <c r="E21" s="429"/>
      <c r="F21" s="429"/>
      <c r="G21" s="420"/>
      <c r="H21" s="420"/>
      <c r="I21" s="420"/>
      <c r="J21" s="420"/>
      <c r="K21" s="420"/>
      <c r="L21" s="428" t="s">
        <v>629</v>
      </c>
      <c r="M21" s="428"/>
      <c r="N21" s="428" t="s">
        <v>630</v>
      </c>
      <c r="O21" s="428"/>
      <c r="P21" s="428" t="s">
        <v>629</v>
      </c>
      <c r="Q21" s="428"/>
      <c r="R21" s="428" t="s">
        <v>630</v>
      </c>
      <c r="S21" s="428"/>
      <c r="T21" s="428" t="s">
        <v>2</v>
      </c>
      <c r="U21" s="428"/>
      <c r="V21" s="428" t="s">
        <v>182</v>
      </c>
      <c r="W21" s="428"/>
      <c r="X21" s="428" t="s">
        <v>2</v>
      </c>
      <c r="Y21" s="428"/>
      <c r="Z21" s="428" t="s">
        <v>182</v>
      </c>
      <c r="AA21" s="428"/>
      <c r="AB21" s="428" t="s">
        <v>2</v>
      </c>
      <c r="AC21" s="428"/>
      <c r="AD21" s="428" t="s">
        <v>182</v>
      </c>
      <c r="AE21" s="428"/>
      <c r="AF21" s="424"/>
      <c r="AG21" s="424"/>
    </row>
    <row r="22" spans="1:36" ht="89.25" customHeight="1" x14ac:dyDescent="0.25">
      <c r="A22" s="421"/>
      <c r="B22" s="421"/>
      <c r="C22" s="291" t="s">
        <v>2</v>
      </c>
      <c r="D22" s="314" t="s">
        <v>630</v>
      </c>
      <c r="E22" s="40" t="s">
        <v>631</v>
      </c>
      <c r="F22" s="40" t="s">
        <v>631</v>
      </c>
      <c r="G22" s="421"/>
      <c r="H22" s="421"/>
      <c r="I22" s="421"/>
      <c r="J22" s="421"/>
      <c r="K22" s="421"/>
      <c r="L22" s="297" t="s">
        <v>349</v>
      </c>
      <c r="M22" s="297" t="s">
        <v>350</v>
      </c>
      <c r="N22" s="297" t="s">
        <v>349</v>
      </c>
      <c r="O22" s="297" t="s">
        <v>350</v>
      </c>
      <c r="P22" s="297" t="s">
        <v>349</v>
      </c>
      <c r="Q22" s="297" t="s">
        <v>350</v>
      </c>
      <c r="R22" s="297" t="s">
        <v>349</v>
      </c>
      <c r="S22" s="297" t="s">
        <v>350</v>
      </c>
      <c r="T22" s="297" t="s">
        <v>349</v>
      </c>
      <c r="U22" s="297" t="s">
        <v>350</v>
      </c>
      <c r="V22" s="297" t="s">
        <v>349</v>
      </c>
      <c r="W22" s="297" t="s">
        <v>350</v>
      </c>
      <c r="X22" s="297" t="s">
        <v>349</v>
      </c>
      <c r="Y22" s="297" t="s">
        <v>350</v>
      </c>
      <c r="Z22" s="297" t="s">
        <v>349</v>
      </c>
      <c r="AA22" s="297" t="s">
        <v>350</v>
      </c>
      <c r="AB22" s="297" t="s">
        <v>349</v>
      </c>
      <c r="AC22" s="297" t="s">
        <v>350</v>
      </c>
      <c r="AD22" s="297" t="s">
        <v>349</v>
      </c>
      <c r="AE22" s="297" t="s">
        <v>350</v>
      </c>
      <c r="AF22" s="291" t="s">
        <v>629</v>
      </c>
      <c r="AG22" s="291" t="s">
        <v>632</v>
      </c>
    </row>
    <row r="23" spans="1:36" ht="19.5" customHeight="1" x14ac:dyDescent="0.25">
      <c r="A23" s="298">
        <v>1</v>
      </c>
      <c r="B23" s="298">
        <v>2</v>
      </c>
      <c r="C23" s="298">
        <v>3</v>
      </c>
      <c r="D23" s="298">
        <v>4</v>
      </c>
      <c r="E23" s="298">
        <v>5</v>
      </c>
      <c r="F23" s="298">
        <v>6</v>
      </c>
      <c r="G23" s="298"/>
      <c r="H23" s="298"/>
      <c r="I23" s="298"/>
      <c r="J23" s="298">
        <v>16</v>
      </c>
      <c r="K23" s="298">
        <v>7</v>
      </c>
      <c r="L23" s="298">
        <v>8</v>
      </c>
      <c r="M23" s="298">
        <v>9</v>
      </c>
      <c r="N23" s="298">
        <v>10</v>
      </c>
      <c r="O23" s="298">
        <v>11</v>
      </c>
      <c r="P23" s="298">
        <v>12</v>
      </c>
      <c r="Q23" s="298">
        <v>13</v>
      </c>
      <c r="R23" s="298">
        <v>14</v>
      </c>
      <c r="S23" s="298">
        <v>15</v>
      </c>
      <c r="T23" s="298">
        <v>16</v>
      </c>
      <c r="U23" s="298">
        <v>17</v>
      </c>
      <c r="V23" s="298">
        <v>18</v>
      </c>
      <c r="W23" s="298">
        <v>19</v>
      </c>
      <c r="X23" s="298">
        <v>20</v>
      </c>
      <c r="Y23" s="298">
        <v>21</v>
      </c>
      <c r="Z23" s="298">
        <v>22</v>
      </c>
      <c r="AA23" s="298">
        <v>23</v>
      </c>
      <c r="AB23" s="298">
        <v>24</v>
      </c>
      <c r="AC23" s="298">
        <v>25</v>
      </c>
      <c r="AD23" s="298">
        <v>26</v>
      </c>
      <c r="AE23" s="298">
        <v>27</v>
      </c>
      <c r="AF23" s="298">
        <v>28</v>
      </c>
      <c r="AG23" s="298">
        <v>29</v>
      </c>
    </row>
    <row r="24" spans="1:36" ht="47.25" customHeight="1" x14ac:dyDescent="0.25">
      <c r="A24" s="299">
        <v>1</v>
      </c>
      <c r="B24" s="300" t="s">
        <v>181</v>
      </c>
      <c r="C24" s="301">
        <f>'6.2. Паспорт фин осв ввод факт'!C24</f>
        <v>157.56086615636099</v>
      </c>
      <c r="D24" s="301">
        <f>C24</f>
        <v>157.56086615636099</v>
      </c>
      <c r="E24" s="301">
        <f>D24-G24-H24-I24</f>
        <v>58.999999999999986</v>
      </c>
      <c r="F24" s="301">
        <f>E24</f>
        <v>58.999999999999986</v>
      </c>
      <c r="G24" s="301">
        <f>'6.2. Паспорт фин осв ввод факт'!G24</f>
        <v>0</v>
      </c>
      <c r="H24" s="301">
        <f>'6.2. Паспорт фин осв ввод факт'!J24</f>
        <v>0</v>
      </c>
      <c r="I24" s="301">
        <v>98.560866156361001</v>
      </c>
      <c r="J24" s="301">
        <f>'6.2. Паспорт фин осв ввод факт'!P24</f>
        <v>0</v>
      </c>
      <c r="K24" s="301">
        <f t="shared" ref="K24:AC24" si="0">SUM(K25:K29)</f>
        <v>59</v>
      </c>
      <c r="L24" s="301">
        <f>'6.2. Паспорт фин осв ввод факт'!T24</f>
        <v>0</v>
      </c>
      <c r="M24" s="301">
        <f t="shared" si="0"/>
        <v>0</v>
      </c>
      <c r="N24" s="301">
        <f t="shared" si="0"/>
        <v>0</v>
      </c>
      <c r="O24" s="301">
        <f t="shared" si="0"/>
        <v>0</v>
      </c>
      <c r="P24" s="301">
        <f>'6.2. Паспорт фин осв ввод факт'!X24</f>
        <v>0</v>
      </c>
      <c r="Q24" s="301">
        <f t="shared" si="0"/>
        <v>0</v>
      </c>
      <c r="R24" s="301">
        <f t="shared" si="0"/>
        <v>0</v>
      </c>
      <c r="S24" s="301">
        <f t="shared" si="0"/>
        <v>0</v>
      </c>
      <c r="T24" s="301">
        <f t="shared" si="0"/>
        <v>0</v>
      </c>
      <c r="U24" s="301">
        <f t="shared" si="0"/>
        <v>0</v>
      </c>
      <c r="V24" s="301" t="s">
        <v>552</v>
      </c>
      <c r="W24" s="301" t="s">
        <v>552</v>
      </c>
      <c r="X24" s="301">
        <f t="shared" si="0"/>
        <v>0</v>
      </c>
      <c r="Y24" s="301">
        <f t="shared" si="0"/>
        <v>0</v>
      </c>
      <c r="Z24" s="301" t="s">
        <v>552</v>
      </c>
      <c r="AA24" s="301" t="s">
        <v>552</v>
      </c>
      <c r="AB24" s="301">
        <f t="shared" si="0"/>
        <v>0</v>
      </c>
      <c r="AC24" s="301">
        <f t="shared" si="0"/>
        <v>0</v>
      </c>
      <c r="AD24" s="301" t="s">
        <v>552</v>
      </c>
      <c r="AE24" s="301" t="s">
        <v>552</v>
      </c>
      <c r="AF24" s="301">
        <f t="shared" ref="AF24:AF64" si="1">J24+L24+P24</f>
        <v>0</v>
      </c>
      <c r="AG24" s="313">
        <f>N24+R24+T24+X24+AB24</f>
        <v>0</v>
      </c>
    </row>
    <row r="25" spans="1:36" ht="24" customHeight="1" x14ac:dyDescent="0.25">
      <c r="A25" s="302" t="s">
        <v>180</v>
      </c>
      <c r="B25" s="303" t="s">
        <v>179</v>
      </c>
      <c r="C25" s="301">
        <f>'6.2. Паспорт фин осв ввод факт'!C25</f>
        <v>0</v>
      </c>
      <c r="D25" s="301">
        <f t="shared" ref="D25:D64" si="2">C25</f>
        <v>0</v>
      </c>
      <c r="E25" s="301">
        <f t="shared" ref="E25:E64" si="3">D25-G25-H25-I25</f>
        <v>0</v>
      </c>
      <c r="F25" s="301">
        <f t="shared" ref="F25:F64" si="4">E25</f>
        <v>0</v>
      </c>
      <c r="G25" s="304">
        <f>'6.2. Паспорт фин осв ввод факт'!G25</f>
        <v>0</v>
      </c>
      <c r="H25" s="304">
        <f>'6.2. Паспорт фин осв ввод факт'!J25</f>
        <v>0</v>
      </c>
      <c r="I25" s="304">
        <v>0</v>
      </c>
      <c r="J25" s="304">
        <f>'6.2. Паспорт фин осв ввод факт'!P25</f>
        <v>0</v>
      </c>
      <c r="K25" s="304">
        <f t="shared" ref="K25:K64" si="5">J25</f>
        <v>0</v>
      </c>
      <c r="L25" s="304">
        <f>'6.2. Паспорт фин осв ввод факт'!T25</f>
        <v>0</v>
      </c>
      <c r="M25" s="304">
        <v>0</v>
      </c>
      <c r="N25" s="304">
        <v>0</v>
      </c>
      <c r="O25" s="304">
        <v>0</v>
      </c>
      <c r="P25" s="304">
        <f>'6.2. Паспорт фин осв ввод факт'!X25</f>
        <v>0</v>
      </c>
      <c r="Q25" s="304">
        <v>0</v>
      </c>
      <c r="R25" s="304">
        <v>0</v>
      </c>
      <c r="S25" s="304">
        <v>0</v>
      </c>
      <c r="T25" s="304">
        <v>0</v>
      </c>
      <c r="U25" s="304">
        <v>0</v>
      </c>
      <c r="V25" s="301" t="s">
        <v>552</v>
      </c>
      <c r="W25" s="301" t="s">
        <v>552</v>
      </c>
      <c r="X25" s="304">
        <v>0</v>
      </c>
      <c r="Y25" s="304">
        <v>0</v>
      </c>
      <c r="Z25" s="301" t="s">
        <v>552</v>
      </c>
      <c r="AA25" s="301" t="s">
        <v>552</v>
      </c>
      <c r="AB25" s="304">
        <v>0</v>
      </c>
      <c r="AC25" s="304">
        <v>0</v>
      </c>
      <c r="AD25" s="301" t="s">
        <v>552</v>
      </c>
      <c r="AE25" s="301" t="s">
        <v>552</v>
      </c>
      <c r="AF25" s="301">
        <f t="shared" si="1"/>
        <v>0</v>
      </c>
      <c r="AG25" s="313">
        <f t="shared" ref="AG25:AG64" si="6">N25+R25+T25+X25+AB25</f>
        <v>0</v>
      </c>
    </row>
    <row r="26" spans="1:36" x14ac:dyDescent="0.25">
      <c r="A26" s="302" t="s">
        <v>178</v>
      </c>
      <c r="B26" s="303" t="s">
        <v>177</v>
      </c>
      <c r="C26" s="301">
        <f>'6.2. Паспорт фин осв ввод факт'!C26</f>
        <v>0</v>
      </c>
      <c r="D26" s="301">
        <f t="shared" si="2"/>
        <v>0</v>
      </c>
      <c r="E26" s="301">
        <f t="shared" si="3"/>
        <v>0</v>
      </c>
      <c r="F26" s="301">
        <f t="shared" si="4"/>
        <v>0</v>
      </c>
      <c r="G26" s="304">
        <f>'6.2. Паспорт фин осв ввод факт'!G26</f>
        <v>0</v>
      </c>
      <c r="H26" s="304">
        <f>'6.2. Паспорт фин осв ввод факт'!J26</f>
        <v>0</v>
      </c>
      <c r="I26" s="304">
        <v>0</v>
      </c>
      <c r="J26" s="304">
        <f>'6.2. Паспорт фин осв ввод факт'!P26</f>
        <v>0</v>
      </c>
      <c r="K26" s="304">
        <f t="shared" si="5"/>
        <v>0</v>
      </c>
      <c r="L26" s="304">
        <f>'6.2. Паспорт фин осв ввод факт'!T26</f>
        <v>0</v>
      </c>
      <c r="M26" s="304">
        <v>0</v>
      </c>
      <c r="N26" s="304">
        <v>0</v>
      </c>
      <c r="O26" s="304">
        <v>0</v>
      </c>
      <c r="P26" s="304">
        <f>'6.2. Паспорт фин осв ввод факт'!X26</f>
        <v>0</v>
      </c>
      <c r="Q26" s="304">
        <v>0</v>
      </c>
      <c r="R26" s="304">
        <v>0</v>
      </c>
      <c r="S26" s="304">
        <v>0</v>
      </c>
      <c r="T26" s="304">
        <v>0</v>
      </c>
      <c r="U26" s="304">
        <v>0</v>
      </c>
      <c r="V26" s="301" t="s">
        <v>552</v>
      </c>
      <c r="W26" s="301" t="s">
        <v>552</v>
      </c>
      <c r="X26" s="304">
        <v>0</v>
      </c>
      <c r="Y26" s="304">
        <v>0</v>
      </c>
      <c r="Z26" s="301" t="s">
        <v>552</v>
      </c>
      <c r="AA26" s="301" t="s">
        <v>552</v>
      </c>
      <c r="AB26" s="304">
        <v>0</v>
      </c>
      <c r="AC26" s="304">
        <v>0</v>
      </c>
      <c r="AD26" s="301" t="s">
        <v>552</v>
      </c>
      <c r="AE26" s="301" t="s">
        <v>552</v>
      </c>
      <c r="AF26" s="301">
        <f t="shared" si="1"/>
        <v>0</v>
      </c>
      <c r="AG26" s="313">
        <f t="shared" si="6"/>
        <v>0</v>
      </c>
    </row>
    <row r="27" spans="1:36" ht="31.5" x14ac:dyDescent="0.25">
      <c r="A27" s="302" t="s">
        <v>176</v>
      </c>
      <c r="B27" s="303" t="s">
        <v>330</v>
      </c>
      <c r="C27" s="301">
        <f>'6.2. Паспорт фин осв ввод факт'!C27</f>
        <v>0</v>
      </c>
      <c r="D27" s="301">
        <f t="shared" si="2"/>
        <v>0</v>
      </c>
      <c r="E27" s="301">
        <f t="shared" si="3"/>
        <v>0</v>
      </c>
      <c r="F27" s="301">
        <f t="shared" si="4"/>
        <v>0</v>
      </c>
      <c r="G27" s="304">
        <f>'6.2. Паспорт фин осв ввод факт'!G27</f>
        <v>0</v>
      </c>
      <c r="H27" s="304">
        <f>'6.2. Паспорт фин осв ввод факт'!J27</f>
        <v>0</v>
      </c>
      <c r="I27" s="304">
        <v>0</v>
      </c>
      <c r="J27" s="304">
        <f>'6.2. Паспорт фин осв ввод факт'!P27</f>
        <v>0</v>
      </c>
      <c r="K27" s="304">
        <f t="shared" si="5"/>
        <v>0</v>
      </c>
      <c r="L27" s="304">
        <f>'6.2. Паспорт фин осв ввод факт'!T27</f>
        <v>0</v>
      </c>
      <c r="M27" s="304">
        <v>0</v>
      </c>
      <c r="N27" s="304">
        <v>0</v>
      </c>
      <c r="O27" s="304">
        <v>0</v>
      </c>
      <c r="P27" s="304">
        <f>'6.2. Паспорт фин осв ввод факт'!X27</f>
        <v>0</v>
      </c>
      <c r="Q27" s="304">
        <v>0</v>
      </c>
      <c r="R27" s="304">
        <v>0</v>
      </c>
      <c r="S27" s="304">
        <v>0</v>
      </c>
      <c r="T27" s="304">
        <v>0</v>
      </c>
      <c r="U27" s="304">
        <v>0</v>
      </c>
      <c r="V27" s="301" t="s">
        <v>552</v>
      </c>
      <c r="W27" s="301" t="s">
        <v>552</v>
      </c>
      <c r="X27" s="304">
        <v>0</v>
      </c>
      <c r="Y27" s="304">
        <v>0</v>
      </c>
      <c r="Z27" s="301" t="s">
        <v>552</v>
      </c>
      <c r="AA27" s="301" t="s">
        <v>552</v>
      </c>
      <c r="AB27" s="304">
        <v>0</v>
      </c>
      <c r="AC27" s="304">
        <v>0</v>
      </c>
      <c r="AD27" s="301" t="s">
        <v>552</v>
      </c>
      <c r="AE27" s="301" t="s">
        <v>552</v>
      </c>
      <c r="AF27" s="301">
        <f t="shared" si="1"/>
        <v>0</v>
      </c>
      <c r="AG27" s="313">
        <f t="shared" si="6"/>
        <v>0</v>
      </c>
    </row>
    <row r="28" spans="1:36" x14ac:dyDescent="0.25">
      <c r="A28" s="302" t="s">
        <v>175</v>
      </c>
      <c r="B28" s="303" t="s">
        <v>633</v>
      </c>
      <c r="C28" s="301">
        <f>'6.2. Паспорт фин осв ввод факт'!C28</f>
        <v>0</v>
      </c>
      <c r="D28" s="301">
        <f t="shared" si="2"/>
        <v>0</v>
      </c>
      <c r="E28" s="301">
        <f t="shared" si="3"/>
        <v>0</v>
      </c>
      <c r="F28" s="301">
        <f t="shared" si="4"/>
        <v>0</v>
      </c>
      <c r="G28" s="304">
        <f>'6.2. Паспорт фин осв ввод факт'!G28</f>
        <v>0</v>
      </c>
      <c r="H28" s="304">
        <f>'6.2. Паспорт фин осв ввод факт'!J28</f>
        <v>0</v>
      </c>
      <c r="I28" s="304">
        <v>0</v>
      </c>
      <c r="J28" s="304">
        <f>'6.2. Паспорт фин осв ввод факт'!P28</f>
        <v>0</v>
      </c>
      <c r="K28" s="304">
        <f t="shared" si="5"/>
        <v>0</v>
      </c>
      <c r="L28" s="304">
        <f>'6.2. Паспорт фин осв ввод факт'!T28</f>
        <v>0</v>
      </c>
      <c r="M28" s="304">
        <v>0</v>
      </c>
      <c r="N28" s="304">
        <v>0</v>
      </c>
      <c r="O28" s="304">
        <v>0</v>
      </c>
      <c r="P28" s="304">
        <f>'6.2. Паспорт фин осв ввод факт'!X28</f>
        <v>0</v>
      </c>
      <c r="Q28" s="304">
        <v>0</v>
      </c>
      <c r="R28" s="304">
        <v>0</v>
      </c>
      <c r="S28" s="304">
        <v>0</v>
      </c>
      <c r="T28" s="304">
        <v>0</v>
      </c>
      <c r="U28" s="304">
        <v>0</v>
      </c>
      <c r="V28" s="301" t="s">
        <v>552</v>
      </c>
      <c r="W28" s="301" t="s">
        <v>552</v>
      </c>
      <c r="X28" s="304">
        <v>0</v>
      </c>
      <c r="Y28" s="304">
        <v>0</v>
      </c>
      <c r="Z28" s="301" t="s">
        <v>552</v>
      </c>
      <c r="AA28" s="301" t="s">
        <v>552</v>
      </c>
      <c r="AB28" s="304">
        <v>0</v>
      </c>
      <c r="AC28" s="304">
        <v>0</v>
      </c>
      <c r="AD28" s="301" t="s">
        <v>552</v>
      </c>
      <c r="AE28" s="301" t="s">
        <v>552</v>
      </c>
      <c r="AF28" s="301">
        <f t="shared" si="1"/>
        <v>0</v>
      </c>
      <c r="AG28" s="313">
        <f t="shared" si="6"/>
        <v>0</v>
      </c>
    </row>
    <row r="29" spans="1:36" x14ac:dyDescent="0.25">
      <c r="A29" s="302" t="s">
        <v>173</v>
      </c>
      <c r="B29" s="37" t="s">
        <v>172</v>
      </c>
      <c r="C29" s="301">
        <f>'6.2. Паспорт фин осв ввод факт'!C29</f>
        <v>157.56086615636099</v>
      </c>
      <c r="D29" s="301">
        <f t="shared" si="2"/>
        <v>157.56086615636099</v>
      </c>
      <c r="E29" s="301">
        <f t="shared" si="3"/>
        <v>58.999999999999986</v>
      </c>
      <c r="F29" s="301">
        <f t="shared" si="4"/>
        <v>58.999999999999986</v>
      </c>
      <c r="G29" s="304">
        <f>'6.2. Паспорт фин осв ввод факт'!G29</f>
        <v>0</v>
      </c>
      <c r="H29" s="304">
        <f>'6.2. Паспорт фин осв ввод факт'!J29</f>
        <v>0</v>
      </c>
      <c r="I29" s="304">
        <v>98.560866156361001</v>
      </c>
      <c r="J29" s="304">
        <f>'6.2. Паспорт фин осв ввод факт'!P29</f>
        <v>0</v>
      </c>
      <c r="K29" s="304">
        <v>59</v>
      </c>
      <c r="L29" s="304">
        <f>'6.2. Паспорт фин осв ввод факт'!T29</f>
        <v>0</v>
      </c>
      <c r="M29" s="304">
        <v>0</v>
      </c>
      <c r="N29" s="305">
        <v>0</v>
      </c>
      <c r="O29" s="304">
        <v>0</v>
      </c>
      <c r="P29" s="304">
        <f>'6.2. Паспорт фин осв ввод факт'!X29</f>
        <v>0</v>
      </c>
      <c r="Q29" s="304">
        <v>0</v>
      </c>
      <c r="R29" s="304">
        <v>0</v>
      </c>
      <c r="S29" s="304">
        <v>0</v>
      </c>
      <c r="T29" s="304">
        <v>0</v>
      </c>
      <c r="U29" s="304">
        <v>0</v>
      </c>
      <c r="V29" s="301" t="s">
        <v>552</v>
      </c>
      <c r="W29" s="301" t="s">
        <v>552</v>
      </c>
      <c r="X29" s="304">
        <v>0</v>
      </c>
      <c r="Y29" s="304">
        <v>0</v>
      </c>
      <c r="Z29" s="301" t="s">
        <v>552</v>
      </c>
      <c r="AA29" s="301" t="s">
        <v>552</v>
      </c>
      <c r="AB29" s="304">
        <v>0</v>
      </c>
      <c r="AC29" s="304">
        <v>0</v>
      </c>
      <c r="AD29" s="301" t="s">
        <v>552</v>
      </c>
      <c r="AE29" s="301" t="s">
        <v>552</v>
      </c>
      <c r="AF29" s="301">
        <f t="shared" si="1"/>
        <v>0</v>
      </c>
      <c r="AG29" s="313">
        <f t="shared" si="6"/>
        <v>0</v>
      </c>
    </row>
    <row r="30" spans="1:36" s="88" customFormat="1" ht="47.25" x14ac:dyDescent="0.25">
      <c r="A30" s="299" t="s">
        <v>63</v>
      </c>
      <c r="B30" s="300" t="s">
        <v>171</v>
      </c>
      <c r="C30" s="301">
        <f>'6.2. Паспорт фин осв ввод факт'!C30</f>
        <v>133.52615775962786</v>
      </c>
      <c r="D30" s="301">
        <f t="shared" si="2"/>
        <v>133.52615775962786</v>
      </c>
      <c r="E30" s="301">
        <f t="shared" si="3"/>
        <v>49.999999999999858</v>
      </c>
      <c r="F30" s="301">
        <f t="shared" si="4"/>
        <v>49.999999999999858</v>
      </c>
      <c r="G30" s="301">
        <f>'6.2. Паспорт фин осв ввод факт'!G30</f>
        <v>0</v>
      </c>
      <c r="H30" s="301">
        <f>'6.2. Паспорт фин осв ввод факт'!J30</f>
        <v>0</v>
      </c>
      <c r="I30" s="301">
        <v>83.526157759628006</v>
      </c>
      <c r="J30" s="301">
        <f>'6.2. Паспорт фин осв ввод факт'!P30</f>
        <v>0</v>
      </c>
      <c r="K30" s="301">
        <v>50</v>
      </c>
      <c r="L30" s="301">
        <f>'6.2. Паспорт фин осв ввод факт'!T30</f>
        <v>0</v>
      </c>
      <c r="M30" s="301">
        <v>0</v>
      </c>
      <c r="N30" s="301">
        <v>0</v>
      </c>
      <c r="O30" s="301">
        <v>0</v>
      </c>
      <c r="P30" s="301">
        <f>'6.2. Паспорт фин осв ввод факт'!X30</f>
        <v>0</v>
      </c>
      <c r="Q30" s="301">
        <v>0</v>
      </c>
      <c r="R30" s="301">
        <v>0</v>
      </c>
      <c r="S30" s="301">
        <v>0</v>
      </c>
      <c r="T30" s="301">
        <v>0</v>
      </c>
      <c r="U30" s="301">
        <v>0</v>
      </c>
      <c r="V30" s="301" t="s">
        <v>552</v>
      </c>
      <c r="W30" s="301" t="s">
        <v>552</v>
      </c>
      <c r="X30" s="301">
        <v>0</v>
      </c>
      <c r="Y30" s="301">
        <v>0</v>
      </c>
      <c r="Z30" s="301" t="s">
        <v>552</v>
      </c>
      <c r="AA30" s="301" t="s">
        <v>552</v>
      </c>
      <c r="AB30" s="301">
        <v>0</v>
      </c>
      <c r="AC30" s="301">
        <v>0</v>
      </c>
      <c r="AD30" s="301" t="s">
        <v>552</v>
      </c>
      <c r="AE30" s="301" t="s">
        <v>552</v>
      </c>
      <c r="AF30" s="301">
        <f t="shared" si="1"/>
        <v>0</v>
      </c>
      <c r="AG30" s="313">
        <f t="shared" si="6"/>
        <v>0</v>
      </c>
    </row>
    <row r="31" spans="1:36" x14ac:dyDescent="0.25">
      <c r="A31" s="299" t="s">
        <v>170</v>
      </c>
      <c r="B31" s="303" t="s">
        <v>169</v>
      </c>
      <c r="C31" s="301">
        <f>'6.2. Паспорт фин осв ввод факт'!C31</f>
        <v>1.74789475766652</v>
      </c>
      <c r="D31" s="301">
        <f t="shared" si="2"/>
        <v>1.74789475766652</v>
      </c>
      <c r="E31" s="301">
        <v>0</v>
      </c>
      <c r="F31" s="301">
        <v>0</v>
      </c>
      <c r="G31" s="304">
        <f>'6.2. Паспорт фин осв ввод факт'!G31</f>
        <v>0</v>
      </c>
      <c r="H31" s="304">
        <f>'6.2. Паспорт фин осв ввод факт'!J31</f>
        <v>0</v>
      </c>
      <c r="I31" s="304">
        <v>0</v>
      </c>
      <c r="J31" s="304">
        <f>'6.2. Паспорт фин осв ввод факт'!P31</f>
        <v>0</v>
      </c>
      <c r="K31" s="304">
        <f t="shared" si="5"/>
        <v>0</v>
      </c>
      <c r="L31" s="304">
        <f>'6.2. Паспорт фин осв ввод факт'!T31</f>
        <v>0</v>
      </c>
      <c r="M31" s="304">
        <v>0</v>
      </c>
      <c r="N31" s="304">
        <v>0</v>
      </c>
      <c r="O31" s="304">
        <v>0</v>
      </c>
      <c r="P31" s="304">
        <f>'6.2. Паспорт фин осв ввод факт'!X31</f>
        <v>0</v>
      </c>
      <c r="Q31" s="304">
        <v>0</v>
      </c>
      <c r="R31" s="304">
        <v>0</v>
      </c>
      <c r="S31" s="304">
        <v>0</v>
      </c>
      <c r="T31" s="304">
        <v>0</v>
      </c>
      <c r="U31" s="304">
        <v>0</v>
      </c>
      <c r="V31" s="301" t="s">
        <v>552</v>
      </c>
      <c r="W31" s="301" t="s">
        <v>552</v>
      </c>
      <c r="X31" s="304">
        <v>0</v>
      </c>
      <c r="Y31" s="304">
        <v>0</v>
      </c>
      <c r="Z31" s="301" t="s">
        <v>552</v>
      </c>
      <c r="AA31" s="301" t="s">
        <v>552</v>
      </c>
      <c r="AB31" s="304">
        <v>0</v>
      </c>
      <c r="AC31" s="304">
        <v>0</v>
      </c>
      <c r="AD31" s="301" t="s">
        <v>552</v>
      </c>
      <c r="AE31" s="301" t="s">
        <v>552</v>
      </c>
      <c r="AF31" s="301">
        <f t="shared" si="1"/>
        <v>0</v>
      </c>
      <c r="AG31" s="313">
        <f t="shared" si="6"/>
        <v>0</v>
      </c>
    </row>
    <row r="32" spans="1:36" ht="31.5" x14ac:dyDescent="0.25">
      <c r="A32" s="299" t="s">
        <v>168</v>
      </c>
      <c r="B32" s="303" t="s">
        <v>167</v>
      </c>
      <c r="C32" s="301">
        <f>'6.2. Паспорт фин осв ввод факт'!C32</f>
        <v>33.9125735741084</v>
      </c>
      <c r="D32" s="301">
        <f t="shared" si="2"/>
        <v>33.9125735741084</v>
      </c>
      <c r="E32" s="301">
        <v>0</v>
      </c>
      <c r="F32" s="301">
        <v>0</v>
      </c>
      <c r="G32" s="304">
        <f>'6.2. Паспорт фин осв ввод факт'!G32</f>
        <v>0</v>
      </c>
      <c r="H32" s="304">
        <f>'6.2. Паспорт фин осв ввод факт'!J32</f>
        <v>0</v>
      </c>
      <c r="I32" s="304">
        <v>0</v>
      </c>
      <c r="J32" s="304">
        <f>'6.2. Паспорт фин осв ввод факт'!P32</f>
        <v>0</v>
      </c>
      <c r="K32" s="304">
        <f t="shared" si="5"/>
        <v>0</v>
      </c>
      <c r="L32" s="304">
        <f>'6.2. Паспорт фин осв ввод факт'!T32</f>
        <v>0</v>
      </c>
      <c r="M32" s="304">
        <v>0</v>
      </c>
      <c r="N32" s="304">
        <v>0</v>
      </c>
      <c r="O32" s="304">
        <v>0</v>
      </c>
      <c r="P32" s="304">
        <f>'6.2. Паспорт фин осв ввод факт'!X32</f>
        <v>0</v>
      </c>
      <c r="Q32" s="304">
        <v>0</v>
      </c>
      <c r="R32" s="304">
        <v>0</v>
      </c>
      <c r="S32" s="304">
        <v>0</v>
      </c>
      <c r="T32" s="304">
        <v>0</v>
      </c>
      <c r="U32" s="304">
        <v>0</v>
      </c>
      <c r="V32" s="301" t="s">
        <v>552</v>
      </c>
      <c r="W32" s="301" t="s">
        <v>552</v>
      </c>
      <c r="X32" s="304">
        <v>0</v>
      </c>
      <c r="Y32" s="304">
        <v>0</v>
      </c>
      <c r="Z32" s="301" t="s">
        <v>552</v>
      </c>
      <c r="AA32" s="301" t="s">
        <v>552</v>
      </c>
      <c r="AB32" s="304">
        <v>0</v>
      </c>
      <c r="AC32" s="304">
        <v>0</v>
      </c>
      <c r="AD32" s="301" t="s">
        <v>552</v>
      </c>
      <c r="AE32" s="301" t="s">
        <v>552</v>
      </c>
      <c r="AF32" s="301">
        <f t="shared" si="1"/>
        <v>0</v>
      </c>
      <c r="AG32" s="313">
        <f t="shared" si="6"/>
        <v>0</v>
      </c>
    </row>
    <row r="33" spans="1:33" x14ac:dyDescent="0.25">
      <c r="A33" s="299" t="s">
        <v>166</v>
      </c>
      <c r="B33" s="303" t="s">
        <v>165</v>
      </c>
      <c r="C33" s="301">
        <f>'6.2. Паспорт фин осв ввод факт'!C33</f>
        <v>92.765034395008598</v>
      </c>
      <c r="D33" s="301">
        <f t="shared" si="2"/>
        <v>92.765034395008598</v>
      </c>
      <c r="E33" s="301">
        <v>0</v>
      </c>
      <c r="F33" s="301">
        <v>0</v>
      </c>
      <c r="G33" s="304">
        <f>'6.2. Паспорт фин осв ввод факт'!G33</f>
        <v>0</v>
      </c>
      <c r="H33" s="304">
        <f>'6.2. Паспорт фин осв ввод факт'!J33</f>
        <v>0</v>
      </c>
      <c r="I33" s="304">
        <v>0</v>
      </c>
      <c r="J33" s="304">
        <f>'6.2. Паспорт фин осв ввод факт'!P33</f>
        <v>0</v>
      </c>
      <c r="K33" s="304">
        <f t="shared" si="5"/>
        <v>0</v>
      </c>
      <c r="L33" s="304">
        <f>'6.2. Паспорт фин осв ввод факт'!T33</f>
        <v>0</v>
      </c>
      <c r="M33" s="304">
        <v>0</v>
      </c>
      <c r="N33" s="304">
        <v>0</v>
      </c>
      <c r="O33" s="304">
        <v>0</v>
      </c>
      <c r="P33" s="304">
        <f>'6.2. Паспорт фин осв ввод факт'!X33</f>
        <v>0</v>
      </c>
      <c r="Q33" s="304">
        <v>0</v>
      </c>
      <c r="R33" s="304">
        <v>0</v>
      </c>
      <c r="S33" s="304">
        <v>0</v>
      </c>
      <c r="T33" s="304">
        <v>0</v>
      </c>
      <c r="U33" s="304">
        <v>0</v>
      </c>
      <c r="V33" s="301" t="s">
        <v>552</v>
      </c>
      <c r="W33" s="301" t="s">
        <v>552</v>
      </c>
      <c r="X33" s="304">
        <v>0</v>
      </c>
      <c r="Y33" s="304">
        <v>0</v>
      </c>
      <c r="Z33" s="301" t="s">
        <v>552</v>
      </c>
      <c r="AA33" s="301" t="s">
        <v>552</v>
      </c>
      <c r="AB33" s="304">
        <v>0</v>
      </c>
      <c r="AC33" s="304">
        <v>0</v>
      </c>
      <c r="AD33" s="301" t="s">
        <v>552</v>
      </c>
      <c r="AE33" s="301" t="s">
        <v>552</v>
      </c>
      <c r="AF33" s="301">
        <f t="shared" si="1"/>
        <v>0</v>
      </c>
      <c r="AG33" s="313">
        <f t="shared" si="6"/>
        <v>0</v>
      </c>
    </row>
    <row r="34" spans="1:33" x14ac:dyDescent="0.25">
      <c r="A34" s="299" t="s">
        <v>164</v>
      </c>
      <c r="B34" s="303" t="s">
        <v>163</v>
      </c>
      <c r="C34" s="301">
        <f>'6.2. Паспорт фин осв ввод факт'!C34</f>
        <v>5.1006550328443403</v>
      </c>
      <c r="D34" s="301">
        <f t="shared" si="2"/>
        <v>5.1006550328443403</v>
      </c>
      <c r="E34" s="301">
        <v>0</v>
      </c>
      <c r="F34" s="301">
        <v>0</v>
      </c>
      <c r="G34" s="304">
        <f>'6.2. Паспорт фин осв ввод факт'!G34</f>
        <v>0</v>
      </c>
      <c r="H34" s="304">
        <f>'6.2. Паспорт фин осв ввод факт'!J34</f>
        <v>0</v>
      </c>
      <c r="I34" s="304">
        <v>0</v>
      </c>
      <c r="J34" s="304">
        <f>'6.2. Паспорт фин осв ввод факт'!P34</f>
        <v>0</v>
      </c>
      <c r="K34" s="304">
        <f t="shared" si="5"/>
        <v>0</v>
      </c>
      <c r="L34" s="304">
        <f>'6.2. Паспорт фин осв ввод факт'!T34</f>
        <v>0</v>
      </c>
      <c r="M34" s="304">
        <v>0</v>
      </c>
      <c r="N34" s="304">
        <v>0</v>
      </c>
      <c r="O34" s="304">
        <v>0</v>
      </c>
      <c r="P34" s="304">
        <f>'6.2. Паспорт фин осв ввод факт'!X34</f>
        <v>0</v>
      </c>
      <c r="Q34" s="304">
        <v>0</v>
      </c>
      <c r="R34" s="304">
        <v>0</v>
      </c>
      <c r="S34" s="304">
        <v>0</v>
      </c>
      <c r="T34" s="304">
        <v>0</v>
      </c>
      <c r="U34" s="304">
        <v>0</v>
      </c>
      <c r="V34" s="301" t="s">
        <v>552</v>
      </c>
      <c r="W34" s="301" t="s">
        <v>552</v>
      </c>
      <c r="X34" s="304">
        <v>0</v>
      </c>
      <c r="Y34" s="304">
        <v>0</v>
      </c>
      <c r="Z34" s="301" t="s">
        <v>552</v>
      </c>
      <c r="AA34" s="301" t="s">
        <v>552</v>
      </c>
      <c r="AB34" s="304">
        <v>0</v>
      </c>
      <c r="AC34" s="304">
        <v>0</v>
      </c>
      <c r="AD34" s="301" t="s">
        <v>552</v>
      </c>
      <c r="AE34" s="301" t="s">
        <v>552</v>
      </c>
      <c r="AF34" s="301">
        <f t="shared" si="1"/>
        <v>0</v>
      </c>
      <c r="AG34" s="313">
        <f t="shared" si="6"/>
        <v>0</v>
      </c>
    </row>
    <row r="35" spans="1:33" s="88" customFormat="1" ht="31.5" x14ac:dyDescent="0.25">
      <c r="A35" s="299" t="s">
        <v>62</v>
      </c>
      <c r="B35" s="300" t="s">
        <v>162</v>
      </c>
      <c r="C35" s="301">
        <f>'6.2. Паспорт фин осв ввод факт'!C35</f>
        <v>0</v>
      </c>
      <c r="D35" s="301">
        <f t="shared" si="2"/>
        <v>0</v>
      </c>
      <c r="E35" s="301">
        <f t="shared" si="3"/>
        <v>0</v>
      </c>
      <c r="F35" s="301">
        <f t="shared" si="4"/>
        <v>0</v>
      </c>
      <c r="G35" s="301">
        <f>'6.2. Паспорт фин осв ввод факт'!G35</f>
        <v>0</v>
      </c>
      <c r="H35" s="301">
        <f>'6.2. Паспорт фин осв ввод факт'!J35</f>
        <v>0</v>
      </c>
      <c r="I35" s="301">
        <v>0</v>
      </c>
      <c r="J35" s="301">
        <f>'6.2. Паспорт фин осв ввод факт'!P35</f>
        <v>0</v>
      </c>
      <c r="K35" s="301">
        <f t="shared" si="5"/>
        <v>0</v>
      </c>
      <c r="L35" s="301">
        <f>'6.2. Паспорт фин осв ввод факт'!T35</f>
        <v>0</v>
      </c>
      <c r="M35" s="301">
        <v>0</v>
      </c>
      <c r="N35" s="301">
        <v>0</v>
      </c>
      <c r="O35" s="301">
        <v>0</v>
      </c>
      <c r="P35" s="301">
        <f>'6.2. Паспорт фин осв ввод факт'!X35</f>
        <v>0</v>
      </c>
      <c r="Q35" s="301">
        <v>0</v>
      </c>
      <c r="R35" s="301">
        <v>0</v>
      </c>
      <c r="S35" s="301">
        <v>0</v>
      </c>
      <c r="T35" s="301">
        <v>0</v>
      </c>
      <c r="U35" s="301">
        <v>0</v>
      </c>
      <c r="V35" s="301" t="s">
        <v>552</v>
      </c>
      <c r="W35" s="301" t="s">
        <v>552</v>
      </c>
      <c r="X35" s="301">
        <v>0</v>
      </c>
      <c r="Y35" s="301">
        <v>0</v>
      </c>
      <c r="Z35" s="301" t="s">
        <v>552</v>
      </c>
      <c r="AA35" s="301" t="s">
        <v>552</v>
      </c>
      <c r="AB35" s="301">
        <v>0</v>
      </c>
      <c r="AC35" s="301">
        <v>0</v>
      </c>
      <c r="AD35" s="301" t="s">
        <v>552</v>
      </c>
      <c r="AE35" s="301" t="s">
        <v>552</v>
      </c>
      <c r="AF35" s="301">
        <f t="shared" si="1"/>
        <v>0</v>
      </c>
      <c r="AG35" s="313">
        <f t="shared" si="6"/>
        <v>0</v>
      </c>
    </row>
    <row r="36" spans="1:33" ht="31.5" x14ac:dyDescent="0.25">
      <c r="A36" s="302" t="s">
        <v>161</v>
      </c>
      <c r="B36" s="306" t="s">
        <v>160</v>
      </c>
      <c r="C36" s="301">
        <f>'6.2. Паспорт фин осв ввод факт'!C36</f>
        <v>0</v>
      </c>
      <c r="D36" s="301">
        <f t="shared" si="2"/>
        <v>0</v>
      </c>
      <c r="E36" s="301">
        <f t="shared" si="3"/>
        <v>0</v>
      </c>
      <c r="F36" s="301">
        <f t="shared" si="4"/>
        <v>0</v>
      </c>
      <c r="G36" s="304">
        <f>'6.2. Паспорт фин осв ввод факт'!G36</f>
        <v>0</v>
      </c>
      <c r="H36" s="304">
        <f>'6.2. Паспорт фин осв ввод факт'!J36</f>
        <v>0</v>
      </c>
      <c r="I36" s="304">
        <v>0</v>
      </c>
      <c r="J36" s="304">
        <f>'6.2. Паспорт фин осв ввод факт'!P36</f>
        <v>0</v>
      </c>
      <c r="K36" s="304">
        <f t="shared" si="5"/>
        <v>0</v>
      </c>
      <c r="L36" s="304">
        <f>'6.2. Паспорт фин осв ввод факт'!T36</f>
        <v>0</v>
      </c>
      <c r="M36" s="304">
        <v>0</v>
      </c>
      <c r="N36" s="307">
        <v>0</v>
      </c>
      <c r="O36" s="304">
        <v>0</v>
      </c>
      <c r="P36" s="304">
        <f>'6.2. Паспорт фин осв ввод факт'!X36</f>
        <v>0</v>
      </c>
      <c r="Q36" s="304">
        <v>0</v>
      </c>
      <c r="R36" s="304">
        <v>0</v>
      </c>
      <c r="S36" s="304">
        <v>0</v>
      </c>
      <c r="T36" s="304">
        <v>0</v>
      </c>
      <c r="U36" s="304">
        <v>0</v>
      </c>
      <c r="V36" s="301" t="s">
        <v>552</v>
      </c>
      <c r="W36" s="301" t="s">
        <v>552</v>
      </c>
      <c r="X36" s="304">
        <v>0</v>
      </c>
      <c r="Y36" s="304">
        <v>0</v>
      </c>
      <c r="Z36" s="301" t="s">
        <v>552</v>
      </c>
      <c r="AA36" s="301" t="s">
        <v>552</v>
      </c>
      <c r="AB36" s="304">
        <v>0</v>
      </c>
      <c r="AC36" s="304">
        <v>0</v>
      </c>
      <c r="AD36" s="301" t="s">
        <v>552</v>
      </c>
      <c r="AE36" s="301" t="s">
        <v>552</v>
      </c>
      <c r="AF36" s="301">
        <f t="shared" si="1"/>
        <v>0</v>
      </c>
      <c r="AG36" s="313">
        <f t="shared" si="6"/>
        <v>0</v>
      </c>
    </row>
    <row r="37" spans="1:33" x14ac:dyDescent="0.25">
      <c r="A37" s="302" t="s">
        <v>159</v>
      </c>
      <c r="B37" s="306" t="s">
        <v>149</v>
      </c>
      <c r="C37" s="301">
        <f>'6.2. Паспорт фин осв ввод факт'!C37</f>
        <v>0</v>
      </c>
      <c r="D37" s="301">
        <f t="shared" si="2"/>
        <v>0</v>
      </c>
      <c r="E37" s="301">
        <f t="shared" si="3"/>
        <v>0</v>
      </c>
      <c r="F37" s="301">
        <f t="shared" si="4"/>
        <v>0</v>
      </c>
      <c r="G37" s="304">
        <f>'6.2. Паспорт фин осв ввод факт'!G37</f>
        <v>0</v>
      </c>
      <c r="H37" s="304">
        <f>'6.2. Паспорт фин осв ввод факт'!J37</f>
        <v>0</v>
      </c>
      <c r="I37" s="304">
        <v>0</v>
      </c>
      <c r="J37" s="304">
        <f>'6.2. Паспорт фин осв ввод факт'!P37</f>
        <v>0</v>
      </c>
      <c r="K37" s="304">
        <f t="shared" si="5"/>
        <v>0</v>
      </c>
      <c r="L37" s="304">
        <f>'6.2. Паспорт фин осв ввод факт'!T37</f>
        <v>0</v>
      </c>
      <c r="M37" s="304">
        <v>0</v>
      </c>
      <c r="N37" s="307">
        <v>0</v>
      </c>
      <c r="O37" s="304">
        <v>0</v>
      </c>
      <c r="P37" s="304">
        <f>'6.2. Паспорт фин осв ввод факт'!X37</f>
        <v>0</v>
      </c>
      <c r="Q37" s="304">
        <v>0</v>
      </c>
      <c r="R37" s="304">
        <v>0</v>
      </c>
      <c r="S37" s="304">
        <v>0</v>
      </c>
      <c r="T37" s="304">
        <v>0</v>
      </c>
      <c r="U37" s="304">
        <v>0</v>
      </c>
      <c r="V37" s="301" t="s">
        <v>552</v>
      </c>
      <c r="W37" s="301" t="s">
        <v>552</v>
      </c>
      <c r="X37" s="304">
        <v>0</v>
      </c>
      <c r="Y37" s="304">
        <v>0</v>
      </c>
      <c r="Z37" s="301" t="s">
        <v>552</v>
      </c>
      <c r="AA37" s="301" t="s">
        <v>552</v>
      </c>
      <c r="AB37" s="304">
        <v>0</v>
      </c>
      <c r="AC37" s="304">
        <v>0</v>
      </c>
      <c r="AD37" s="301" t="s">
        <v>552</v>
      </c>
      <c r="AE37" s="301" t="s">
        <v>552</v>
      </c>
      <c r="AF37" s="301">
        <f t="shared" si="1"/>
        <v>0</v>
      </c>
      <c r="AG37" s="313">
        <f t="shared" si="6"/>
        <v>0</v>
      </c>
    </row>
    <row r="38" spans="1:33" x14ac:dyDescent="0.25">
      <c r="A38" s="302" t="s">
        <v>158</v>
      </c>
      <c r="B38" s="306" t="s">
        <v>147</v>
      </c>
      <c r="C38" s="301">
        <f>'6.2. Паспорт фин осв ввод факт'!C38</f>
        <v>0</v>
      </c>
      <c r="D38" s="301">
        <f t="shared" si="2"/>
        <v>0</v>
      </c>
      <c r="E38" s="301">
        <f t="shared" si="3"/>
        <v>0</v>
      </c>
      <c r="F38" s="301">
        <f t="shared" si="4"/>
        <v>0</v>
      </c>
      <c r="G38" s="304">
        <f>'6.2. Паспорт фин осв ввод факт'!G38</f>
        <v>0</v>
      </c>
      <c r="H38" s="304">
        <f>'6.2. Паспорт фин осв ввод факт'!J38</f>
        <v>0</v>
      </c>
      <c r="I38" s="304">
        <v>0</v>
      </c>
      <c r="J38" s="304">
        <f>'6.2. Паспорт фин осв ввод факт'!P38</f>
        <v>0</v>
      </c>
      <c r="K38" s="304">
        <f t="shared" si="5"/>
        <v>0</v>
      </c>
      <c r="L38" s="304">
        <f>'6.2. Паспорт фин осв ввод факт'!T38</f>
        <v>0</v>
      </c>
      <c r="M38" s="304">
        <v>0</v>
      </c>
      <c r="N38" s="307">
        <v>0</v>
      </c>
      <c r="O38" s="304">
        <v>0</v>
      </c>
      <c r="P38" s="304">
        <f>'6.2. Паспорт фин осв ввод факт'!X38</f>
        <v>0</v>
      </c>
      <c r="Q38" s="304">
        <v>0</v>
      </c>
      <c r="R38" s="304">
        <v>0</v>
      </c>
      <c r="S38" s="304">
        <v>0</v>
      </c>
      <c r="T38" s="304">
        <v>0</v>
      </c>
      <c r="U38" s="304">
        <v>0</v>
      </c>
      <c r="V38" s="301" t="s">
        <v>552</v>
      </c>
      <c r="W38" s="301" t="s">
        <v>552</v>
      </c>
      <c r="X38" s="304">
        <v>0</v>
      </c>
      <c r="Y38" s="304">
        <v>0</v>
      </c>
      <c r="Z38" s="301" t="s">
        <v>552</v>
      </c>
      <c r="AA38" s="301" t="s">
        <v>552</v>
      </c>
      <c r="AB38" s="304">
        <v>0</v>
      </c>
      <c r="AC38" s="304">
        <v>0</v>
      </c>
      <c r="AD38" s="301" t="s">
        <v>552</v>
      </c>
      <c r="AE38" s="301" t="s">
        <v>552</v>
      </c>
      <c r="AF38" s="301">
        <f t="shared" si="1"/>
        <v>0</v>
      </c>
      <c r="AG38" s="313">
        <f t="shared" si="6"/>
        <v>0</v>
      </c>
    </row>
    <row r="39" spans="1:33" ht="31.5" x14ac:dyDescent="0.25">
      <c r="A39" s="302" t="s">
        <v>157</v>
      </c>
      <c r="B39" s="303" t="s">
        <v>145</v>
      </c>
      <c r="C39" s="301">
        <f>'6.2. Паспорт фин осв ввод факт'!C39</f>
        <v>0</v>
      </c>
      <c r="D39" s="301">
        <f t="shared" si="2"/>
        <v>0</v>
      </c>
      <c r="E39" s="301">
        <f t="shared" si="3"/>
        <v>0</v>
      </c>
      <c r="F39" s="301">
        <f t="shared" si="4"/>
        <v>0</v>
      </c>
      <c r="G39" s="304">
        <f>'6.2. Паспорт фин осв ввод факт'!G39</f>
        <v>0</v>
      </c>
      <c r="H39" s="304">
        <f>'6.2. Паспорт фин осв ввод факт'!J39</f>
        <v>0</v>
      </c>
      <c r="I39" s="304">
        <v>0</v>
      </c>
      <c r="J39" s="304">
        <f>'6.2. Паспорт фин осв ввод факт'!P39</f>
        <v>0</v>
      </c>
      <c r="K39" s="304">
        <f t="shared" si="5"/>
        <v>0</v>
      </c>
      <c r="L39" s="304">
        <f>'6.2. Паспорт фин осв ввод факт'!T39</f>
        <v>0</v>
      </c>
      <c r="M39" s="304">
        <v>0</v>
      </c>
      <c r="N39" s="304">
        <v>0</v>
      </c>
      <c r="O39" s="304">
        <v>0</v>
      </c>
      <c r="P39" s="304">
        <f>'6.2. Паспорт фин осв ввод факт'!X39</f>
        <v>0</v>
      </c>
      <c r="Q39" s="304">
        <v>0</v>
      </c>
      <c r="R39" s="304">
        <v>0</v>
      </c>
      <c r="S39" s="304">
        <v>0</v>
      </c>
      <c r="T39" s="304">
        <v>0</v>
      </c>
      <c r="U39" s="304">
        <v>0</v>
      </c>
      <c r="V39" s="301" t="s">
        <v>552</v>
      </c>
      <c r="W39" s="301" t="s">
        <v>552</v>
      </c>
      <c r="X39" s="304">
        <v>0</v>
      </c>
      <c r="Y39" s="304">
        <v>0</v>
      </c>
      <c r="Z39" s="301" t="s">
        <v>552</v>
      </c>
      <c r="AA39" s="301" t="s">
        <v>552</v>
      </c>
      <c r="AB39" s="304">
        <v>0</v>
      </c>
      <c r="AC39" s="304">
        <v>0</v>
      </c>
      <c r="AD39" s="301" t="s">
        <v>552</v>
      </c>
      <c r="AE39" s="301" t="s">
        <v>552</v>
      </c>
      <c r="AF39" s="301">
        <f t="shared" si="1"/>
        <v>0</v>
      </c>
      <c r="AG39" s="313">
        <f t="shared" si="6"/>
        <v>0</v>
      </c>
    </row>
    <row r="40" spans="1:33" ht="31.5" x14ac:dyDescent="0.25">
      <c r="A40" s="302" t="s">
        <v>156</v>
      </c>
      <c r="B40" s="303" t="s">
        <v>143</v>
      </c>
      <c r="C40" s="301">
        <f>'6.2. Паспорт фин осв ввод факт'!C40</f>
        <v>0</v>
      </c>
      <c r="D40" s="301">
        <f t="shared" si="2"/>
        <v>0</v>
      </c>
      <c r="E40" s="301">
        <f t="shared" si="3"/>
        <v>0</v>
      </c>
      <c r="F40" s="301">
        <f t="shared" si="4"/>
        <v>0</v>
      </c>
      <c r="G40" s="304">
        <f>'6.2. Паспорт фин осв ввод факт'!G40</f>
        <v>0</v>
      </c>
      <c r="H40" s="304">
        <f>'6.2. Паспорт фин осв ввод факт'!J40</f>
        <v>0</v>
      </c>
      <c r="I40" s="304">
        <v>0</v>
      </c>
      <c r="J40" s="304">
        <f>'6.2. Паспорт фин осв ввод факт'!P40</f>
        <v>0</v>
      </c>
      <c r="K40" s="304">
        <f t="shared" si="5"/>
        <v>0</v>
      </c>
      <c r="L40" s="304">
        <f>'6.2. Паспорт фин осв ввод факт'!T40</f>
        <v>0</v>
      </c>
      <c r="M40" s="304">
        <v>0</v>
      </c>
      <c r="N40" s="304">
        <v>0</v>
      </c>
      <c r="O40" s="304">
        <v>0</v>
      </c>
      <c r="P40" s="304">
        <f>'6.2. Паспорт фин осв ввод факт'!X40</f>
        <v>0</v>
      </c>
      <c r="Q40" s="304">
        <v>0</v>
      </c>
      <c r="R40" s="304">
        <v>0</v>
      </c>
      <c r="S40" s="304">
        <v>0</v>
      </c>
      <c r="T40" s="304">
        <v>0</v>
      </c>
      <c r="U40" s="304">
        <v>0</v>
      </c>
      <c r="V40" s="301" t="s">
        <v>552</v>
      </c>
      <c r="W40" s="301" t="s">
        <v>552</v>
      </c>
      <c r="X40" s="304">
        <v>0</v>
      </c>
      <c r="Y40" s="304">
        <v>0</v>
      </c>
      <c r="Z40" s="301" t="s">
        <v>552</v>
      </c>
      <c r="AA40" s="301" t="s">
        <v>552</v>
      </c>
      <c r="AB40" s="304">
        <v>0</v>
      </c>
      <c r="AC40" s="304">
        <v>0</v>
      </c>
      <c r="AD40" s="301" t="s">
        <v>552</v>
      </c>
      <c r="AE40" s="301" t="s">
        <v>552</v>
      </c>
      <c r="AF40" s="301">
        <f t="shared" si="1"/>
        <v>0</v>
      </c>
      <c r="AG40" s="313">
        <f t="shared" si="6"/>
        <v>0</v>
      </c>
    </row>
    <row r="41" spans="1:33" x14ac:dyDescent="0.25">
      <c r="A41" s="302" t="s">
        <v>155</v>
      </c>
      <c r="B41" s="303" t="s">
        <v>141</v>
      </c>
      <c r="C41" s="301">
        <f>'6.2. Паспорт фин осв ввод факт'!C41</f>
        <v>0</v>
      </c>
      <c r="D41" s="301">
        <f t="shared" si="2"/>
        <v>0</v>
      </c>
      <c r="E41" s="301">
        <f t="shared" si="3"/>
        <v>0</v>
      </c>
      <c r="F41" s="301">
        <f t="shared" si="4"/>
        <v>0</v>
      </c>
      <c r="G41" s="304">
        <f>'6.2. Паспорт фин осв ввод факт'!G41</f>
        <v>0</v>
      </c>
      <c r="H41" s="304">
        <f>'6.2. Паспорт фин осв ввод факт'!J41</f>
        <v>0</v>
      </c>
      <c r="I41" s="304">
        <v>0</v>
      </c>
      <c r="J41" s="304">
        <f>'6.2. Паспорт фин осв ввод факт'!P41</f>
        <v>0</v>
      </c>
      <c r="K41" s="304">
        <f t="shared" si="5"/>
        <v>0</v>
      </c>
      <c r="L41" s="304">
        <f>'6.2. Паспорт фин осв ввод факт'!T41</f>
        <v>0</v>
      </c>
      <c r="M41" s="304">
        <v>0</v>
      </c>
      <c r="N41" s="304">
        <v>0</v>
      </c>
      <c r="O41" s="304">
        <v>0</v>
      </c>
      <c r="P41" s="304">
        <f>'6.2. Паспорт фин осв ввод факт'!X41</f>
        <v>0</v>
      </c>
      <c r="Q41" s="304">
        <v>0</v>
      </c>
      <c r="R41" s="304">
        <v>0</v>
      </c>
      <c r="S41" s="304">
        <v>0</v>
      </c>
      <c r="T41" s="304">
        <v>0</v>
      </c>
      <c r="U41" s="304">
        <v>0</v>
      </c>
      <c r="V41" s="301" t="s">
        <v>552</v>
      </c>
      <c r="W41" s="301" t="s">
        <v>552</v>
      </c>
      <c r="X41" s="304">
        <v>0</v>
      </c>
      <c r="Y41" s="304">
        <v>0</v>
      </c>
      <c r="Z41" s="301" t="s">
        <v>552</v>
      </c>
      <c r="AA41" s="301" t="s">
        <v>552</v>
      </c>
      <c r="AB41" s="304">
        <v>0</v>
      </c>
      <c r="AC41" s="304">
        <v>0</v>
      </c>
      <c r="AD41" s="301" t="s">
        <v>552</v>
      </c>
      <c r="AE41" s="301" t="s">
        <v>552</v>
      </c>
      <c r="AF41" s="301">
        <f t="shared" si="1"/>
        <v>0</v>
      </c>
      <c r="AG41" s="313">
        <f t="shared" si="6"/>
        <v>0</v>
      </c>
    </row>
    <row r="42" spans="1:33" ht="18.75" x14ac:dyDescent="0.25">
      <c r="A42" s="302" t="s">
        <v>154</v>
      </c>
      <c r="B42" s="306" t="s">
        <v>634</v>
      </c>
      <c r="C42" s="301">
        <f>'6.2. Паспорт фин осв ввод факт'!C42</f>
        <v>1</v>
      </c>
      <c r="D42" s="301">
        <f t="shared" si="2"/>
        <v>1</v>
      </c>
      <c r="E42" s="301">
        <f t="shared" si="3"/>
        <v>1</v>
      </c>
      <c r="F42" s="301">
        <f t="shared" si="4"/>
        <v>1</v>
      </c>
      <c r="G42" s="304">
        <f>'6.2. Паспорт фин осв ввод факт'!G42</f>
        <v>0</v>
      </c>
      <c r="H42" s="304">
        <f>'6.2. Паспорт фин осв ввод факт'!J42</f>
        <v>0</v>
      </c>
      <c r="I42" s="304">
        <v>0</v>
      </c>
      <c r="J42" s="304">
        <f>'6.2. Паспорт фин осв ввод факт'!P42</f>
        <v>0</v>
      </c>
      <c r="K42" s="304">
        <f t="shared" si="5"/>
        <v>0</v>
      </c>
      <c r="L42" s="304">
        <f>'6.2. Паспорт фин осв ввод факт'!T42</f>
        <v>0</v>
      </c>
      <c r="M42" s="304">
        <v>0</v>
      </c>
      <c r="N42" s="307">
        <v>0</v>
      </c>
      <c r="O42" s="304">
        <v>0</v>
      </c>
      <c r="P42" s="304">
        <f>'6.2. Паспорт фин осв ввод факт'!X42</f>
        <v>0</v>
      </c>
      <c r="Q42" s="304">
        <v>0</v>
      </c>
      <c r="R42" s="304">
        <v>0</v>
      </c>
      <c r="S42" s="304">
        <v>0</v>
      </c>
      <c r="T42" s="304">
        <v>0</v>
      </c>
      <c r="U42" s="304">
        <v>0</v>
      </c>
      <c r="V42" s="301" t="s">
        <v>552</v>
      </c>
      <c r="W42" s="301" t="s">
        <v>552</v>
      </c>
      <c r="X42" s="304">
        <v>0</v>
      </c>
      <c r="Y42" s="304">
        <v>0</v>
      </c>
      <c r="Z42" s="301" t="s">
        <v>552</v>
      </c>
      <c r="AA42" s="301" t="s">
        <v>552</v>
      </c>
      <c r="AB42" s="304">
        <v>0</v>
      </c>
      <c r="AC42" s="304">
        <v>0</v>
      </c>
      <c r="AD42" s="301" t="s">
        <v>552</v>
      </c>
      <c r="AE42" s="301" t="s">
        <v>552</v>
      </c>
      <c r="AF42" s="301">
        <f t="shared" si="1"/>
        <v>0</v>
      </c>
      <c r="AG42" s="313">
        <f t="shared" si="6"/>
        <v>0</v>
      </c>
    </row>
    <row r="43" spans="1:33" s="88" customFormat="1" x14ac:dyDescent="0.25">
      <c r="A43" s="299" t="s">
        <v>61</v>
      </c>
      <c r="B43" s="300" t="s">
        <v>153</v>
      </c>
      <c r="C43" s="301">
        <f>'6.2. Паспорт фин осв ввод факт'!C43</f>
        <v>0</v>
      </c>
      <c r="D43" s="301">
        <f t="shared" si="2"/>
        <v>0</v>
      </c>
      <c r="E43" s="301">
        <f t="shared" si="3"/>
        <v>0</v>
      </c>
      <c r="F43" s="301">
        <f t="shared" si="4"/>
        <v>0</v>
      </c>
      <c r="G43" s="301">
        <f>'6.2. Паспорт фин осв ввод факт'!G43</f>
        <v>0</v>
      </c>
      <c r="H43" s="301">
        <f>'6.2. Паспорт фин осв ввод факт'!J43</f>
        <v>0</v>
      </c>
      <c r="I43" s="301">
        <v>0</v>
      </c>
      <c r="J43" s="301">
        <f>'6.2. Паспорт фин осв ввод факт'!P43</f>
        <v>0</v>
      </c>
      <c r="K43" s="301">
        <f t="shared" si="5"/>
        <v>0</v>
      </c>
      <c r="L43" s="301">
        <f>'6.2. Паспорт фин осв ввод факт'!T43</f>
        <v>0</v>
      </c>
      <c r="M43" s="301">
        <v>0</v>
      </c>
      <c r="N43" s="301">
        <v>0</v>
      </c>
      <c r="O43" s="301">
        <v>0</v>
      </c>
      <c r="P43" s="301">
        <f>'6.2. Паспорт фин осв ввод факт'!X43</f>
        <v>0</v>
      </c>
      <c r="Q43" s="301">
        <v>0</v>
      </c>
      <c r="R43" s="301">
        <v>0</v>
      </c>
      <c r="S43" s="301">
        <v>0</v>
      </c>
      <c r="T43" s="301">
        <v>0</v>
      </c>
      <c r="U43" s="301">
        <v>0</v>
      </c>
      <c r="V43" s="301" t="s">
        <v>552</v>
      </c>
      <c r="W43" s="301" t="s">
        <v>552</v>
      </c>
      <c r="X43" s="301">
        <v>0</v>
      </c>
      <c r="Y43" s="301">
        <v>0</v>
      </c>
      <c r="Z43" s="301" t="s">
        <v>552</v>
      </c>
      <c r="AA43" s="301" t="s">
        <v>552</v>
      </c>
      <c r="AB43" s="301">
        <v>0</v>
      </c>
      <c r="AC43" s="301">
        <v>0</v>
      </c>
      <c r="AD43" s="301" t="s">
        <v>552</v>
      </c>
      <c r="AE43" s="301" t="s">
        <v>552</v>
      </c>
      <c r="AF43" s="301">
        <f t="shared" si="1"/>
        <v>0</v>
      </c>
      <c r="AG43" s="313">
        <f t="shared" si="6"/>
        <v>0</v>
      </c>
    </row>
    <row r="44" spans="1:33" x14ac:dyDescent="0.25">
      <c r="A44" s="302" t="s">
        <v>152</v>
      </c>
      <c r="B44" s="303" t="s">
        <v>151</v>
      </c>
      <c r="C44" s="301">
        <f>'6.2. Паспорт фин осв ввод факт'!C44</f>
        <v>0</v>
      </c>
      <c r="D44" s="301">
        <f t="shared" si="2"/>
        <v>0</v>
      </c>
      <c r="E44" s="301">
        <f t="shared" si="3"/>
        <v>0</v>
      </c>
      <c r="F44" s="301">
        <f t="shared" si="4"/>
        <v>0</v>
      </c>
      <c r="G44" s="304">
        <f>'6.2. Паспорт фин осв ввод факт'!G44</f>
        <v>0</v>
      </c>
      <c r="H44" s="304">
        <f>'6.2. Паспорт фин осв ввод факт'!J44</f>
        <v>0</v>
      </c>
      <c r="I44" s="304">
        <v>0</v>
      </c>
      <c r="J44" s="304">
        <f>'6.2. Паспорт фин осв ввод факт'!P44</f>
        <v>0</v>
      </c>
      <c r="K44" s="304">
        <f t="shared" si="5"/>
        <v>0</v>
      </c>
      <c r="L44" s="304">
        <f>'6.2. Паспорт фин осв ввод факт'!T44</f>
        <v>0</v>
      </c>
      <c r="M44" s="304">
        <v>0</v>
      </c>
      <c r="N44" s="304">
        <v>0</v>
      </c>
      <c r="O44" s="304">
        <v>0</v>
      </c>
      <c r="P44" s="304">
        <f>'6.2. Паспорт фин осв ввод факт'!X44</f>
        <v>0</v>
      </c>
      <c r="Q44" s="304">
        <v>0</v>
      </c>
      <c r="R44" s="304">
        <v>0</v>
      </c>
      <c r="S44" s="304">
        <v>0</v>
      </c>
      <c r="T44" s="304">
        <v>0</v>
      </c>
      <c r="U44" s="304">
        <v>0</v>
      </c>
      <c r="V44" s="301" t="s">
        <v>552</v>
      </c>
      <c r="W44" s="301" t="s">
        <v>552</v>
      </c>
      <c r="X44" s="304">
        <v>0</v>
      </c>
      <c r="Y44" s="304">
        <v>0</v>
      </c>
      <c r="Z44" s="301" t="s">
        <v>552</v>
      </c>
      <c r="AA44" s="301" t="s">
        <v>552</v>
      </c>
      <c r="AB44" s="304">
        <v>0</v>
      </c>
      <c r="AC44" s="304">
        <v>0</v>
      </c>
      <c r="AD44" s="301" t="s">
        <v>552</v>
      </c>
      <c r="AE44" s="301" t="s">
        <v>552</v>
      </c>
      <c r="AF44" s="301">
        <f t="shared" si="1"/>
        <v>0</v>
      </c>
      <c r="AG44" s="313">
        <f t="shared" si="6"/>
        <v>0</v>
      </c>
    </row>
    <row r="45" spans="1:33" x14ac:dyDescent="0.25">
      <c r="A45" s="302" t="s">
        <v>150</v>
      </c>
      <c r="B45" s="303" t="s">
        <v>149</v>
      </c>
      <c r="C45" s="301">
        <f>'6.2. Паспорт фин осв ввод факт'!C45</f>
        <v>0</v>
      </c>
      <c r="D45" s="301">
        <f t="shared" si="2"/>
        <v>0</v>
      </c>
      <c r="E45" s="301">
        <f t="shared" si="3"/>
        <v>0</v>
      </c>
      <c r="F45" s="301">
        <f t="shared" si="4"/>
        <v>0</v>
      </c>
      <c r="G45" s="304">
        <f>'6.2. Паспорт фин осв ввод факт'!G45</f>
        <v>0</v>
      </c>
      <c r="H45" s="304">
        <f>'6.2. Паспорт фин осв ввод факт'!J45</f>
        <v>0</v>
      </c>
      <c r="I45" s="304">
        <v>0</v>
      </c>
      <c r="J45" s="304">
        <f>'6.2. Паспорт фин осв ввод факт'!P45</f>
        <v>0</v>
      </c>
      <c r="K45" s="304">
        <f t="shared" si="5"/>
        <v>0</v>
      </c>
      <c r="L45" s="304">
        <f>'6.2. Паспорт фин осв ввод факт'!T45</f>
        <v>0</v>
      </c>
      <c r="M45" s="304">
        <v>0</v>
      </c>
      <c r="N45" s="304">
        <v>0</v>
      </c>
      <c r="O45" s="304">
        <v>0</v>
      </c>
      <c r="P45" s="304">
        <f>'6.2. Паспорт фин осв ввод факт'!X45</f>
        <v>0</v>
      </c>
      <c r="Q45" s="304">
        <v>0</v>
      </c>
      <c r="R45" s="304">
        <v>0</v>
      </c>
      <c r="S45" s="304">
        <v>0</v>
      </c>
      <c r="T45" s="304">
        <v>0</v>
      </c>
      <c r="U45" s="304">
        <v>0</v>
      </c>
      <c r="V45" s="301" t="s">
        <v>552</v>
      </c>
      <c r="W45" s="301" t="s">
        <v>552</v>
      </c>
      <c r="X45" s="304">
        <v>0</v>
      </c>
      <c r="Y45" s="304">
        <v>0</v>
      </c>
      <c r="Z45" s="301" t="s">
        <v>552</v>
      </c>
      <c r="AA45" s="301" t="s">
        <v>552</v>
      </c>
      <c r="AB45" s="304">
        <v>0</v>
      </c>
      <c r="AC45" s="304">
        <v>0</v>
      </c>
      <c r="AD45" s="301" t="s">
        <v>552</v>
      </c>
      <c r="AE45" s="301" t="s">
        <v>552</v>
      </c>
      <c r="AF45" s="301">
        <f t="shared" si="1"/>
        <v>0</v>
      </c>
      <c r="AG45" s="313">
        <f t="shared" si="6"/>
        <v>0</v>
      </c>
    </row>
    <row r="46" spans="1:33" x14ac:dyDescent="0.25">
      <c r="A46" s="302" t="s">
        <v>148</v>
      </c>
      <c r="B46" s="303" t="s">
        <v>147</v>
      </c>
      <c r="C46" s="301">
        <f>'6.2. Паспорт фин осв ввод факт'!C46</f>
        <v>0</v>
      </c>
      <c r="D46" s="301">
        <f t="shared" si="2"/>
        <v>0</v>
      </c>
      <c r="E46" s="301">
        <f t="shared" si="3"/>
        <v>0</v>
      </c>
      <c r="F46" s="301">
        <f t="shared" si="4"/>
        <v>0</v>
      </c>
      <c r="G46" s="304">
        <f>'6.2. Паспорт фин осв ввод факт'!G46</f>
        <v>0</v>
      </c>
      <c r="H46" s="304">
        <f>'6.2. Паспорт фин осв ввод факт'!J46</f>
        <v>0</v>
      </c>
      <c r="I46" s="304">
        <v>0</v>
      </c>
      <c r="J46" s="304">
        <f>'6.2. Паспорт фин осв ввод факт'!P46</f>
        <v>0</v>
      </c>
      <c r="K46" s="304">
        <f t="shared" si="5"/>
        <v>0</v>
      </c>
      <c r="L46" s="304">
        <f>'6.2. Паспорт фин осв ввод факт'!T46</f>
        <v>0</v>
      </c>
      <c r="M46" s="304">
        <v>0</v>
      </c>
      <c r="N46" s="304">
        <v>0</v>
      </c>
      <c r="O46" s="304">
        <v>0</v>
      </c>
      <c r="P46" s="304">
        <f>'6.2. Паспорт фин осв ввод факт'!X46</f>
        <v>0</v>
      </c>
      <c r="Q46" s="304">
        <v>0</v>
      </c>
      <c r="R46" s="304">
        <v>0</v>
      </c>
      <c r="S46" s="304">
        <v>0</v>
      </c>
      <c r="T46" s="304">
        <v>0</v>
      </c>
      <c r="U46" s="304">
        <v>0</v>
      </c>
      <c r="V46" s="301" t="s">
        <v>552</v>
      </c>
      <c r="W46" s="301" t="s">
        <v>552</v>
      </c>
      <c r="X46" s="304">
        <v>0</v>
      </c>
      <c r="Y46" s="304">
        <v>0</v>
      </c>
      <c r="Z46" s="301" t="s">
        <v>552</v>
      </c>
      <c r="AA46" s="301" t="s">
        <v>552</v>
      </c>
      <c r="AB46" s="304">
        <v>0</v>
      </c>
      <c r="AC46" s="304">
        <v>0</v>
      </c>
      <c r="AD46" s="301" t="s">
        <v>552</v>
      </c>
      <c r="AE46" s="301" t="s">
        <v>552</v>
      </c>
      <c r="AF46" s="301">
        <f t="shared" si="1"/>
        <v>0</v>
      </c>
      <c r="AG46" s="313">
        <f t="shared" si="6"/>
        <v>0</v>
      </c>
    </row>
    <row r="47" spans="1:33" ht="31.5" x14ac:dyDescent="0.25">
      <c r="A47" s="302" t="s">
        <v>146</v>
      </c>
      <c r="B47" s="303" t="s">
        <v>145</v>
      </c>
      <c r="C47" s="301">
        <f>'6.2. Паспорт фин осв ввод факт'!C47</f>
        <v>0</v>
      </c>
      <c r="D47" s="301">
        <f t="shared" si="2"/>
        <v>0</v>
      </c>
      <c r="E47" s="301">
        <f t="shared" si="3"/>
        <v>0</v>
      </c>
      <c r="F47" s="301">
        <f t="shared" si="4"/>
        <v>0</v>
      </c>
      <c r="G47" s="304">
        <f>'6.2. Паспорт фин осв ввод факт'!G47</f>
        <v>0</v>
      </c>
      <c r="H47" s="304">
        <f>'6.2. Паспорт фин осв ввод факт'!J47</f>
        <v>0</v>
      </c>
      <c r="I47" s="304">
        <v>0</v>
      </c>
      <c r="J47" s="304">
        <f>'6.2. Паспорт фин осв ввод факт'!P47</f>
        <v>0</v>
      </c>
      <c r="K47" s="304">
        <f t="shared" si="5"/>
        <v>0</v>
      </c>
      <c r="L47" s="304">
        <f>'6.2. Паспорт фин осв ввод факт'!T47</f>
        <v>0</v>
      </c>
      <c r="M47" s="304">
        <v>0</v>
      </c>
      <c r="N47" s="304">
        <v>0</v>
      </c>
      <c r="O47" s="304">
        <v>0</v>
      </c>
      <c r="P47" s="304">
        <f>'6.2. Паспорт фин осв ввод факт'!X47</f>
        <v>0</v>
      </c>
      <c r="Q47" s="304">
        <v>0</v>
      </c>
      <c r="R47" s="304">
        <v>0</v>
      </c>
      <c r="S47" s="304">
        <v>0</v>
      </c>
      <c r="T47" s="304">
        <v>0</v>
      </c>
      <c r="U47" s="304">
        <v>0</v>
      </c>
      <c r="V47" s="301" t="s">
        <v>552</v>
      </c>
      <c r="W47" s="301" t="s">
        <v>552</v>
      </c>
      <c r="X47" s="304">
        <v>0</v>
      </c>
      <c r="Y47" s="304">
        <v>0</v>
      </c>
      <c r="Z47" s="301" t="s">
        <v>552</v>
      </c>
      <c r="AA47" s="301" t="s">
        <v>552</v>
      </c>
      <c r="AB47" s="304">
        <v>0</v>
      </c>
      <c r="AC47" s="304">
        <v>0</v>
      </c>
      <c r="AD47" s="301" t="s">
        <v>552</v>
      </c>
      <c r="AE47" s="301" t="s">
        <v>552</v>
      </c>
      <c r="AF47" s="301">
        <f t="shared" si="1"/>
        <v>0</v>
      </c>
      <c r="AG47" s="313">
        <f t="shared" si="6"/>
        <v>0</v>
      </c>
    </row>
    <row r="48" spans="1:33" ht="31.5" x14ac:dyDescent="0.25">
      <c r="A48" s="302" t="s">
        <v>144</v>
      </c>
      <c r="B48" s="303" t="s">
        <v>143</v>
      </c>
      <c r="C48" s="301">
        <f>'6.2. Паспорт фин осв ввод факт'!C48</f>
        <v>0</v>
      </c>
      <c r="D48" s="301">
        <f t="shared" si="2"/>
        <v>0</v>
      </c>
      <c r="E48" s="301">
        <f t="shared" si="3"/>
        <v>0</v>
      </c>
      <c r="F48" s="301">
        <f t="shared" si="4"/>
        <v>0</v>
      </c>
      <c r="G48" s="304">
        <f>'6.2. Паспорт фин осв ввод факт'!G48</f>
        <v>0</v>
      </c>
      <c r="H48" s="304">
        <f>'6.2. Паспорт фин осв ввод факт'!J48</f>
        <v>0</v>
      </c>
      <c r="I48" s="304">
        <v>0</v>
      </c>
      <c r="J48" s="304">
        <f>'6.2. Паспорт фин осв ввод факт'!P48</f>
        <v>0</v>
      </c>
      <c r="K48" s="304">
        <f t="shared" si="5"/>
        <v>0</v>
      </c>
      <c r="L48" s="304">
        <f>'6.2. Паспорт фин осв ввод факт'!T48</f>
        <v>0</v>
      </c>
      <c r="M48" s="304">
        <v>0</v>
      </c>
      <c r="N48" s="304">
        <v>0</v>
      </c>
      <c r="O48" s="304">
        <v>0</v>
      </c>
      <c r="P48" s="304">
        <f>'6.2. Паспорт фин осв ввод факт'!X48</f>
        <v>0</v>
      </c>
      <c r="Q48" s="304">
        <v>0</v>
      </c>
      <c r="R48" s="304">
        <v>0</v>
      </c>
      <c r="S48" s="304">
        <v>0</v>
      </c>
      <c r="T48" s="304">
        <v>0</v>
      </c>
      <c r="U48" s="304">
        <v>0</v>
      </c>
      <c r="V48" s="301" t="s">
        <v>552</v>
      </c>
      <c r="W48" s="301" t="s">
        <v>552</v>
      </c>
      <c r="X48" s="304">
        <v>0</v>
      </c>
      <c r="Y48" s="304">
        <v>0</v>
      </c>
      <c r="Z48" s="301" t="s">
        <v>552</v>
      </c>
      <c r="AA48" s="301" t="s">
        <v>552</v>
      </c>
      <c r="AB48" s="304">
        <v>0</v>
      </c>
      <c r="AC48" s="304">
        <v>0</v>
      </c>
      <c r="AD48" s="301" t="s">
        <v>552</v>
      </c>
      <c r="AE48" s="301" t="s">
        <v>552</v>
      </c>
      <c r="AF48" s="301">
        <f t="shared" si="1"/>
        <v>0</v>
      </c>
      <c r="AG48" s="313">
        <f t="shared" si="6"/>
        <v>0</v>
      </c>
    </row>
    <row r="49" spans="1:33" x14ac:dyDescent="0.25">
      <c r="A49" s="302" t="s">
        <v>142</v>
      </c>
      <c r="B49" s="303" t="s">
        <v>141</v>
      </c>
      <c r="C49" s="301">
        <f>'6.2. Паспорт фин осв ввод факт'!C49</f>
        <v>0</v>
      </c>
      <c r="D49" s="301">
        <f t="shared" si="2"/>
        <v>0</v>
      </c>
      <c r="E49" s="301">
        <f t="shared" si="3"/>
        <v>0</v>
      </c>
      <c r="F49" s="301">
        <f t="shared" si="4"/>
        <v>0</v>
      </c>
      <c r="G49" s="304">
        <f>'6.2. Паспорт фин осв ввод факт'!G49</f>
        <v>0</v>
      </c>
      <c r="H49" s="304">
        <f>'6.2. Паспорт фин осв ввод факт'!J49</f>
        <v>0</v>
      </c>
      <c r="I49" s="304">
        <v>0</v>
      </c>
      <c r="J49" s="304">
        <f>'6.2. Паспорт фин осв ввод факт'!P49</f>
        <v>0</v>
      </c>
      <c r="K49" s="304">
        <f t="shared" si="5"/>
        <v>0</v>
      </c>
      <c r="L49" s="304">
        <f>'6.2. Паспорт фин осв ввод факт'!T49</f>
        <v>0</v>
      </c>
      <c r="M49" s="304">
        <v>0</v>
      </c>
      <c r="N49" s="304">
        <v>0</v>
      </c>
      <c r="O49" s="304">
        <v>0</v>
      </c>
      <c r="P49" s="304">
        <f>'6.2. Паспорт фин осв ввод факт'!X49</f>
        <v>0</v>
      </c>
      <c r="Q49" s="304">
        <v>0</v>
      </c>
      <c r="R49" s="304">
        <v>0</v>
      </c>
      <c r="S49" s="304">
        <v>0</v>
      </c>
      <c r="T49" s="304">
        <v>0</v>
      </c>
      <c r="U49" s="304">
        <v>0</v>
      </c>
      <c r="V49" s="301" t="s">
        <v>552</v>
      </c>
      <c r="W49" s="301" t="s">
        <v>552</v>
      </c>
      <c r="X49" s="304">
        <v>0</v>
      </c>
      <c r="Y49" s="304">
        <v>0</v>
      </c>
      <c r="Z49" s="301" t="s">
        <v>552</v>
      </c>
      <c r="AA49" s="301" t="s">
        <v>552</v>
      </c>
      <c r="AB49" s="304">
        <v>0</v>
      </c>
      <c r="AC49" s="304">
        <v>0</v>
      </c>
      <c r="AD49" s="301" t="s">
        <v>552</v>
      </c>
      <c r="AE49" s="301" t="s">
        <v>552</v>
      </c>
      <c r="AF49" s="301">
        <f t="shared" si="1"/>
        <v>0</v>
      </c>
      <c r="AG49" s="313">
        <f t="shared" si="6"/>
        <v>0</v>
      </c>
    </row>
    <row r="50" spans="1:33" ht="18.75" x14ac:dyDescent="0.25">
      <c r="A50" s="302" t="s">
        <v>140</v>
      </c>
      <c r="B50" s="306" t="s">
        <v>634</v>
      </c>
      <c r="C50" s="301">
        <f>'6.2. Паспорт фин осв ввод факт'!C50</f>
        <v>1</v>
      </c>
      <c r="D50" s="301">
        <f t="shared" si="2"/>
        <v>1</v>
      </c>
      <c r="E50" s="301">
        <f t="shared" si="3"/>
        <v>1</v>
      </c>
      <c r="F50" s="301">
        <f t="shared" si="4"/>
        <v>1</v>
      </c>
      <c r="G50" s="304">
        <f>'6.2. Паспорт фин осв ввод факт'!G50</f>
        <v>0</v>
      </c>
      <c r="H50" s="304">
        <f>'6.2. Паспорт фин осв ввод факт'!J50</f>
        <v>0</v>
      </c>
      <c r="I50" s="304">
        <v>0</v>
      </c>
      <c r="J50" s="304">
        <f>'6.2. Паспорт фин осв ввод факт'!P50</f>
        <v>1</v>
      </c>
      <c r="K50" s="304">
        <f t="shared" si="5"/>
        <v>1</v>
      </c>
      <c r="L50" s="304">
        <f>'6.2. Паспорт фин осв ввод факт'!T50</f>
        <v>0</v>
      </c>
      <c r="M50" s="304">
        <v>0</v>
      </c>
      <c r="N50" s="307">
        <v>0</v>
      </c>
      <c r="O50" s="304">
        <v>0</v>
      </c>
      <c r="P50" s="304">
        <f>'6.2. Паспорт фин осв ввод факт'!X50</f>
        <v>0</v>
      </c>
      <c r="Q50" s="304">
        <v>0</v>
      </c>
      <c r="R50" s="304">
        <v>0</v>
      </c>
      <c r="S50" s="304">
        <v>0</v>
      </c>
      <c r="T50" s="304">
        <v>0</v>
      </c>
      <c r="U50" s="304">
        <v>0</v>
      </c>
      <c r="V50" s="301" t="s">
        <v>552</v>
      </c>
      <c r="W50" s="301" t="s">
        <v>552</v>
      </c>
      <c r="X50" s="304">
        <v>0</v>
      </c>
      <c r="Y50" s="304">
        <v>0</v>
      </c>
      <c r="Z50" s="301" t="s">
        <v>552</v>
      </c>
      <c r="AA50" s="301" t="s">
        <v>552</v>
      </c>
      <c r="AB50" s="304">
        <v>0</v>
      </c>
      <c r="AC50" s="304">
        <v>0</v>
      </c>
      <c r="AD50" s="301" t="s">
        <v>552</v>
      </c>
      <c r="AE50" s="301" t="s">
        <v>552</v>
      </c>
      <c r="AF50" s="301">
        <f t="shared" si="1"/>
        <v>1</v>
      </c>
      <c r="AG50" s="313">
        <f t="shared" si="6"/>
        <v>0</v>
      </c>
    </row>
    <row r="51" spans="1:33" s="88" customFormat="1" ht="35.25" customHeight="1" x14ac:dyDescent="0.25">
      <c r="A51" s="299" t="s">
        <v>59</v>
      </c>
      <c r="B51" s="300" t="s">
        <v>139</v>
      </c>
      <c r="C51" s="301">
        <f>'6.2. Паспорт фин осв ввод факт'!C51</f>
        <v>0</v>
      </c>
      <c r="D51" s="301">
        <f t="shared" si="2"/>
        <v>0</v>
      </c>
      <c r="E51" s="301">
        <f t="shared" si="3"/>
        <v>0</v>
      </c>
      <c r="F51" s="301">
        <f t="shared" si="4"/>
        <v>0</v>
      </c>
      <c r="G51" s="301">
        <f>'6.2. Паспорт фин осв ввод факт'!G51</f>
        <v>0</v>
      </c>
      <c r="H51" s="301">
        <f>'6.2. Паспорт фин осв ввод факт'!J51</f>
        <v>0</v>
      </c>
      <c r="I51" s="301">
        <v>0</v>
      </c>
      <c r="J51" s="301">
        <f>'6.2. Паспорт фин осв ввод факт'!P51</f>
        <v>0</v>
      </c>
      <c r="K51" s="301">
        <f t="shared" si="5"/>
        <v>0</v>
      </c>
      <c r="L51" s="301">
        <f>'6.2. Паспорт фин осв ввод факт'!T51</f>
        <v>0</v>
      </c>
      <c r="M51" s="301">
        <v>0</v>
      </c>
      <c r="N51" s="301">
        <v>0</v>
      </c>
      <c r="O51" s="301">
        <v>0</v>
      </c>
      <c r="P51" s="301">
        <f>'6.2. Паспорт фин осв ввод факт'!X51</f>
        <v>0</v>
      </c>
      <c r="Q51" s="301">
        <v>0</v>
      </c>
      <c r="R51" s="301">
        <v>0</v>
      </c>
      <c r="S51" s="301">
        <v>0</v>
      </c>
      <c r="T51" s="301">
        <v>0</v>
      </c>
      <c r="U51" s="301">
        <v>0</v>
      </c>
      <c r="V51" s="301" t="s">
        <v>552</v>
      </c>
      <c r="W51" s="301" t="s">
        <v>552</v>
      </c>
      <c r="X51" s="301">
        <v>0</v>
      </c>
      <c r="Y51" s="301">
        <v>0</v>
      </c>
      <c r="Z51" s="301" t="s">
        <v>552</v>
      </c>
      <c r="AA51" s="301" t="s">
        <v>552</v>
      </c>
      <c r="AB51" s="301">
        <v>0</v>
      </c>
      <c r="AC51" s="301">
        <v>0</v>
      </c>
      <c r="AD51" s="301" t="s">
        <v>552</v>
      </c>
      <c r="AE51" s="301" t="s">
        <v>552</v>
      </c>
      <c r="AF51" s="301">
        <f t="shared" si="1"/>
        <v>0</v>
      </c>
      <c r="AG51" s="313">
        <f t="shared" si="6"/>
        <v>0</v>
      </c>
    </row>
    <row r="52" spans="1:33" x14ac:dyDescent="0.25">
      <c r="A52" s="302" t="s">
        <v>138</v>
      </c>
      <c r="B52" s="303" t="s">
        <v>137</v>
      </c>
      <c r="C52" s="301">
        <f>'6.2. Паспорт фин осв ввод факт'!C52</f>
        <v>133.52615775962786</v>
      </c>
      <c r="D52" s="301">
        <f t="shared" si="2"/>
        <v>133.52615775962786</v>
      </c>
      <c r="E52" s="301">
        <f t="shared" si="3"/>
        <v>133.52615775962786</v>
      </c>
      <c r="F52" s="301">
        <f t="shared" si="4"/>
        <v>133.52615775962786</v>
      </c>
      <c r="G52" s="304">
        <f>'6.2. Паспорт фин осв ввод факт'!G52</f>
        <v>0</v>
      </c>
      <c r="H52" s="304">
        <f>'6.2. Паспорт фин осв ввод факт'!J52</f>
        <v>0</v>
      </c>
      <c r="I52" s="304">
        <v>0</v>
      </c>
      <c r="J52" s="304">
        <f>'6.2. Паспорт фин осв ввод факт'!P52</f>
        <v>133.52615775962786</v>
      </c>
      <c r="K52" s="304">
        <f t="shared" si="5"/>
        <v>133.52615775962786</v>
      </c>
      <c r="L52" s="304">
        <f>'6.2. Паспорт фин осв ввод факт'!T52</f>
        <v>0</v>
      </c>
      <c r="M52" s="304">
        <v>0</v>
      </c>
      <c r="N52" s="304">
        <v>0</v>
      </c>
      <c r="O52" s="304">
        <v>0</v>
      </c>
      <c r="P52" s="304">
        <f>'6.2. Паспорт фин осв ввод факт'!X52</f>
        <v>0</v>
      </c>
      <c r="Q52" s="304">
        <v>0</v>
      </c>
      <c r="R52" s="304">
        <v>0</v>
      </c>
      <c r="S52" s="304">
        <v>0</v>
      </c>
      <c r="T52" s="304">
        <v>0</v>
      </c>
      <c r="U52" s="304">
        <v>0</v>
      </c>
      <c r="V52" s="301" t="s">
        <v>552</v>
      </c>
      <c r="W52" s="301" t="s">
        <v>552</v>
      </c>
      <c r="X52" s="304">
        <v>0</v>
      </c>
      <c r="Y52" s="304">
        <v>0</v>
      </c>
      <c r="Z52" s="301" t="s">
        <v>552</v>
      </c>
      <c r="AA52" s="301" t="s">
        <v>552</v>
      </c>
      <c r="AB52" s="304">
        <v>0</v>
      </c>
      <c r="AC52" s="304">
        <v>0</v>
      </c>
      <c r="AD52" s="301" t="s">
        <v>552</v>
      </c>
      <c r="AE52" s="301" t="s">
        <v>552</v>
      </c>
      <c r="AF52" s="301">
        <f t="shared" si="1"/>
        <v>133.52615775962786</v>
      </c>
      <c r="AG52" s="313">
        <f t="shared" si="6"/>
        <v>0</v>
      </c>
    </row>
    <row r="53" spans="1:33" x14ac:dyDescent="0.25">
      <c r="A53" s="302" t="s">
        <v>136</v>
      </c>
      <c r="B53" s="303" t="s">
        <v>130</v>
      </c>
      <c r="C53" s="301">
        <f>'6.2. Паспорт фин осв ввод факт'!C53</f>
        <v>0</v>
      </c>
      <c r="D53" s="301">
        <f t="shared" si="2"/>
        <v>0</v>
      </c>
      <c r="E53" s="301">
        <f t="shared" si="3"/>
        <v>0</v>
      </c>
      <c r="F53" s="301">
        <f t="shared" si="4"/>
        <v>0</v>
      </c>
      <c r="G53" s="304">
        <f>'6.2. Паспорт фин осв ввод факт'!G53</f>
        <v>0</v>
      </c>
      <c r="H53" s="304">
        <f>'6.2. Паспорт фин осв ввод факт'!J53</f>
        <v>0</v>
      </c>
      <c r="I53" s="304">
        <v>0</v>
      </c>
      <c r="J53" s="304">
        <f>'6.2. Паспорт фин осв ввод факт'!P53</f>
        <v>0</v>
      </c>
      <c r="K53" s="304">
        <f t="shared" si="5"/>
        <v>0</v>
      </c>
      <c r="L53" s="304">
        <f>'6.2. Паспорт фин осв ввод факт'!T53</f>
        <v>0</v>
      </c>
      <c r="M53" s="304">
        <v>0</v>
      </c>
      <c r="N53" s="304">
        <v>0</v>
      </c>
      <c r="O53" s="304">
        <v>0</v>
      </c>
      <c r="P53" s="304">
        <f>'6.2. Паспорт фин осв ввод факт'!X53</f>
        <v>0</v>
      </c>
      <c r="Q53" s="304">
        <v>0</v>
      </c>
      <c r="R53" s="304">
        <v>0</v>
      </c>
      <c r="S53" s="304">
        <v>0</v>
      </c>
      <c r="T53" s="304">
        <v>0</v>
      </c>
      <c r="U53" s="304">
        <v>0</v>
      </c>
      <c r="V53" s="301" t="s">
        <v>552</v>
      </c>
      <c r="W53" s="301" t="s">
        <v>552</v>
      </c>
      <c r="X53" s="304">
        <v>0</v>
      </c>
      <c r="Y53" s="304">
        <v>0</v>
      </c>
      <c r="Z53" s="301" t="s">
        <v>552</v>
      </c>
      <c r="AA53" s="301" t="s">
        <v>552</v>
      </c>
      <c r="AB53" s="304">
        <v>0</v>
      </c>
      <c r="AC53" s="304">
        <v>0</v>
      </c>
      <c r="AD53" s="301" t="s">
        <v>552</v>
      </c>
      <c r="AE53" s="301" t="s">
        <v>552</v>
      </c>
      <c r="AF53" s="301">
        <f t="shared" si="1"/>
        <v>0</v>
      </c>
      <c r="AG53" s="313">
        <f t="shared" si="6"/>
        <v>0</v>
      </c>
    </row>
    <row r="54" spans="1:33" x14ac:dyDescent="0.25">
      <c r="A54" s="302" t="s">
        <v>135</v>
      </c>
      <c r="B54" s="306" t="s">
        <v>129</v>
      </c>
      <c r="C54" s="301">
        <f>'6.2. Паспорт фин осв ввод факт'!C54</f>
        <v>0</v>
      </c>
      <c r="D54" s="301">
        <f t="shared" si="2"/>
        <v>0</v>
      </c>
      <c r="E54" s="301">
        <f t="shared" si="3"/>
        <v>0</v>
      </c>
      <c r="F54" s="301">
        <f t="shared" si="4"/>
        <v>0</v>
      </c>
      <c r="G54" s="304">
        <f>'6.2. Паспорт фин осв ввод факт'!G54</f>
        <v>0</v>
      </c>
      <c r="H54" s="304">
        <f>'6.2. Паспорт фин осв ввод факт'!J54</f>
        <v>0</v>
      </c>
      <c r="I54" s="304">
        <v>0</v>
      </c>
      <c r="J54" s="304">
        <f>'6.2. Паспорт фин осв ввод факт'!P54</f>
        <v>0</v>
      </c>
      <c r="K54" s="304">
        <f t="shared" si="5"/>
        <v>0</v>
      </c>
      <c r="L54" s="304">
        <f>'6.2. Паспорт фин осв ввод факт'!T54</f>
        <v>0</v>
      </c>
      <c r="M54" s="304">
        <v>0</v>
      </c>
      <c r="N54" s="307">
        <v>0</v>
      </c>
      <c r="O54" s="304">
        <v>0</v>
      </c>
      <c r="P54" s="304">
        <f>'6.2. Паспорт фин осв ввод факт'!X54</f>
        <v>0</v>
      </c>
      <c r="Q54" s="304">
        <v>0</v>
      </c>
      <c r="R54" s="304">
        <v>0</v>
      </c>
      <c r="S54" s="304">
        <v>0</v>
      </c>
      <c r="T54" s="304">
        <v>0</v>
      </c>
      <c r="U54" s="304">
        <v>0</v>
      </c>
      <c r="V54" s="301" t="s">
        <v>552</v>
      </c>
      <c r="W54" s="301" t="s">
        <v>552</v>
      </c>
      <c r="X54" s="304">
        <v>0</v>
      </c>
      <c r="Y54" s="304">
        <v>0</v>
      </c>
      <c r="Z54" s="301" t="s">
        <v>552</v>
      </c>
      <c r="AA54" s="301" t="s">
        <v>552</v>
      </c>
      <c r="AB54" s="304">
        <v>0</v>
      </c>
      <c r="AC54" s="304">
        <v>0</v>
      </c>
      <c r="AD54" s="301" t="s">
        <v>552</v>
      </c>
      <c r="AE54" s="301" t="s">
        <v>552</v>
      </c>
      <c r="AF54" s="301">
        <f t="shared" si="1"/>
        <v>0</v>
      </c>
      <c r="AG54" s="313">
        <f t="shared" si="6"/>
        <v>0</v>
      </c>
    </row>
    <row r="55" spans="1:33" x14ac:dyDescent="0.25">
      <c r="A55" s="302" t="s">
        <v>134</v>
      </c>
      <c r="B55" s="306" t="s">
        <v>128</v>
      </c>
      <c r="C55" s="301">
        <f>'6.2. Паспорт фин осв ввод факт'!C55</f>
        <v>0</v>
      </c>
      <c r="D55" s="301">
        <f t="shared" si="2"/>
        <v>0</v>
      </c>
      <c r="E55" s="301">
        <f t="shared" si="3"/>
        <v>0</v>
      </c>
      <c r="F55" s="301">
        <f t="shared" si="4"/>
        <v>0</v>
      </c>
      <c r="G55" s="304">
        <f>'6.2. Паспорт фин осв ввод факт'!G55</f>
        <v>0</v>
      </c>
      <c r="H55" s="304">
        <f>'6.2. Паспорт фин осв ввод факт'!J55</f>
        <v>0</v>
      </c>
      <c r="I55" s="304">
        <v>0</v>
      </c>
      <c r="J55" s="304">
        <f>'6.2. Паспорт фин осв ввод факт'!P55</f>
        <v>0</v>
      </c>
      <c r="K55" s="304">
        <f t="shared" si="5"/>
        <v>0</v>
      </c>
      <c r="L55" s="304">
        <f>'6.2. Паспорт фин осв ввод факт'!T55</f>
        <v>0</v>
      </c>
      <c r="M55" s="304">
        <v>0</v>
      </c>
      <c r="N55" s="307">
        <v>0</v>
      </c>
      <c r="O55" s="304">
        <v>0</v>
      </c>
      <c r="P55" s="304">
        <f>'6.2. Паспорт фин осв ввод факт'!X55</f>
        <v>0</v>
      </c>
      <c r="Q55" s="304">
        <v>0</v>
      </c>
      <c r="R55" s="304">
        <v>0</v>
      </c>
      <c r="S55" s="304">
        <v>0</v>
      </c>
      <c r="T55" s="304">
        <v>0</v>
      </c>
      <c r="U55" s="304">
        <v>0</v>
      </c>
      <c r="V55" s="301" t="s">
        <v>552</v>
      </c>
      <c r="W55" s="301" t="s">
        <v>552</v>
      </c>
      <c r="X55" s="304">
        <v>0</v>
      </c>
      <c r="Y55" s="304">
        <v>0</v>
      </c>
      <c r="Z55" s="301" t="s">
        <v>552</v>
      </c>
      <c r="AA55" s="301" t="s">
        <v>552</v>
      </c>
      <c r="AB55" s="304">
        <v>0</v>
      </c>
      <c r="AC55" s="304">
        <v>0</v>
      </c>
      <c r="AD55" s="301" t="s">
        <v>552</v>
      </c>
      <c r="AE55" s="301" t="s">
        <v>552</v>
      </c>
      <c r="AF55" s="301">
        <f t="shared" si="1"/>
        <v>0</v>
      </c>
      <c r="AG55" s="313">
        <f t="shared" si="6"/>
        <v>0</v>
      </c>
    </row>
    <row r="56" spans="1:33" x14ac:dyDescent="0.25">
      <c r="A56" s="302" t="s">
        <v>133</v>
      </c>
      <c r="B56" s="306" t="s">
        <v>127</v>
      </c>
      <c r="C56" s="301">
        <f>'6.2. Паспорт фин осв ввод факт'!C56</f>
        <v>0</v>
      </c>
      <c r="D56" s="301">
        <f t="shared" si="2"/>
        <v>0</v>
      </c>
      <c r="E56" s="301">
        <f t="shared" si="3"/>
        <v>0</v>
      </c>
      <c r="F56" s="301">
        <f t="shared" si="4"/>
        <v>0</v>
      </c>
      <c r="G56" s="304">
        <f>'6.2. Паспорт фин осв ввод факт'!G56</f>
        <v>0</v>
      </c>
      <c r="H56" s="304">
        <f>'6.2. Паспорт фин осв ввод факт'!J56</f>
        <v>0</v>
      </c>
      <c r="I56" s="304">
        <v>0</v>
      </c>
      <c r="J56" s="304">
        <f>'6.2. Паспорт фин осв ввод факт'!P56</f>
        <v>0</v>
      </c>
      <c r="K56" s="304">
        <f t="shared" si="5"/>
        <v>0</v>
      </c>
      <c r="L56" s="304">
        <f>'6.2. Паспорт фин осв ввод факт'!T56</f>
        <v>0</v>
      </c>
      <c r="M56" s="304">
        <v>0</v>
      </c>
      <c r="N56" s="307">
        <v>0</v>
      </c>
      <c r="O56" s="304">
        <v>0</v>
      </c>
      <c r="P56" s="304">
        <f>'6.2. Паспорт фин осв ввод факт'!X56</f>
        <v>0</v>
      </c>
      <c r="Q56" s="304">
        <v>0</v>
      </c>
      <c r="R56" s="304">
        <v>0</v>
      </c>
      <c r="S56" s="304">
        <v>0</v>
      </c>
      <c r="T56" s="304">
        <v>0</v>
      </c>
      <c r="U56" s="304">
        <v>0</v>
      </c>
      <c r="V56" s="301" t="s">
        <v>552</v>
      </c>
      <c r="W56" s="301" t="s">
        <v>552</v>
      </c>
      <c r="X56" s="304">
        <v>0</v>
      </c>
      <c r="Y56" s="304">
        <v>0</v>
      </c>
      <c r="Z56" s="301" t="s">
        <v>552</v>
      </c>
      <c r="AA56" s="301" t="s">
        <v>552</v>
      </c>
      <c r="AB56" s="304">
        <v>0</v>
      </c>
      <c r="AC56" s="304">
        <v>0</v>
      </c>
      <c r="AD56" s="301" t="s">
        <v>552</v>
      </c>
      <c r="AE56" s="301" t="s">
        <v>552</v>
      </c>
      <c r="AF56" s="301">
        <f t="shared" si="1"/>
        <v>0</v>
      </c>
      <c r="AG56" s="313">
        <f t="shared" si="6"/>
        <v>0</v>
      </c>
    </row>
    <row r="57" spans="1:33" ht="18.75" x14ac:dyDescent="0.25">
      <c r="A57" s="302" t="s">
        <v>132</v>
      </c>
      <c r="B57" s="306" t="s">
        <v>635</v>
      </c>
      <c r="C57" s="301">
        <f>'6.2. Паспорт фин осв ввод факт'!C57</f>
        <v>1</v>
      </c>
      <c r="D57" s="301">
        <f t="shared" si="2"/>
        <v>1</v>
      </c>
      <c r="E57" s="301">
        <f t="shared" si="3"/>
        <v>1</v>
      </c>
      <c r="F57" s="301">
        <f t="shared" si="4"/>
        <v>1</v>
      </c>
      <c r="G57" s="304">
        <f>'6.2. Паспорт фин осв ввод факт'!G57</f>
        <v>0</v>
      </c>
      <c r="H57" s="304">
        <f>'6.2. Паспорт фин осв ввод факт'!J57</f>
        <v>0</v>
      </c>
      <c r="I57" s="304">
        <v>0</v>
      </c>
      <c r="J57" s="304">
        <f>'6.2. Паспорт фин осв ввод факт'!P57</f>
        <v>1</v>
      </c>
      <c r="K57" s="304">
        <f t="shared" si="5"/>
        <v>1</v>
      </c>
      <c r="L57" s="304">
        <f>'6.2. Паспорт фин осв ввод факт'!T57</f>
        <v>0</v>
      </c>
      <c r="M57" s="304">
        <v>0</v>
      </c>
      <c r="N57" s="307">
        <v>0</v>
      </c>
      <c r="O57" s="304">
        <v>0</v>
      </c>
      <c r="P57" s="304">
        <f>'6.2. Паспорт фин осв ввод факт'!X57</f>
        <v>0</v>
      </c>
      <c r="Q57" s="304">
        <v>0</v>
      </c>
      <c r="R57" s="304">
        <v>0</v>
      </c>
      <c r="S57" s="304">
        <v>0</v>
      </c>
      <c r="T57" s="304">
        <v>0</v>
      </c>
      <c r="U57" s="304">
        <v>0</v>
      </c>
      <c r="V57" s="301" t="s">
        <v>552</v>
      </c>
      <c r="W57" s="301" t="s">
        <v>552</v>
      </c>
      <c r="X57" s="304">
        <v>0</v>
      </c>
      <c r="Y57" s="304">
        <v>0</v>
      </c>
      <c r="Z57" s="301" t="s">
        <v>552</v>
      </c>
      <c r="AA57" s="301" t="s">
        <v>552</v>
      </c>
      <c r="AB57" s="304">
        <v>0</v>
      </c>
      <c r="AC57" s="304">
        <v>0</v>
      </c>
      <c r="AD57" s="301" t="s">
        <v>552</v>
      </c>
      <c r="AE57" s="301" t="s">
        <v>552</v>
      </c>
      <c r="AF57" s="301">
        <f t="shared" si="1"/>
        <v>1</v>
      </c>
      <c r="AG57" s="313">
        <f t="shared" si="6"/>
        <v>0</v>
      </c>
    </row>
    <row r="58" spans="1:33" s="88" customFormat="1" ht="36.75" customHeight="1" x14ac:dyDescent="0.25">
      <c r="A58" s="299" t="s">
        <v>58</v>
      </c>
      <c r="B58" s="308" t="s">
        <v>207</v>
      </c>
      <c r="C58" s="301">
        <f>'6.2. Паспорт фин осв ввод факт'!C58</f>
        <v>0</v>
      </c>
      <c r="D58" s="301">
        <f t="shared" si="2"/>
        <v>0</v>
      </c>
      <c r="E58" s="301">
        <f t="shared" si="3"/>
        <v>0</v>
      </c>
      <c r="F58" s="301">
        <f t="shared" si="4"/>
        <v>0</v>
      </c>
      <c r="G58" s="301">
        <f>'6.2. Паспорт фин осв ввод факт'!G58</f>
        <v>0</v>
      </c>
      <c r="H58" s="301">
        <f>'6.2. Паспорт фин осв ввод факт'!J58</f>
        <v>0</v>
      </c>
      <c r="I58" s="301">
        <v>0</v>
      </c>
      <c r="J58" s="301">
        <f>'6.2. Паспорт фин осв ввод факт'!P58</f>
        <v>0</v>
      </c>
      <c r="K58" s="301">
        <f t="shared" si="5"/>
        <v>0</v>
      </c>
      <c r="L58" s="301">
        <f>'6.2. Паспорт фин осв ввод факт'!T58</f>
        <v>0</v>
      </c>
      <c r="M58" s="301">
        <v>0</v>
      </c>
      <c r="N58" s="309">
        <v>0</v>
      </c>
      <c r="O58" s="301">
        <v>0</v>
      </c>
      <c r="P58" s="301">
        <f>'6.2. Паспорт фин осв ввод факт'!X58</f>
        <v>0</v>
      </c>
      <c r="Q58" s="301">
        <v>0</v>
      </c>
      <c r="R58" s="301">
        <v>0</v>
      </c>
      <c r="S58" s="301">
        <v>0</v>
      </c>
      <c r="T58" s="301">
        <v>0</v>
      </c>
      <c r="U58" s="301">
        <v>0</v>
      </c>
      <c r="V58" s="301" t="s">
        <v>552</v>
      </c>
      <c r="W58" s="301" t="s">
        <v>552</v>
      </c>
      <c r="X58" s="301">
        <v>0</v>
      </c>
      <c r="Y58" s="301">
        <v>0</v>
      </c>
      <c r="Z58" s="301" t="s">
        <v>552</v>
      </c>
      <c r="AA58" s="301" t="s">
        <v>552</v>
      </c>
      <c r="AB58" s="301">
        <v>0</v>
      </c>
      <c r="AC58" s="301">
        <v>0</v>
      </c>
      <c r="AD58" s="301" t="s">
        <v>552</v>
      </c>
      <c r="AE58" s="301" t="s">
        <v>552</v>
      </c>
      <c r="AF58" s="301">
        <f t="shared" si="1"/>
        <v>0</v>
      </c>
      <c r="AG58" s="313">
        <f t="shared" si="6"/>
        <v>0</v>
      </c>
    </row>
    <row r="59" spans="1:33" s="88" customFormat="1" x14ac:dyDescent="0.25">
      <c r="A59" s="299" t="s">
        <v>56</v>
      </c>
      <c r="B59" s="300" t="s">
        <v>131</v>
      </c>
      <c r="C59" s="301">
        <f>'6.2. Паспорт фин осв ввод факт'!C59</f>
        <v>0</v>
      </c>
      <c r="D59" s="301">
        <f t="shared" si="2"/>
        <v>0</v>
      </c>
      <c r="E59" s="301">
        <f t="shared" si="3"/>
        <v>0</v>
      </c>
      <c r="F59" s="301">
        <f t="shared" si="4"/>
        <v>0</v>
      </c>
      <c r="G59" s="301">
        <f>'6.2. Паспорт фин осв ввод факт'!G59</f>
        <v>0</v>
      </c>
      <c r="H59" s="301">
        <f>'6.2. Паспорт фин осв ввод факт'!J59</f>
        <v>0</v>
      </c>
      <c r="I59" s="301">
        <v>0</v>
      </c>
      <c r="J59" s="301">
        <f>'6.2. Паспорт фин осв ввод факт'!P59</f>
        <v>0</v>
      </c>
      <c r="K59" s="301">
        <f t="shared" si="5"/>
        <v>0</v>
      </c>
      <c r="L59" s="301">
        <f>'6.2. Паспорт фин осв ввод факт'!T59</f>
        <v>0</v>
      </c>
      <c r="M59" s="301">
        <v>0</v>
      </c>
      <c r="N59" s="301">
        <v>0</v>
      </c>
      <c r="O59" s="301">
        <v>0</v>
      </c>
      <c r="P59" s="301">
        <f>'6.2. Паспорт фин осв ввод факт'!X59</f>
        <v>0</v>
      </c>
      <c r="Q59" s="301">
        <v>0</v>
      </c>
      <c r="R59" s="301">
        <v>0</v>
      </c>
      <c r="S59" s="301">
        <v>0</v>
      </c>
      <c r="T59" s="301">
        <v>0</v>
      </c>
      <c r="U59" s="301">
        <v>0</v>
      </c>
      <c r="V59" s="301" t="s">
        <v>552</v>
      </c>
      <c r="W59" s="301" t="s">
        <v>552</v>
      </c>
      <c r="X59" s="301">
        <v>0</v>
      </c>
      <c r="Y59" s="301">
        <v>0</v>
      </c>
      <c r="Z59" s="301" t="s">
        <v>552</v>
      </c>
      <c r="AA59" s="301" t="s">
        <v>552</v>
      </c>
      <c r="AB59" s="301">
        <v>0</v>
      </c>
      <c r="AC59" s="301">
        <v>0</v>
      </c>
      <c r="AD59" s="301" t="s">
        <v>552</v>
      </c>
      <c r="AE59" s="301" t="s">
        <v>552</v>
      </c>
      <c r="AF59" s="301">
        <f t="shared" si="1"/>
        <v>0</v>
      </c>
      <c r="AG59" s="313">
        <f t="shared" si="6"/>
        <v>0</v>
      </c>
    </row>
    <row r="60" spans="1:33" x14ac:dyDescent="0.25">
      <c r="A60" s="302" t="s">
        <v>201</v>
      </c>
      <c r="B60" s="310" t="s">
        <v>151</v>
      </c>
      <c r="C60" s="301">
        <f>'6.2. Паспорт фин осв ввод факт'!C60</f>
        <v>0</v>
      </c>
      <c r="D60" s="301">
        <f t="shared" si="2"/>
        <v>0</v>
      </c>
      <c r="E60" s="301">
        <f t="shared" si="3"/>
        <v>0</v>
      </c>
      <c r="F60" s="301">
        <f t="shared" si="4"/>
        <v>0</v>
      </c>
      <c r="G60" s="304">
        <f>'6.2. Паспорт фин осв ввод факт'!G60</f>
        <v>0</v>
      </c>
      <c r="H60" s="304">
        <f>'6.2. Паспорт фин осв ввод факт'!J60</f>
        <v>0</v>
      </c>
      <c r="I60" s="304">
        <v>0</v>
      </c>
      <c r="J60" s="304">
        <f>'6.2. Паспорт фин осв ввод факт'!P60</f>
        <v>0</v>
      </c>
      <c r="K60" s="304">
        <f t="shared" si="5"/>
        <v>0</v>
      </c>
      <c r="L60" s="304">
        <f>'6.2. Паспорт фин осв ввод факт'!T60</f>
        <v>0</v>
      </c>
      <c r="M60" s="304">
        <v>0</v>
      </c>
      <c r="N60" s="311">
        <v>0</v>
      </c>
      <c r="O60" s="304">
        <v>0</v>
      </c>
      <c r="P60" s="304">
        <f>'6.2. Паспорт фин осв ввод факт'!X60</f>
        <v>0</v>
      </c>
      <c r="Q60" s="304">
        <v>0</v>
      </c>
      <c r="R60" s="304">
        <v>0</v>
      </c>
      <c r="S60" s="304">
        <v>0</v>
      </c>
      <c r="T60" s="304">
        <v>0</v>
      </c>
      <c r="U60" s="304">
        <v>0</v>
      </c>
      <c r="V60" s="301" t="s">
        <v>552</v>
      </c>
      <c r="W60" s="301" t="s">
        <v>552</v>
      </c>
      <c r="X60" s="304">
        <v>0</v>
      </c>
      <c r="Y60" s="304">
        <v>0</v>
      </c>
      <c r="Z60" s="301" t="s">
        <v>552</v>
      </c>
      <c r="AA60" s="301" t="s">
        <v>552</v>
      </c>
      <c r="AB60" s="304">
        <v>0</v>
      </c>
      <c r="AC60" s="304">
        <v>0</v>
      </c>
      <c r="AD60" s="301" t="s">
        <v>552</v>
      </c>
      <c r="AE60" s="301" t="s">
        <v>552</v>
      </c>
      <c r="AF60" s="301">
        <f t="shared" si="1"/>
        <v>0</v>
      </c>
      <c r="AG60" s="313">
        <f t="shared" si="6"/>
        <v>0</v>
      </c>
    </row>
    <row r="61" spans="1:33" x14ac:dyDescent="0.25">
      <c r="A61" s="302" t="s">
        <v>202</v>
      </c>
      <c r="B61" s="310" t="s">
        <v>149</v>
      </c>
      <c r="C61" s="301">
        <f>'6.2. Паспорт фин осв ввод факт'!C61</f>
        <v>0</v>
      </c>
      <c r="D61" s="301">
        <f t="shared" si="2"/>
        <v>0</v>
      </c>
      <c r="E61" s="301">
        <f t="shared" si="3"/>
        <v>0</v>
      </c>
      <c r="F61" s="301">
        <f t="shared" si="4"/>
        <v>0</v>
      </c>
      <c r="G61" s="304">
        <f>'6.2. Паспорт фин осв ввод факт'!G61</f>
        <v>0</v>
      </c>
      <c r="H61" s="304">
        <f>'6.2. Паспорт фин осв ввод факт'!J61</f>
        <v>0</v>
      </c>
      <c r="I61" s="304">
        <v>0</v>
      </c>
      <c r="J61" s="304">
        <f>'6.2. Паспорт фин осв ввод факт'!P61</f>
        <v>0</v>
      </c>
      <c r="K61" s="304">
        <f t="shared" si="5"/>
        <v>0</v>
      </c>
      <c r="L61" s="304">
        <f>'6.2. Паспорт фин осв ввод факт'!T61</f>
        <v>0</v>
      </c>
      <c r="M61" s="304">
        <v>0</v>
      </c>
      <c r="N61" s="311">
        <v>0</v>
      </c>
      <c r="O61" s="304">
        <v>0</v>
      </c>
      <c r="P61" s="304">
        <f>'6.2. Паспорт фин осв ввод факт'!X61</f>
        <v>0</v>
      </c>
      <c r="Q61" s="304">
        <v>0</v>
      </c>
      <c r="R61" s="304">
        <v>0</v>
      </c>
      <c r="S61" s="304">
        <v>0</v>
      </c>
      <c r="T61" s="304">
        <v>0</v>
      </c>
      <c r="U61" s="304">
        <v>0</v>
      </c>
      <c r="V61" s="301" t="s">
        <v>552</v>
      </c>
      <c r="W61" s="301" t="s">
        <v>552</v>
      </c>
      <c r="X61" s="304">
        <v>0</v>
      </c>
      <c r="Y61" s="304">
        <v>0</v>
      </c>
      <c r="Z61" s="301" t="s">
        <v>552</v>
      </c>
      <c r="AA61" s="301" t="s">
        <v>552</v>
      </c>
      <c r="AB61" s="304">
        <v>0</v>
      </c>
      <c r="AC61" s="304">
        <v>0</v>
      </c>
      <c r="AD61" s="301" t="s">
        <v>552</v>
      </c>
      <c r="AE61" s="301" t="s">
        <v>552</v>
      </c>
      <c r="AF61" s="301">
        <f t="shared" si="1"/>
        <v>0</v>
      </c>
      <c r="AG61" s="313">
        <f t="shared" si="6"/>
        <v>0</v>
      </c>
    </row>
    <row r="62" spans="1:33" x14ac:dyDescent="0.25">
      <c r="A62" s="302" t="s">
        <v>203</v>
      </c>
      <c r="B62" s="310" t="s">
        <v>147</v>
      </c>
      <c r="C62" s="301">
        <f>'6.2. Паспорт фин осв ввод факт'!C62</f>
        <v>0</v>
      </c>
      <c r="D62" s="301">
        <f t="shared" si="2"/>
        <v>0</v>
      </c>
      <c r="E62" s="301">
        <f t="shared" si="3"/>
        <v>0</v>
      </c>
      <c r="F62" s="301">
        <f t="shared" si="4"/>
        <v>0</v>
      </c>
      <c r="G62" s="304">
        <f>'6.2. Паспорт фин осв ввод факт'!G62</f>
        <v>0</v>
      </c>
      <c r="H62" s="304">
        <f>'6.2. Паспорт фин осв ввод факт'!J62</f>
        <v>0</v>
      </c>
      <c r="I62" s="304">
        <v>0</v>
      </c>
      <c r="J62" s="304">
        <f>'6.2. Паспорт фин осв ввод факт'!P62</f>
        <v>0</v>
      </c>
      <c r="K62" s="304">
        <f t="shared" si="5"/>
        <v>0</v>
      </c>
      <c r="L62" s="304">
        <f>'6.2. Паспорт фин осв ввод факт'!T62</f>
        <v>0</v>
      </c>
      <c r="M62" s="304">
        <v>0</v>
      </c>
      <c r="N62" s="311">
        <v>0</v>
      </c>
      <c r="O62" s="304">
        <v>0</v>
      </c>
      <c r="P62" s="304">
        <f>'6.2. Паспорт фин осв ввод факт'!X62</f>
        <v>0</v>
      </c>
      <c r="Q62" s="304">
        <v>0</v>
      </c>
      <c r="R62" s="304">
        <v>0</v>
      </c>
      <c r="S62" s="304">
        <v>0</v>
      </c>
      <c r="T62" s="304">
        <v>0</v>
      </c>
      <c r="U62" s="304">
        <v>0</v>
      </c>
      <c r="V62" s="301" t="s">
        <v>552</v>
      </c>
      <c r="W62" s="301" t="s">
        <v>552</v>
      </c>
      <c r="X62" s="304">
        <v>0</v>
      </c>
      <c r="Y62" s="304">
        <v>0</v>
      </c>
      <c r="Z62" s="301" t="s">
        <v>552</v>
      </c>
      <c r="AA62" s="301" t="s">
        <v>552</v>
      </c>
      <c r="AB62" s="304">
        <v>0</v>
      </c>
      <c r="AC62" s="304">
        <v>0</v>
      </c>
      <c r="AD62" s="301" t="s">
        <v>552</v>
      </c>
      <c r="AE62" s="301" t="s">
        <v>552</v>
      </c>
      <c r="AF62" s="301">
        <f t="shared" si="1"/>
        <v>0</v>
      </c>
      <c r="AG62" s="313">
        <f t="shared" si="6"/>
        <v>0</v>
      </c>
    </row>
    <row r="63" spans="1:33" x14ac:dyDescent="0.25">
      <c r="A63" s="302" t="s">
        <v>204</v>
      </c>
      <c r="B63" s="310" t="s">
        <v>206</v>
      </c>
      <c r="C63" s="301">
        <f>'6.2. Паспорт фин осв ввод факт'!C63</f>
        <v>0</v>
      </c>
      <c r="D63" s="301">
        <f t="shared" si="2"/>
        <v>0</v>
      </c>
      <c r="E63" s="301">
        <f t="shared" si="3"/>
        <v>0</v>
      </c>
      <c r="F63" s="301">
        <f t="shared" si="4"/>
        <v>0</v>
      </c>
      <c r="G63" s="304">
        <f>'6.2. Паспорт фин осв ввод факт'!G63</f>
        <v>0</v>
      </c>
      <c r="H63" s="304">
        <f>'6.2. Паспорт фин осв ввод факт'!J63</f>
        <v>0</v>
      </c>
      <c r="I63" s="304">
        <v>0</v>
      </c>
      <c r="J63" s="304">
        <f>'6.2. Паспорт фин осв ввод факт'!P63</f>
        <v>0</v>
      </c>
      <c r="K63" s="304">
        <f t="shared" si="5"/>
        <v>0</v>
      </c>
      <c r="L63" s="304">
        <f>'6.2. Паспорт фин осв ввод факт'!T63</f>
        <v>0</v>
      </c>
      <c r="M63" s="304">
        <v>0</v>
      </c>
      <c r="N63" s="311">
        <v>0</v>
      </c>
      <c r="O63" s="304">
        <v>0</v>
      </c>
      <c r="P63" s="304">
        <f>'6.2. Паспорт фин осв ввод факт'!X63</f>
        <v>0</v>
      </c>
      <c r="Q63" s="304">
        <v>0</v>
      </c>
      <c r="R63" s="304">
        <v>0</v>
      </c>
      <c r="S63" s="304">
        <v>0</v>
      </c>
      <c r="T63" s="304">
        <v>0</v>
      </c>
      <c r="U63" s="304">
        <v>0</v>
      </c>
      <c r="V63" s="301" t="s">
        <v>552</v>
      </c>
      <c r="W63" s="301" t="s">
        <v>552</v>
      </c>
      <c r="X63" s="304">
        <v>0</v>
      </c>
      <c r="Y63" s="304">
        <v>0</v>
      </c>
      <c r="Z63" s="301" t="s">
        <v>552</v>
      </c>
      <c r="AA63" s="301" t="s">
        <v>552</v>
      </c>
      <c r="AB63" s="304">
        <v>0</v>
      </c>
      <c r="AC63" s="304">
        <v>0</v>
      </c>
      <c r="AD63" s="301" t="s">
        <v>552</v>
      </c>
      <c r="AE63" s="301" t="s">
        <v>552</v>
      </c>
      <c r="AF63" s="301">
        <f t="shared" si="1"/>
        <v>0</v>
      </c>
      <c r="AG63" s="313">
        <f t="shared" si="6"/>
        <v>0</v>
      </c>
    </row>
    <row r="64" spans="1:33" ht="18.75" x14ac:dyDescent="0.25">
      <c r="A64" s="302" t="s">
        <v>205</v>
      </c>
      <c r="B64" s="306" t="s">
        <v>635</v>
      </c>
      <c r="C64" s="301">
        <f>'6.2. Паспорт фин осв ввод факт'!C64</f>
        <v>0</v>
      </c>
      <c r="D64" s="301">
        <f t="shared" si="2"/>
        <v>0</v>
      </c>
      <c r="E64" s="301">
        <f t="shared" si="3"/>
        <v>0</v>
      </c>
      <c r="F64" s="301">
        <f t="shared" si="4"/>
        <v>0</v>
      </c>
      <c r="G64" s="304">
        <f>'6.2. Паспорт фин осв ввод факт'!G64</f>
        <v>0</v>
      </c>
      <c r="H64" s="304">
        <f>'6.2. Паспорт фин осв ввод факт'!J64</f>
        <v>0</v>
      </c>
      <c r="I64" s="304">
        <v>0</v>
      </c>
      <c r="J64" s="304">
        <f>'6.2. Паспорт фин осв ввод факт'!P64</f>
        <v>0</v>
      </c>
      <c r="K64" s="304">
        <f t="shared" si="5"/>
        <v>0</v>
      </c>
      <c r="L64" s="304">
        <f>'6.2. Паспорт фин осв ввод факт'!T64</f>
        <v>0</v>
      </c>
      <c r="M64" s="304">
        <v>0</v>
      </c>
      <c r="N64" s="307">
        <v>0</v>
      </c>
      <c r="O64" s="304">
        <v>0</v>
      </c>
      <c r="P64" s="304">
        <f>'6.2. Паспорт фин осв ввод факт'!X64</f>
        <v>0</v>
      </c>
      <c r="Q64" s="304">
        <v>0</v>
      </c>
      <c r="R64" s="304">
        <v>0</v>
      </c>
      <c r="S64" s="304">
        <v>0</v>
      </c>
      <c r="T64" s="304">
        <v>0</v>
      </c>
      <c r="U64" s="304">
        <v>0</v>
      </c>
      <c r="V64" s="301" t="s">
        <v>552</v>
      </c>
      <c r="W64" s="301" t="s">
        <v>552</v>
      </c>
      <c r="X64" s="304">
        <v>0</v>
      </c>
      <c r="Y64" s="304">
        <v>0</v>
      </c>
      <c r="Z64" s="301" t="s">
        <v>552</v>
      </c>
      <c r="AA64" s="301" t="s">
        <v>552</v>
      </c>
      <c r="AB64" s="304">
        <v>0</v>
      </c>
      <c r="AC64" s="304">
        <v>0</v>
      </c>
      <c r="AD64" s="301" t="s">
        <v>552</v>
      </c>
      <c r="AE64" s="301" t="s">
        <v>552</v>
      </c>
      <c r="AF64" s="301">
        <f t="shared" si="1"/>
        <v>0</v>
      </c>
      <c r="AG64" s="313">
        <f t="shared" si="6"/>
        <v>0</v>
      </c>
    </row>
    <row r="65" spans="1:32" x14ac:dyDescent="0.25">
      <c r="A65" s="29"/>
      <c r="B65" s="30"/>
      <c r="C65" s="30"/>
      <c r="D65" s="30"/>
      <c r="E65" s="30"/>
      <c r="F65" s="30"/>
      <c r="G65" s="30"/>
      <c r="H65" s="30"/>
      <c r="I65" s="30"/>
      <c r="J65" s="30"/>
      <c r="K65" s="30"/>
      <c r="L65" s="20"/>
      <c r="M65" s="20"/>
      <c r="N65" s="20"/>
      <c r="O65" s="20"/>
      <c r="P65" s="20"/>
      <c r="Q65" s="20"/>
      <c r="R65" s="20"/>
      <c r="S65" s="20"/>
      <c r="T65" s="20"/>
      <c r="U65" s="20"/>
      <c r="V65" s="20"/>
      <c r="W65" s="20"/>
      <c r="X65" s="20"/>
      <c r="Y65" s="20"/>
      <c r="Z65" s="20"/>
      <c r="AA65" s="20"/>
      <c r="AB65" s="20"/>
      <c r="AC65" s="20"/>
      <c r="AD65" s="20"/>
      <c r="AE65" s="20"/>
      <c r="AF65" s="20"/>
    </row>
    <row r="66" spans="1:32" ht="54" customHeight="1" x14ac:dyDescent="0.25">
      <c r="A66" s="20"/>
      <c r="B66" s="414"/>
      <c r="C66" s="414"/>
      <c r="D66" s="414"/>
      <c r="E66" s="414"/>
      <c r="F66" s="414"/>
      <c r="G66" s="414"/>
      <c r="H66" s="414"/>
      <c r="I66" s="414"/>
      <c r="J66" s="294"/>
      <c r="K66" s="294"/>
      <c r="L66" s="28"/>
      <c r="M66" s="28"/>
      <c r="N66" s="28"/>
      <c r="O66" s="28"/>
      <c r="P66" s="28"/>
      <c r="Q66" s="28"/>
      <c r="R66" s="28"/>
      <c r="S66" s="28"/>
      <c r="T66" s="28"/>
      <c r="U66" s="28"/>
      <c r="V66" s="28"/>
      <c r="W66" s="28"/>
      <c r="X66" s="28"/>
      <c r="Y66" s="28"/>
      <c r="Z66" s="28"/>
      <c r="AA66" s="28"/>
      <c r="AB66" s="28"/>
      <c r="AC66" s="28"/>
      <c r="AD66" s="28"/>
      <c r="AE66" s="28"/>
      <c r="AF66" s="28"/>
    </row>
    <row r="67" spans="1:32" x14ac:dyDescent="0.25">
      <c r="A67" s="20"/>
      <c r="B67" s="20"/>
      <c r="C67" s="20"/>
      <c r="D67" s="20"/>
      <c r="E67" s="20"/>
      <c r="F67" s="20"/>
      <c r="L67" s="20"/>
      <c r="M67" s="20"/>
      <c r="N67" s="20"/>
      <c r="O67" s="20"/>
      <c r="P67" s="20"/>
      <c r="Q67" s="20"/>
      <c r="R67" s="20"/>
      <c r="S67" s="20"/>
      <c r="T67" s="20"/>
      <c r="U67" s="20"/>
      <c r="V67" s="20"/>
      <c r="W67" s="20"/>
      <c r="X67" s="20"/>
      <c r="Y67" s="20"/>
      <c r="Z67" s="20"/>
      <c r="AA67" s="20"/>
      <c r="AB67" s="20"/>
      <c r="AC67" s="20"/>
      <c r="AD67" s="20"/>
      <c r="AE67" s="20"/>
      <c r="AF67" s="20"/>
    </row>
    <row r="68" spans="1:32" ht="50.25" customHeight="1" x14ac:dyDescent="0.25">
      <c r="A68" s="20"/>
      <c r="B68" s="415"/>
      <c r="C68" s="415"/>
      <c r="D68" s="415"/>
      <c r="E68" s="415"/>
      <c r="F68" s="415"/>
      <c r="G68" s="415"/>
      <c r="H68" s="415"/>
      <c r="I68" s="415"/>
      <c r="J68" s="295"/>
      <c r="K68" s="295"/>
      <c r="L68" s="20"/>
      <c r="M68" s="20"/>
      <c r="N68" s="20"/>
      <c r="O68" s="20"/>
      <c r="P68" s="20"/>
      <c r="Q68" s="20"/>
      <c r="R68" s="20"/>
      <c r="S68" s="20"/>
      <c r="T68" s="20"/>
      <c r="U68" s="20"/>
      <c r="V68" s="20"/>
      <c r="W68" s="20"/>
      <c r="X68" s="20"/>
      <c r="Y68" s="20"/>
      <c r="Z68" s="20"/>
      <c r="AA68" s="20"/>
      <c r="AB68" s="20"/>
      <c r="AC68" s="20"/>
      <c r="AD68" s="20"/>
      <c r="AE68" s="20"/>
      <c r="AF68" s="20"/>
    </row>
    <row r="69" spans="1:32" x14ac:dyDescent="0.25">
      <c r="A69" s="20"/>
      <c r="B69" s="20"/>
      <c r="C69" s="20"/>
      <c r="D69" s="20"/>
      <c r="E69" s="20"/>
      <c r="F69" s="20"/>
      <c r="L69" s="20"/>
      <c r="M69" s="20"/>
      <c r="N69" s="20"/>
      <c r="O69" s="20"/>
      <c r="P69" s="20"/>
      <c r="Q69" s="20"/>
      <c r="R69" s="20"/>
      <c r="S69" s="20"/>
      <c r="T69" s="20"/>
      <c r="U69" s="20"/>
      <c r="V69" s="20"/>
      <c r="W69" s="20"/>
      <c r="X69" s="20"/>
      <c r="Y69" s="20"/>
      <c r="Z69" s="20"/>
      <c r="AA69" s="20"/>
      <c r="AB69" s="20"/>
      <c r="AC69" s="20"/>
      <c r="AD69" s="20"/>
      <c r="AE69" s="20"/>
      <c r="AF69" s="20"/>
    </row>
    <row r="70" spans="1:32" ht="36.75" customHeight="1" x14ac:dyDescent="0.25">
      <c r="A70" s="20"/>
      <c r="B70" s="414"/>
      <c r="C70" s="414"/>
      <c r="D70" s="414"/>
      <c r="E70" s="414"/>
      <c r="F70" s="414"/>
      <c r="G70" s="414"/>
      <c r="H70" s="414"/>
      <c r="I70" s="414"/>
      <c r="J70" s="294"/>
      <c r="K70" s="294"/>
      <c r="L70" s="20"/>
      <c r="M70" s="20"/>
      <c r="N70" s="20"/>
      <c r="O70" s="20"/>
      <c r="P70" s="20"/>
      <c r="Q70" s="20"/>
      <c r="R70" s="20"/>
      <c r="S70" s="20"/>
      <c r="T70" s="20"/>
      <c r="U70" s="20"/>
      <c r="V70" s="20"/>
      <c r="W70" s="20"/>
      <c r="X70" s="20"/>
      <c r="Y70" s="20"/>
      <c r="Z70" s="20"/>
      <c r="AA70" s="20"/>
      <c r="AB70" s="20"/>
      <c r="AC70" s="20"/>
      <c r="AD70" s="20"/>
      <c r="AE70" s="20"/>
      <c r="AF70" s="20"/>
    </row>
    <row r="71" spans="1:32" x14ac:dyDescent="0.25">
      <c r="A71" s="20"/>
      <c r="B71" s="27"/>
      <c r="C71" s="27"/>
      <c r="D71" s="27"/>
      <c r="E71" s="27"/>
      <c r="F71" s="27"/>
      <c r="L71" s="20"/>
      <c r="M71" s="20"/>
      <c r="N71" s="20"/>
      <c r="O71" s="20"/>
      <c r="P71" s="20"/>
      <c r="Q71" s="20"/>
      <c r="R71" s="20"/>
      <c r="S71" s="20"/>
      <c r="T71" s="20"/>
      <c r="U71" s="20"/>
      <c r="V71" s="20"/>
      <c r="W71" s="20"/>
      <c r="X71" s="20"/>
      <c r="Y71" s="20"/>
      <c r="Z71" s="20"/>
      <c r="AA71" s="20"/>
      <c r="AB71" s="20"/>
      <c r="AC71" s="20"/>
      <c r="AD71" s="20"/>
      <c r="AE71" s="20"/>
      <c r="AF71" s="20"/>
    </row>
    <row r="72" spans="1:32" ht="51" customHeight="1" x14ac:dyDescent="0.25">
      <c r="A72" s="20"/>
      <c r="B72" s="414"/>
      <c r="C72" s="414"/>
      <c r="D72" s="414"/>
      <c r="E72" s="414"/>
      <c r="F72" s="414"/>
      <c r="G72" s="414"/>
      <c r="H72" s="414"/>
      <c r="I72" s="414"/>
      <c r="J72" s="294"/>
      <c r="K72" s="294"/>
      <c r="L72" s="20"/>
      <c r="M72" s="20"/>
      <c r="N72" s="20"/>
      <c r="O72" s="20"/>
      <c r="P72" s="20"/>
      <c r="Q72" s="20"/>
      <c r="R72" s="20"/>
      <c r="S72" s="20"/>
      <c r="T72" s="20"/>
      <c r="U72" s="20"/>
      <c r="V72" s="20"/>
      <c r="W72" s="20"/>
      <c r="X72" s="20"/>
      <c r="Y72" s="20"/>
      <c r="Z72" s="20"/>
      <c r="AA72" s="20"/>
      <c r="AB72" s="20"/>
      <c r="AC72" s="20"/>
      <c r="AD72" s="20"/>
      <c r="AE72" s="20"/>
      <c r="AF72" s="20"/>
    </row>
    <row r="73" spans="1:32" ht="32.25" customHeight="1" x14ac:dyDescent="0.25">
      <c r="A73" s="20"/>
      <c r="B73" s="415"/>
      <c r="C73" s="415"/>
      <c r="D73" s="415"/>
      <c r="E73" s="415"/>
      <c r="F73" s="415"/>
      <c r="G73" s="415"/>
      <c r="H73" s="415"/>
      <c r="I73" s="415"/>
      <c r="J73" s="295"/>
      <c r="K73" s="295"/>
      <c r="L73" s="20"/>
      <c r="M73" s="20"/>
      <c r="N73" s="20"/>
      <c r="O73" s="20"/>
      <c r="P73" s="20"/>
      <c r="Q73" s="20"/>
      <c r="R73" s="20"/>
      <c r="S73" s="20"/>
      <c r="T73" s="20"/>
      <c r="U73" s="20"/>
      <c r="V73" s="20"/>
      <c r="W73" s="20"/>
      <c r="X73" s="20"/>
      <c r="Y73" s="20"/>
      <c r="Z73" s="20"/>
      <c r="AA73" s="20"/>
      <c r="AB73" s="20"/>
      <c r="AC73" s="20"/>
      <c r="AD73" s="20"/>
      <c r="AE73" s="20"/>
      <c r="AF73" s="20"/>
    </row>
    <row r="74" spans="1:32" ht="51.75" customHeight="1" x14ac:dyDescent="0.25">
      <c r="A74" s="20"/>
      <c r="B74" s="414"/>
      <c r="C74" s="414"/>
      <c r="D74" s="414"/>
      <c r="E74" s="414"/>
      <c r="F74" s="414"/>
      <c r="G74" s="414"/>
      <c r="H74" s="414"/>
      <c r="I74" s="414"/>
      <c r="J74" s="294"/>
      <c r="K74" s="294"/>
      <c r="L74" s="20"/>
      <c r="M74" s="20"/>
      <c r="N74" s="20"/>
      <c r="O74" s="20"/>
      <c r="P74" s="20"/>
      <c r="Q74" s="20"/>
      <c r="R74" s="20"/>
      <c r="S74" s="20"/>
      <c r="T74" s="20"/>
      <c r="U74" s="20"/>
      <c r="V74" s="20"/>
      <c r="W74" s="20"/>
      <c r="X74" s="20"/>
      <c r="Y74" s="20"/>
      <c r="Z74" s="20"/>
      <c r="AA74" s="20"/>
      <c r="AB74" s="20"/>
      <c r="AC74" s="20"/>
      <c r="AD74" s="20"/>
      <c r="AE74" s="20"/>
      <c r="AF74" s="20"/>
    </row>
    <row r="75" spans="1:32" ht="21.75" customHeight="1" x14ac:dyDescent="0.25">
      <c r="A75" s="20"/>
      <c r="B75" s="412"/>
      <c r="C75" s="412"/>
      <c r="D75" s="412"/>
      <c r="E75" s="412"/>
      <c r="F75" s="412"/>
      <c r="G75" s="412"/>
      <c r="H75" s="412"/>
      <c r="I75" s="412"/>
      <c r="J75" s="292"/>
      <c r="K75" s="292"/>
      <c r="L75" s="20"/>
      <c r="M75" s="20"/>
      <c r="N75" s="20"/>
      <c r="O75" s="20"/>
      <c r="P75" s="20"/>
      <c r="Q75" s="20"/>
      <c r="R75" s="20"/>
      <c r="S75" s="20"/>
      <c r="T75" s="20"/>
      <c r="U75" s="20"/>
      <c r="V75" s="20"/>
      <c r="W75" s="20"/>
      <c r="X75" s="20"/>
      <c r="Y75" s="20"/>
      <c r="Z75" s="20"/>
      <c r="AA75" s="20"/>
      <c r="AB75" s="20"/>
      <c r="AC75" s="20"/>
      <c r="AD75" s="20"/>
      <c r="AE75" s="20"/>
      <c r="AF75" s="20"/>
    </row>
    <row r="76" spans="1:32"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c r="AC76" s="20"/>
      <c r="AD76" s="20"/>
      <c r="AE76" s="20"/>
      <c r="AF76" s="20"/>
    </row>
    <row r="77" spans="1:32" ht="18.75" customHeight="1" x14ac:dyDescent="0.25">
      <c r="A77" s="20"/>
      <c r="B77" s="413"/>
      <c r="C77" s="413"/>
      <c r="D77" s="413"/>
      <c r="E77" s="413"/>
      <c r="F77" s="413"/>
      <c r="G77" s="413"/>
      <c r="H77" s="413"/>
      <c r="I77" s="413"/>
      <c r="J77" s="293"/>
      <c r="K77" s="293"/>
      <c r="L77" s="20"/>
      <c r="M77" s="20"/>
      <c r="N77" s="20"/>
      <c r="O77" s="20"/>
      <c r="P77" s="20"/>
      <c r="Q77" s="20"/>
      <c r="R77" s="20"/>
      <c r="S77" s="20"/>
      <c r="T77" s="20"/>
      <c r="U77" s="20"/>
      <c r="V77" s="20"/>
      <c r="W77" s="20"/>
      <c r="X77" s="20"/>
      <c r="Y77" s="20"/>
      <c r="Z77" s="20"/>
      <c r="AA77" s="20"/>
      <c r="AB77" s="20"/>
      <c r="AC77" s="20"/>
      <c r="AD77" s="20"/>
      <c r="AE77" s="20"/>
      <c r="AF77" s="20"/>
    </row>
    <row r="78" spans="1:32" x14ac:dyDescent="0.25">
      <c r="A78" s="20"/>
      <c r="B78" s="20"/>
      <c r="C78" s="20"/>
      <c r="D78" s="20"/>
      <c r="E78" s="20"/>
      <c r="F78" s="20"/>
      <c r="L78" s="20"/>
      <c r="M78" s="20"/>
      <c r="N78" s="20"/>
      <c r="O78" s="20"/>
      <c r="P78" s="20"/>
      <c r="Q78" s="20"/>
      <c r="R78" s="20"/>
      <c r="S78" s="20"/>
      <c r="T78" s="20"/>
      <c r="U78" s="20"/>
      <c r="V78" s="20"/>
      <c r="W78" s="20"/>
      <c r="X78" s="20"/>
      <c r="Y78" s="20"/>
      <c r="Z78" s="20"/>
      <c r="AA78" s="20"/>
      <c r="AB78" s="20"/>
      <c r="AC78" s="20"/>
      <c r="AD78" s="20"/>
      <c r="AE78" s="20"/>
      <c r="AF78" s="20"/>
    </row>
    <row r="79" spans="1:32" x14ac:dyDescent="0.25">
      <c r="A79" s="20"/>
      <c r="B79" s="20"/>
      <c r="C79" s="20"/>
      <c r="D79" s="20"/>
      <c r="E79" s="20"/>
      <c r="F79" s="20"/>
      <c r="L79" s="20"/>
      <c r="M79" s="20"/>
      <c r="N79" s="20"/>
      <c r="O79" s="20"/>
      <c r="P79" s="20"/>
      <c r="Q79" s="20"/>
      <c r="R79" s="20"/>
      <c r="S79" s="20"/>
      <c r="T79" s="20"/>
      <c r="U79" s="20"/>
      <c r="V79" s="20"/>
      <c r="W79" s="20"/>
      <c r="X79" s="20"/>
      <c r="Y79" s="20"/>
      <c r="Z79" s="20"/>
      <c r="AA79" s="20"/>
      <c r="AB79" s="20"/>
      <c r="AC79" s="20"/>
      <c r="AD79" s="20"/>
      <c r="AE79" s="20"/>
      <c r="AF79" s="20"/>
    </row>
    <row r="80" spans="1:32"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41" priority="42" operator="greaterThan">
      <formula>0</formula>
    </cfRule>
  </conditionalFormatting>
  <conditionalFormatting sqref="C31">
    <cfRule type="cellIs" dxfId="40" priority="41" operator="greaterThan">
      <formula>0</formula>
    </cfRule>
  </conditionalFormatting>
  <conditionalFormatting sqref="C31">
    <cfRule type="cellIs" dxfId="39" priority="40" operator="greaterThan">
      <formula>0</formula>
    </cfRule>
  </conditionalFormatting>
  <conditionalFormatting sqref="C31">
    <cfRule type="cellIs" dxfId="38" priority="39" operator="greaterThan">
      <formula>0</formula>
    </cfRule>
  </conditionalFormatting>
  <conditionalFormatting sqref="X24:Y24 AB24:AC24 AF24:AF64 J24:J64 L24:O64 C24:C64 Q24:U24 Q25:Q64 E24:E64">
    <cfRule type="cellIs" dxfId="37" priority="38" operator="notEqual">
      <formula>0</formula>
    </cfRule>
  </conditionalFormatting>
  <conditionalFormatting sqref="X24:Y24 AB24:AC24">
    <cfRule type="cellIs" dxfId="36" priority="37" operator="greaterThan">
      <formula>0</formula>
    </cfRule>
  </conditionalFormatting>
  <conditionalFormatting sqref="X24:Y24 AB24:AC24">
    <cfRule type="cellIs" dxfId="35" priority="36" operator="greaterThan">
      <formula>0</formula>
    </cfRule>
  </conditionalFormatting>
  <conditionalFormatting sqref="X24:Y24 AB24:AC24">
    <cfRule type="cellIs" dxfId="34" priority="35" operator="greaterThan">
      <formula>0</formula>
    </cfRule>
  </conditionalFormatting>
  <conditionalFormatting sqref="D30">
    <cfRule type="cellIs" dxfId="33" priority="34" operator="greaterThan">
      <formula>0</formula>
    </cfRule>
  </conditionalFormatting>
  <conditionalFormatting sqref="D31">
    <cfRule type="cellIs" dxfId="32" priority="33" operator="greaterThan">
      <formula>0</formula>
    </cfRule>
  </conditionalFormatting>
  <conditionalFormatting sqref="D31">
    <cfRule type="cellIs" dxfId="31" priority="32" operator="greaterThan">
      <formula>0</formula>
    </cfRule>
  </conditionalFormatting>
  <conditionalFormatting sqref="D31">
    <cfRule type="cellIs" dxfId="30" priority="31" operator="greaterThan">
      <formula>0</formula>
    </cfRule>
  </conditionalFormatting>
  <conditionalFormatting sqref="D24:D64">
    <cfRule type="cellIs" dxfId="29" priority="30" operator="notEqual">
      <formula>0</formula>
    </cfRule>
  </conditionalFormatting>
  <conditionalFormatting sqref="R25:U64 X25:Y64 AB25:AC64">
    <cfRule type="cellIs" dxfId="28" priority="29" operator="notEqual">
      <formula>0</formula>
    </cfRule>
  </conditionalFormatting>
  <conditionalFormatting sqref="I30">
    <cfRule type="cellIs" dxfId="27" priority="27" operator="greaterThan">
      <formula>0</formula>
    </cfRule>
  </conditionalFormatting>
  <conditionalFormatting sqref="I30">
    <cfRule type="cellIs" dxfId="26" priority="26" operator="greaterThan">
      <formula>0</formula>
    </cfRule>
  </conditionalFormatting>
  <conditionalFormatting sqref="I30">
    <cfRule type="cellIs" dxfId="25" priority="25" operator="greaterThan">
      <formula>0</formula>
    </cfRule>
  </conditionalFormatting>
  <conditionalFormatting sqref="I24">
    <cfRule type="cellIs" dxfId="24" priority="24" operator="greaterThan">
      <formula>0</formula>
    </cfRule>
  </conditionalFormatting>
  <conditionalFormatting sqref="I24">
    <cfRule type="cellIs" dxfId="23" priority="23" operator="greaterThan">
      <formula>0</formula>
    </cfRule>
  </conditionalFormatting>
  <conditionalFormatting sqref="I24">
    <cfRule type="cellIs" dxfId="22" priority="22" operator="greaterThan">
      <formula>0</formula>
    </cfRule>
  </conditionalFormatting>
  <conditionalFormatting sqref="I25:I29">
    <cfRule type="cellIs" dxfId="21" priority="21" operator="greaterThan">
      <formula>0</formula>
    </cfRule>
  </conditionalFormatting>
  <conditionalFormatting sqref="I25:I29">
    <cfRule type="cellIs" dxfId="20" priority="20" operator="greaterThan">
      <formula>0</formula>
    </cfRule>
  </conditionalFormatting>
  <conditionalFormatting sqref="I25:I29">
    <cfRule type="cellIs" dxfId="19" priority="19" operator="greaterThan">
      <formula>0</formula>
    </cfRule>
  </conditionalFormatting>
  <conditionalFormatting sqref="I24:I64">
    <cfRule type="cellIs" dxfId="18" priority="18" operator="notEqual">
      <formula>0</formula>
    </cfRule>
  </conditionalFormatting>
  <conditionalFormatting sqref="I30">
    <cfRule type="cellIs" dxfId="17" priority="17" operator="greaterThan">
      <formula>0</formula>
    </cfRule>
  </conditionalFormatting>
  <conditionalFormatting sqref="I30">
    <cfRule type="cellIs" dxfId="16" priority="16" operator="greaterThan">
      <formula>0</formula>
    </cfRule>
  </conditionalFormatting>
  <conditionalFormatting sqref="I30">
    <cfRule type="cellIs" dxfId="15" priority="15" operator="greaterThan">
      <formula>0</formula>
    </cfRule>
  </conditionalFormatting>
  <conditionalFormatting sqref="F24:F64">
    <cfRule type="cellIs" dxfId="14" priority="14" operator="notEqual">
      <formula>0</formula>
    </cfRule>
  </conditionalFormatting>
  <conditionalFormatting sqref="G24:G64">
    <cfRule type="cellIs" dxfId="13" priority="13" operator="notEqual">
      <formula>0</formula>
    </cfRule>
  </conditionalFormatting>
  <conditionalFormatting sqref="H24:H64">
    <cfRule type="cellIs" dxfId="12" priority="12" operator="notEqual">
      <formula>0</formula>
    </cfRule>
  </conditionalFormatting>
  <conditionalFormatting sqref="H24:H64">
    <cfRule type="cellIs" dxfId="11" priority="11" operator="greaterThan">
      <formula>0</formula>
    </cfRule>
  </conditionalFormatting>
  <conditionalFormatting sqref="H24:H64">
    <cfRule type="cellIs" dxfId="10" priority="10" operator="greaterThan">
      <formula>0</formula>
    </cfRule>
  </conditionalFormatting>
  <conditionalFormatting sqref="H24:H64">
    <cfRule type="cellIs" dxfId="9" priority="9" operator="greaterThan">
      <formula>0</formula>
    </cfRule>
  </conditionalFormatting>
  <conditionalFormatting sqref="H24:H61">
    <cfRule type="cellIs" dxfId="8" priority="8" operator="greaterThan">
      <formula>0</formula>
    </cfRule>
  </conditionalFormatting>
  <conditionalFormatting sqref="K25:K64">
    <cfRule type="cellIs" dxfId="7" priority="6" operator="notEqual">
      <formula>0</formula>
    </cfRule>
  </conditionalFormatting>
  <conditionalFormatting sqref="P24">
    <cfRule type="cellIs" dxfId="6" priority="5" operator="greaterThan">
      <formula>0</formula>
    </cfRule>
  </conditionalFormatting>
  <conditionalFormatting sqref="P24:P64">
    <cfRule type="cellIs" dxfId="5" priority="4" operator="notEqual">
      <formula>0</formula>
    </cfRule>
  </conditionalFormatting>
  <conditionalFormatting sqref="K24">
    <cfRule type="cellIs" dxfId="4" priority="3" operator="greaterThan">
      <formula>0</formula>
    </cfRule>
  </conditionalFormatting>
  <conditionalFormatting sqref="K2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21" zoomScale="60" workbookViewId="0">
      <pane xSplit="1" ySplit="4" topLeftCell="B25" activePane="bottomRight" state="frozen"/>
      <selection activeCell="A21" sqref="A21"/>
      <selection pane="topRight" activeCell="B21" sqref="B21"/>
      <selection pane="bottomLeft" activeCell="A25" sqref="A25"/>
      <selection pane="bottomRight" activeCell="B26" sqref="B26"/>
    </sheetView>
  </sheetViews>
  <sheetFormatPr defaultColWidth="9.140625" defaultRowHeight="15" x14ac:dyDescent="0.25"/>
  <cols>
    <col min="1" max="1" width="6.140625" style="221" customWidth="1"/>
    <col min="2" max="2" width="23.140625" style="221" customWidth="1"/>
    <col min="3" max="3" width="13.85546875" style="221" customWidth="1"/>
    <col min="4" max="4" width="15.140625" style="221" customWidth="1"/>
    <col min="5" max="12" width="7.7109375" style="221" customWidth="1"/>
    <col min="13" max="13" width="15.42578125" style="221" customWidth="1"/>
    <col min="14" max="14" width="61.140625" style="222" customWidth="1"/>
    <col min="15" max="15" width="19.28515625" style="221" customWidth="1"/>
    <col min="16" max="16" width="18" style="221" customWidth="1"/>
    <col min="17" max="17" width="17.85546875" style="221" customWidth="1"/>
    <col min="18" max="18" width="17" style="221" customWidth="1"/>
    <col min="19" max="19" width="11.85546875" style="221" customWidth="1"/>
    <col min="20" max="20" width="12.5703125" style="221" customWidth="1"/>
    <col min="21" max="21" width="11.42578125" style="221" customWidth="1"/>
    <col min="22" max="22" width="12.7109375" style="221" customWidth="1"/>
    <col min="23" max="23" width="31.7109375" style="221" customWidth="1"/>
    <col min="24" max="24" width="19.42578125" style="221" customWidth="1"/>
    <col min="25" max="25" width="28.28515625" style="221" customWidth="1"/>
    <col min="26" max="26" width="7.7109375" style="221" customWidth="1"/>
    <col min="27" max="27" width="20.28515625" style="221" customWidth="1"/>
    <col min="28" max="28" width="24.140625" style="221" customWidth="1"/>
    <col min="29" max="29" width="23.7109375" style="221" customWidth="1"/>
    <col min="30" max="30" width="20.140625" style="221" customWidth="1"/>
    <col min="31" max="31" width="23.5703125" style="221" customWidth="1"/>
    <col min="32" max="32" width="20" style="221" customWidth="1"/>
    <col min="33" max="33" width="17.42578125" style="221" customWidth="1"/>
    <col min="34" max="34" width="14.7109375" style="221" customWidth="1"/>
    <col min="35" max="35" width="16.28515625" style="221" customWidth="1"/>
    <col min="36" max="36" width="20" style="221" customWidth="1"/>
    <col min="37" max="37" width="21.5703125" style="221" customWidth="1"/>
    <col min="38" max="38" width="21" style="221" customWidth="1"/>
    <col min="39" max="39" width="18.5703125" style="221" customWidth="1"/>
    <col min="40" max="40" width="12.5703125" style="221" customWidth="1"/>
    <col min="41" max="41" width="9.7109375" style="221" customWidth="1"/>
    <col min="42" max="42" width="17.42578125" style="221" customWidth="1"/>
    <col min="43" max="43" width="18.5703125" style="221" customWidth="1"/>
    <col min="44" max="44" width="24" style="221" customWidth="1"/>
    <col min="45" max="45" width="20" style="221" customWidth="1"/>
    <col min="46" max="46" width="20.7109375" style="221" customWidth="1"/>
    <col min="47" max="47" width="21.42578125" style="221" customWidth="1"/>
    <col min="48" max="48" width="23.42578125" style="221" customWidth="1"/>
    <col min="49" max="16384" width="9.140625" style="221"/>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41" t="str">
        <f>'1. паспорт местоположение'!A5:C5</f>
        <v>Год раскрытия информации: 2018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8.75" x14ac:dyDescent="0.3">
      <c r="AV6" s="3"/>
    </row>
    <row r="7" spans="1:48" ht="18.75" x14ac:dyDescent="0.25">
      <c r="A7" s="347" t="s">
        <v>9</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row>
    <row r="8" spans="1:48" ht="18.75"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row>
    <row r="9" spans="1:48" ht="15.75" x14ac:dyDescent="0.25">
      <c r="A9" s="348" t="str">
        <f>'1. паспорт местоположение'!A9:C9</f>
        <v>Акционерное общество "Янтарьэнерго" ДЗО  ПАО "Россети"</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52" t="s">
        <v>8</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row>
    <row r="12" spans="1:48" ht="15.75" x14ac:dyDescent="0.25">
      <c r="A12" s="348" t="str">
        <f>'1. паспорт местоположение'!A12:C12</f>
        <v>F_17-2071</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52" t="s">
        <v>7</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ht="15.75" x14ac:dyDescent="0.25">
      <c r="A15"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2" t="s">
        <v>6</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23" customFormat="1"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s="223" customFormat="1" x14ac:dyDescent="0.25">
      <c r="A21" s="446" t="s">
        <v>381</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23" customFormat="1" ht="58.5" customHeight="1" x14ac:dyDescent="0.25">
      <c r="A22" s="435" t="s">
        <v>52</v>
      </c>
      <c r="B22" s="448" t="s">
        <v>24</v>
      </c>
      <c r="C22" s="435" t="s">
        <v>51</v>
      </c>
      <c r="D22" s="435" t="s">
        <v>50</v>
      </c>
      <c r="E22" s="451" t="s">
        <v>391</v>
      </c>
      <c r="F22" s="452"/>
      <c r="G22" s="452"/>
      <c r="H22" s="452"/>
      <c r="I22" s="452"/>
      <c r="J22" s="452"/>
      <c r="K22" s="452"/>
      <c r="L22" s="453"/>
      <c r="M22" s="435" t="s">
        <v>49</v>
      </c>
      <c r="N22" s="435" t="s">
        <v>48</v>
      </c>
      <c r="O22" s="435" t="s">
        <v>47</v>
      </c>
      <c r="P22" s="430" t="s">
        <v>216</v>
      </c>
      <c r="Q22" s="430" t="s">
        <v>46</v>
      </c>
      <c r="R22" s="430" t="s">
        <v>45</v>
      </c>
      <c r="S22" s="430" t="s">
        <v>44</v>
      </c>
      <c r="T22" s="430"/>
      <c r="U22" s="437" t="s">
        <v>43</v>
      </c>
      <c r="V22" s="437" t="s">
        <v>42</v>
      </c>
      <c r="W22" s="430" t="s">
        <v>41</v>
      </c>
      <c r="X22" s="430" t="s">
        <v>40</v>
      </c>
      <c r="Y22" s="430" t="s">
        <v>39</v>
      </c>
      <c r="Z22" s="454" t="s">
        <v>38</v>
      </c>
      <c r="AA22" s="430" t="s">
        <v>37</v>
      </c>
      <c r="AB22" s="430" t="s">
        <v>36</v>
      </c>
      <c r="AC22" s="430" t="s">
        <v>35</v>
      </c>
      <c r="AD22" s="430" t="s">
        <v>34</v>
      </c>
      <c r="AE22" s="430" t="s">
        <v>33</v>
      </c>
      <c r="AF22" s="430" t="s">
        <v>32</v>
      </c>
      <c r="AG22" s="430"/>
      <c r="AH22" s="430"/>
      <c r="AI22" s="430"/>
      <c r="AJ22" s="430"/>
      <c r="AK22" s="430"/>
      <c r="AL22" s="430" t="s">
        <v>31</v>
      </c>
      <c r="AM22" s="430"/>
      <c r="AN22" s="430"/>
      <c r="AO22" s="430"/>
      <c r="AP22" s="430" t="s">
        <v>30</v>
      </c>
      <c r="AQ22" s="430"/>
      <c r="AR22" s="430" t="s">
        <v>29</v>
      </c>
      <c r="AS22" s="430" t="s">
        <v>28</v>
      </c>
      <c r="AT22" s="430" t="s">
        <v>27</v>
      </c>
      <c r="AU22" s="430" t="s">
        <v>26</v>
      </c>
      <c r="AV22" s="442" t="s">
        <v>25</v>
      </c>
    </row>
    <row r="23" spans="1:48" s="223" customFormat="1" ht="64.5" customHeight="1" x14ac:dyDescent="0.25">
      <c r="A23" s="447"/>
      <c r="B23" s="449"/>
      <c r="C23" s="447"/>
      <c r="D23" s="447"/>
      <c r="E23" s="444" t="s">
        <v>23</v>
      </c>
      <c r="F23" s="431" t="s">
        <v>130</v>
      </c>
      <c r="G23" s="431" t="s">
        <v>129</v>
      </c>
      <c r="H23" s="431" t="s">
        <v>128</v>
      </c>
      <c r="I23" s="433" t="s">
        <v>327</v>
      </c>
      <c r="J23" s="433" t="s">
        <v>328</v>
      </c>
      <c r="K23" s="433" t="s">
        <v>329</v>
      </c>
      <c r="L23" s="431" t="s">
        <v>79</v>
      </c>
      <c r="M23" s="447"/>
      <c r="N23" s="447"/>
      <c r="O23" s="447"/>
      <c r="P23" s="430"/>
      <c r="Q23" s="430"/>
      <c r="R23" s="430"/>
      <c r="S23" s="438" t="s">
        <v>2</v>
      </c>
      <c r="T23" s="438" t="s">
        <v>11</v>
      </c>
      <c r="U23" s="437"/>
      <c r="V23" s="437"/>
      <c r="W23" s="430"/>
      <c r="X23" s="430"/>
      <c r="Y23" s="430"/>
      <c r="Z23" s="430"/>
      <c r="AA23" s="430"/>
      <c r="AB23" s="430"/>
      <c r="AC23" s="430"/>
      <c r="AD23" s="430"/>
      <c r="AE23" s="430"/>
      <c r="AF23" s="430" t="s">
        <v>22</v>
      </c>
      <c r="AG23" s="430"/>
      <c r="AH23" s="430" t="s">
        <v>21</v>
      </c>
      <c r="AI23" s="430"/>
      <c r="AJ23" s="435" t="s">
        <v>20</v>
      </c>
      <c r="AK23" s="435" t="s">
        <v>19</v>
      </c>
      <c r="AL23" s="435" t="s">
        <v>18</v>
      </c>
      <c r="AM23" s="435" t="s">
        <v>17</v>
      </c>
      <c r="AN23" s="435" t="s">
        <v>16</v>
      </c>
      <c r="AO23" s="435" t="s">
        <v>15</v>
      </c>
      <c r="AP23" s="435" t="s">
        <v>14</v>
      </c>
      <c r="AQ23" s="440" t="s">
        <v>11</v>
      </c>
      <c r="AR23" s="430"/>
      <c r="AS23" s="430"/>
      <c r="AT23" s="430"/>
      <c r="AU23" s="430"/>
      <c r="AV23" s="443"/>
    </row>
    <row r="24" spans="1:48" s="223" customFormat="1" ht="96.75" customHeight="1" x14ac:dyDescent="0.25">
      <c r="A24" s="436"/>
      <c r="B24" s="450"/>
      <c r="C24" s="436"/>
      <c r="D24" s="436"/>
      <c r="E24" s="445"/>
      <c r="F24" s="432"/>
      <c r="G24" s="432"/>
      <c r="H24" s="432"/>
      <c r="I24" s="434"/>
      <c r="J24" s="434"/>
      <c r="K24" s="434"/>
      <c r="L24" s="432"/>
      <c r="M24" s="436"/>
      <c r="N24" s="436"/>
      <c r="O24" s="436"/>
      <c r="P24" s="430"/>
      <c r="Q24" s="430"/>
      <c r="R24" s="430"/>
      <c r="S24" s="439"/>
      <c r="T24" s="439"/>
      <c r="U24" s="437"/>
      <c r="V24" s="437"/>
      <c r="W24" s="430"/>
      <c r="X24" s="430"/>
      <c r="Y24" s="430"/>
      <c r="Z24" s="430"/>
      <c r="AA24" s="430"/>
      <c r="AB24" s="430"/>
      <c r="AC24" s="430"/>
      <c r="AD24" s="430"/>
      <c r="AE24" s="430"/>
      <c r="AF24" s="224" t="s">
        <v>13</v>
      </c>
      <c r="AG24" s="224" t="s">
        <v>12</v>
      </c>
      <c r="AH24" s="225" t="s">
        <v>2</v>
      </c>
      <c r="AI24" s="225" t="s">
        <v>11</v>
      </c>
      <c r="AJ24" s="436"/>
      <c r="AK24" s="436"/>
      <c r="AL24" s="436"/>
      <c r="AM24" s="436"/>
      <c r="AN24" s="436"/>
      <c r="AO24" s="436"/>
      <c r="AP24" s="436"/>
      <c r="AQ24" s="441"/>
      <c r="AR24" s="430"/>
      <c r="AS24" s="430"/>
      <c r="AT24" s="430"/>
      <c r="AU24" s="430"/>
      <c r="AV24" s="443"/>
    </row>
    <row r="25" spans="1:48" s="228" customFormat="1" ht="11.25" x14ac:dyDescent="0.2">
      <c r="A25" s="226">
        <v>1</v>
      </c>
      <c r="B25" s="226">
        <v>2</v>
      </c>
      <c r="C25" s="226">
        <v>4</v>
      </c>
      <c r="D25" s="226">
        <v>5</v>
      </c>
      <c r="E25" s="226">
        <v>6</v>
      </c>
      <c r="F25" s="226">
        <f>E25+1</f>
        <v>7</v>
      </c>
      <c r="G25" s="226">
        <f t="shared" ref="G25:H25" si="0">F25+1</f>
        <v>8</v>
      </c>
      <c r="H25" s="226">
        <f t="shared" si="0"/>
        <v>9</v>
      </c>
      <c r="I25" s="226">
        <f t="shared" ref="I25" si="1">H25+1</f>
        <v>10</v>
      </c>
      <c r="J25" s="226">
        <f t="shared" ref="J25" si="2">I25+1</f>
        <v>11</v>
      </c>
      <c r="K25" s="226">
        <f t="shared" ref="K25" si="3">J25+1</f>
        <v>12</v>
      </c>
      <c r="L25" s="226">
        <f t="shared" ref="L25" si="4">K25+1</f>
        <v>13</v>
      </c>
      <c r="M25" s="226">
        <f t="shared" ref="M25" si="5">L25+1</f>
        <v>14</v>
      </c>
      <c r="N25" s="227">
        <f t="shared" ref="N25" si="6">M25+1</f>
        <v>15</v>
      </c>
      <c r="O25" s="226">
        <f t="shared" ref="O25" si="7">N25+1</f>
        <v>16</v>
      </c>
      <c r="P25" s="226">
        <f t="shared" ref="P25" si="8">O25+1</f>
        <v>17</v>
      </c>
      <c r="Q25" s="226">
        <f t="shared" ref="Q25" si="9">P25+1</f>
        <v>18</v>
      </c>
      <c r="R25" s="226">
        <f t="shared" ref="R25" si="10">Q25+1</f>
        <v>19</v>
      </c>
      <c r="S25" s="226">
        <f t="shared" ref="S25" si="11">R25+1</f>
        <v>20</v>
      </c>
      <c r="T25" s="226">
        <f t="shared" ref="T25" si="12">S25+1</f>
        <v>21</v>
      </c>
      <c r="U25" s="226">
        <f t="shared" ref="U25" si="13">T25+1</f>
        <v>22</v>
      </c>
      <c r="V25" s="226">
        <f t="shared" ref="V25" si="14">U25+1</f>
        <v>23</v>
      </c>
      <c r="W25" s="226">
        <f t="shared" ref="W25" si="15">V25+1</f>
        <v>24</v>
      </c>
      <c r="X25" s="226">
        <f t="shared" ref="X25" si="16">W25+1</f>
        <v>25</v>
      </c>
      <c r="Y25" s="226">
        <f t="shared" ref="Y25" si="17">X25+1</f>
        <v>26</v>
      </c>
      <c r="Z25" s="226">
        <f t="shared" ref="Z25" si="18">Y25+1</f>
        <v>27</v>
      </c>
      <c r="AA25" s="226">
        <f t="shared" ref="AA25" si="19">Z25+1</f>
        <v>28</v>
      </c>
      <c r="AB25" s="226">
        <f t="shared" ref="AB25" si="20">AA25+1</f>
        <v>29</v>
      </c>
      <c r="AC25" s="226">
        <f t="shared" ref="AC25" si="21">AB25+1</f>
        <v>30</v>
      </c>
      <c r="AD25" s="226">
        <f t="shared" ref="AD25" si="22">AC25+1</f>
        <v>31</v>
      </c>
      <c r="AE25" s="226">
        <f t="shared" ref="AE25" si="23">AD25+1</f>
        <v>32</v>
      </c>
      <c r="AF25" s="226">
        <f t="shared" ref="AF25" si="24">AE25+1</f>
        <v>33</v>
      </c>
      <c r="AG25" s="226">
        <f t="shared" ref="AG25" si="25">AF25+1</f>
        <v>34</v>
      </c>
      <c r="AH25" s="226">
        <f t="shared" ref="AH25" si="26">AG25+1</f>
        <v>35</v>
      </c>
      <c r="AI25" s="226">
        <f t="shared" ref="AI25" si="27">AH25+1</f>
        <v>36</v>
      </c>
      <c r="AJ25" s="226">
        <f t="shared" ref="AJ25" si="28">AI25+1</f>
        <v>37</v>
      </c>
      <c r="AK25" s="226">
        <f t="shared" ref="AK25" si="29">AJ25+1</f>
        <v>38</v>
      </c>
      <c r="AL25" s="226">
        <f t="shared" ref="AL25" si="30">AK25+1</f>
        <v>39</v>
      </c>
      <c r="AM25" s="226">
        <f t="shared" ref="AM25" si="31">AL25+1</f>
        <v>40</v>
      </c>
      <c r="AN25" s="226">
        <f t="shared" ref="AN25" si="32">AM25+1</f>
        <v>41</v>
      </c>
      <c r="AO25" s="226">
        <f t="shared" ref="AO25" si="33">AN25+1</f>
        <v>42</v>
      </c>
      <c r="AP25" s="226">
        <f t="shared" ref="AP25" si="34">AO25+1</f>
        <v>43</v>
      </c>
      <c r="AQ25" s="226">
        <f t="shared" ref="AQ25" si="35">AP25+1</f>
        <v>44</v>
      </c>
      <c r="AR25" s="226">
        <f t="shared" ref="AR25" si="36">AQ25+1</f>
        <v>45</v>
      </c>
      <c r="AS25" s="226">
        <f t="shared" ref="AS25" si="37">AR25+1</f>
        <v>46</v>
      </c>
      <c r="AT25" s="226">
        <f t="shared" ref="AT25" si="38">AS25+1</f>
        <v>47</v>
      </c>
      <c r="AU25" s="226">
        <f t="shared" ref="AU25" si="39">AT25+1</f>
        <v>48</v>
      </c>
      <c r="AV25" s="226">
        <f t="shared" ref="AV25" si="40">AU25+1</f>
        <v>49</v>
      </c>
    </row>
    <row r="26" spans="1:48" s="237" customFormat="1" ht="115.5" customHeight="1" x14ac:dyDescent="0.25">
      <c r="A26" s="229">
        <v>1</v>
      </c>
      <c r="B26" s="230" t="s">
        <v>398</v>
      </c>
      <c r="C26" s="230" t="s">
        <v>64</v>
      </c>
      <c r="D26" s="262">
        <f>'6.1. Паспорт сетевой график'!H55</f>
        <v>43190</v>
      </c>
      <c r="E26" s="229"/>
      <c r="F26" s="229"/>
      <c r="G26" s="229"/>
      <c r="H26" s="229"/>
      <c r="I26" s="231"/>
      <c r="J26" s="231">
        <f>'6.2. Паспорт фин осв ввод факт'!C48</f>
        <v>0</v>
      </c>
      <c r="K26" s="229"/>
      <c r="L26" s="231">
        <f>'6.2. Паспорт фин осв ввод факт'!C57</f>
        <v>1</v>
      </c>
      <c r="M26" s="230" t="s">
        <v>438</v>
      </c>
      <c r="N26" s="232" t="s">
        <v>437</v>
      </c>
      <c r="O26" s="233" t="s">
        <v>398</v>
      </c>
      <c r="P26" s="234">
        <v>46525.423000000003</v>
      </c>
      <c r="Q26" s="230" t="s">
        <v>441</v>
      </c>
      <c r="R26" s="234">
        <v>46525.423000000003</v>
      </c>
      <c r="S26" s="233" t="s">
        <v>439</v>
      </c>
      <c r="T26" s="233" t="s">
        <v>439</v>
      </c>
      <c r="U26" s="233" t="s">
        <v>440</v>
      </c>
      <c r="V26" s="233" t="s">
        <v>61</v>
      </c>
      <c r="W26" s="233" t="s">
        <v>553</v>
      </c>
      <c r="X26" s="234">
        <v>54850</v>
      </c>
      <c r="Y26" s="230"/>
      <c r="Z26" s="233" t="s">
        <v>64</v>
      </c>
      <c r="AA26" s="234">
        <v>43900</v>
      </c>
      <c r="AB26" s="234">
        <v>43900</v>
      </c>
      <c r="AC26" s="233" t="s">
        <v>442</v>
      </c>
      <c r="AD26" s="235">
        <v>51802</v>
      </c>
      <c r="AE26" s="235">
        <v>51802</v>
      </c>
      <c r="AF26" s="233" t="s">
        <v>443</v>
      </c>
      <c r="AG26" s="233" t="s">
        <v>444</v>
      </c>
      <c r="AH26" s="233" t="s">
        <v>445</v>
      </c>
      <c r="AI26" s="236" t="s">
        <v>445</v>
      </c>
      <c r="AJ26" s="233" t="s">
        <v>446</v>
      </c>
      <c r="AK26" s="233" t="s">
        <v>447</v>
      </c>
      <c r="AL26" s="267"/>
      <c r="AM26" s="267"/>
      <c r="AN26" s="267"/>
      <c r="AO26" s="267"/>
      <c r="AP26" s="233" t="s">
        <v>447</v>
      </c>
      <c r="AQ26" s="233" t="s">
        <v>447</v>
      </c>
      <c r="AR26" s="233" t="s">
        <v>447</v>
      </c>
      <c r="AS26" s="233" t="s">
        <v>447</v>
      </c>
      <c r="AT26" s="233" t="s">
        <v>448</v>
      </c>
      <c r="AU26" s="230"/>
      <c r="AV26" s="230"/>
    </row>
    <row r="27" spans="1:48" s="237" customFormat="1" ht="32.25" customHeight="1" x14ac:dyDescent="0.25">
      <c r="A27" s="254"/>
      <c r="B27" s="230"/>
      <c r="C27" s="230"/>
      <c r="D27" s="230"/>
      <c r="E27" s="229"/>
      <c r="F27" s="229"/>
      <c r="G27" s="229"/>
      <c r="H27" s="229"/>
      <c r="I27" s="231"/>
      <c r="J27" s="231"/>
      <c r="K27" s="229"/>
      <c r="L27" s="229"/>
      <c r="M27" s="230"/>
      <c r="N27" s="255"/>
      <c r="O27" s="256"/>
      <c r="P27" s="257"/>
      <c r="Q27" s="258"/>
      <c r="R27" s="257"/>
      <c r="S27" s="256"/>
      <c r="T27" s="256"/>
      <c r="U27" s="256"/>
      <c r="V27" s="256"/>
      <c r="W27" s="233" t="s">
        <v>554</v>
      </c>
      <c r="X27" s="234"/>
      <c r="Y27" s="230"/>
      <c r="Z27" s="256"/>
      <c r="AA27" s="234"/>
      <c r="AB27" s="257"/>
      <c r="AC27" s="256"/>
      <c r="AD27" s="259"/>
      <c r="AE27" s="259"/>
      <c r="AF27" s="256"/>
      <c r="AG27" s="256"/>
      <c r="AH27" s="256"/>
      <c r="AI27" s="260"/>
      <c r="AJ27" s="256"/>
      <c r="AK27" s="256"/>
      <c r="AL27" s="267"/>
      <c r="AM27" s="267"/>
      <c r="AN27" s="267"/>
      <c r="AO27" s="267"/>
      <c r="AP27" s="233"/>
      <c r="AQ27" s="233"/>
      <c r="AR27" s="233"/>
      <c r="AS27" s="233"/>
      <c r="AT27" s="233"/>
      <c r="AU27" s="230"/>
      <c r="AV27" s="230"/>
    </row>
    <row r="28" spans="1:48" s="237" customFormat="1" ht="32.25" customHeight="1" x14ac:dyDescent="0.25">
      <c r="A28" s="254"/>
      <c r="B28" s="230"/>
      <c r="C28" s="230"/>
      <c r="D28" s="230"/>
      <c r="E28" s="229"/>
      <c r="F28" s="229"/>
      <c r="G28" s="229"/>
      <c r="H28" s="229"/>
      <c r="I28" s="231"/>
      <c r="J28" s="231"/>
      <c r="K28" s="229"/>
      <c r="L28" s="229"/>
      <c r="M28" s="230"/>
      <c r="N28" s="255"/>
      <c r="O28" s="256"/>
      <c r="P28" s="257"/>
      <c r="Q28" s="258"/>
      <c r="R28" s="257"/>
      <c r="S28" s="256"/>
      <c r="T28" s="256"/>
      <c r="U28" s="256"/>
      <c r="V28" s="256"/>
      <c r="W28" s="233" t="s">
        <v>555</v>
      </c>
      <c r="X28" s="234"/>
      <c r="Y28" s="230"/>
      <c r="Z28" s="256"/>
      <c r="AA28" s="234"/>
      <c r="AB28" s="257"/>
      <c r="AC28" s="256"/>
      <c r="AD28" s="259"/>
      <c r="AE28" s="259"/>
      <c r="AF28" s="256"/>
      <c r="AG28" s="256"/>
      <c r="AH28" s="256"/>
      <c r="AI28" s="260"/>
      <c r="AJ28" s="256"/>
      <c r="AK28" s="256"/>
      <c r="AL28" s="267"/>
      <c r="AM28" s="267"/>
      <c r="AN28" s="267"/>
      <c r="AO28" s="267"/>
      <c r="AP28" s="233"/>
      <c r="AQ28" s="233"/>
      <c r="AR28" s="233"/>
      <c r="AS28" s="233"/>
      <c r="AT28" s="233"/>
      <c r="AU28" s="230"/>
      <c r="AV28" s="230"/>
    </row>
    <row r="29" spans="1:48" s="239" customFormat="1" ht="94.5" customHeight="1" x14ac:dyDescent="0.25">
      <c r="A29" s="238">
        <v>2</v>
      </c>
      <c r="B29" s="238" t="s">
        <v>398</v>
      </c>
      <c r="C29" s="238">
        <v>1</v>
      </c>
      <c r="D29" s="263">
        <f>D26</f>
        <v>43190</v>
      </c>
      <c r="E29" s="238"/>
      <c r="F29" s="238"/>
      <c r="G29" s="238"/>
      <c r="H29" s="238"/>
      <c r="I29" s="238"/>
      <c r="J29" s="265">
        <f>J26</f>
        <v>0</v>
      </c>
      <c r="K29" s="238"/>
      <c r="L29" s="265">
        <f>L26</f>
        <v>1</v>
      </c>
      <c r="M29" s="238" t="s">
        <v>450</v>
      </c>
      <c r="N29" s="238" t="s">
        <v>449</v>
      </c>
      <c r="O29" s="233" t="s">
        <v>398</v>
      </c>
      <c r="P29" s="253">
        <v>1666202.872</v>
      </c>
      <c r="Q29" s="233" t="s">
        <v>441</v>
      </c>
      <c r="R29" s="253">
        <v>1666202.872</v>
      </c>
      <c r="S29" s="233" t="s">
        <v>451</v>
      </c>
      <c r="T29" s="233" t="s">
        <v>451</v>
      </c>
      <c r="U29" s="233">
        <v>3</v>
      </c>
      <c r="V29" s="233" t="s">
        <v>63</v>
      </c>
      <c r="W29" s="233" t="s">
        <v>549</v>
      </c>
      <c r="X29" s="234">
        <v>1657779.1393500001</v>
      </c>
      <c r="Y29" s="238"/>
      <c r="Z29" s="238">
        <v>1</v>
      </c>
      <c r="AA29" s="238" t="s">
        <v>552</v>
      </c>
      <c r="AB29" s="234">
        <v>1965000</v>
      </c>
      <c r="AC29" s="233" t="s">
        <v>442</v>
      </c>
      <c r="AD29" s="234">
        <v>1965000</v>
      </c>
      <c r="AE29" s="234">
        <f>1965000-387105</f>
        <v>1577895</v>
      </c>
      <c r="AF29" s="233" t="s">
        <v>452</v>
      </c>
      <c r="AG29" s="233" t="s">
        <v>444</v>
      </c>
      <c r="AH29" s="233" t="s">
        <v>453</v>
      </c>
      <c r="AI29" s="236">
        <v>42548</v>
      </c>
      <c r="AJ29" s="233" t="s">
        <v>454</v>
      </c>
      <c r="AK29" s="233" t="s">
        <v>455</v>
      </c>
      <c r="AL29" s="267"/>
      <c r="AM29" s="267"/>
      <c r="AN29" s="267"/>
      <c r="AO29" s="267"/>
      <c r="AP29" s="251" t="s">
        <v>609</v>
      </c>
      <c r="AQ29" s="251" t="s">
        <v>609</v>
      </c>
      <c r="AR29" s="251">
        <v>42550</v>
      </c>
      <c r="AS29" s="251">
        <v>42550</v>
      </c>
      <c r="AT29" s="251">
        <v>42946</v>
      </c>
      <c r="AU29" s="238"/>
      <c r="AV29" s="238"/>
    </row>
    <row r="30" spans="1:48" s="239" customFormat="1" ht="64.5" customHeight="1" x14ac:dyDescent="0.25">
      <c r="A30" s="238"/>
      <c r="B30" s="238"/>
      <c r="C30" s="238"/>
      <c r="D30" s="263"/>
      <c r="E30" s="238"/>
      <c r="F30" s="238"/>
      <c r="G30" s="238"/>
      <c r="H30" s="238"/>
      <c r="I30" s="238"/>
      <c r="J30" s="238"/>
      <c r="K30" s="238"/>
      <c r="L30" s="238"/>
      <c r="M30" s="238"/>
      <c r="N30" s="238"/>
      <c r="O30" s="233"/>
      <c r="P30" s="253"/>
      <c r="Q30" s="233"/>
      <c r="R30" s="253"/>
      <c r="S30" s="233"/>
      <c r="T30" s="233"/>
      <c r="U30" s="233"/>
      <c r="V30" s="233"/>
      <c r="W30" s="252" t="s">
        <v>548</v>
      </c>
      <c r="X30" s="234">
        <v>1666202.8728799999</v>
      </c>
      <c r="Y30" s="233" t="s">
        <v>548</v>
      </c>
      <c r="Z30" s="238"/>
      <c r="AA30" s="238" t="s">
        <v>552</v>
      </c>
      <c r="AB30" s="234"/>
      <c r="AC30" s="233"/>
      <c r="AD30" s="234"/>
      <c r="AE30" s="234"/>
      <c r="AF30" s="233"/>
      <c r="AG30" s="233"/>
      <c r="AH30" s="233"/>
      <c r="AI30" s="236"/>
      <c r="AJ30" s="233"/>
      <c r="AK30" s="233"/>
      <c r="AL30" s="267"/>
      <c r="AM30" s="267"/>
      <c r="AN30" s="267"/>
      <c r="AO30" s="267"/>
      <c r="AP30" s="238"/>
      <c r="AQ30" s="238"/>
      <c r="AR30" s="251"/>
      <c r="AS30" s="251"/>
      <c r="AT30" s="251"/>
      <c r="AU30" s="238"/>
      <c r="AV30" s="238"/>
    </row>
    <row r="31" spans="1:48" s="237" customFormat="1" ht="115.5" hidden="1" customHeight="1" x14ac:dyDescent="0.25">
      <c r="A31" s="229">
        <v>3</v>
      </c>
      <c r="B31" s="230" t="s">
        <v>398</v>
      </c>
      <c r="C31" s="230">
        <v>1</v>
      </c>
      <c r="D31" s="262">
        <f>D26</f>
        <v>43190</v>
      </c>
      <c r="E31" s="229"/>
      <c r="F31" s="229"/>
      <c r="G31" s="229"/>
      <c r="H31" s="229"/>
      <c r="I31" s="231"/>
      <c r="J31" s="231">
        <f>J29</f>
        <v>0</v>
      </c>
      <c r="K31" s="229"/>
      <c r="L31" s="231">
        <f>L29</f>
        <v>1</v>
      </c>
      <c r="M31" s="230" t="s">
        <v>546</v>
      </c>
      <c r="N31" s="232" t="s">
        <v>547</v>
      </c>
      <c r="O31" s="233" t="s">
        <v>398</v>
      </c>
      <c r="P31" s="234">
        <v>1121.2339999999999</v>
      </c>
      <c r="Q31" s="230" t="s">
        <v>441</v>
      </c>
      <c r="R31" s="234">
        <v>1323.0561199999997</v>
      </c>
      <c r="S31" s="233" t="s">
        <v>550</v>
      </c>
      <c r="T31" s="233" t="s">
        <v>550</v>
      </c>
      <c r="U31" s="233">
        <v>1</v>
      </c>
      <c r="V31" s="233">
        <v>1</v>
      </c>
      <c r="W31" s="233" t="s">
        <v>545</v>
      </c>
      <c r="X31" s="234">
        <v>1121.2339999999999</v>
      </c>
      <c r="Y31" s="230"/>
      <c r="Z31" s="233"/>
      <c r="AA31" s="234"/>
      <c r="AB31" s="234">
        <v>2803.0865400000002</v>
      </c>
      <c r="AC31" s="233" t="s">
        <v>545</v>
      </c>
      <c r="AD31" s="235">
        <v>2803.0865400000002</v>
      </c>
      <c r="AE31" s="235">
        <v>2803.0865400000002</v>
      </c>
      <c r="AF31" s="233" t="s">
        <v>551</v>
      </c>
      <c r="AG31" s="233" t="s">
        <v>444</v>
      </c>
      <c r="AH31" s="233"/>
      <c r="AI31" s="236"/>
      <c r="AJ31" s="233"/>
      <c r="AK31" s="236">
        <v>42614</v>
      </c>
      <c r="AL31" s="267"/>
      <c r="AM31" s="267"/>
      <c r="AN31" s="267"/>
      <c r="AO31" s="267"/>
      <c r="AP31" s="236">
        <v>42614</v>
      </c>
      <c r="AQ31" s="236">
        <v>42614</v>
      </c>
      <c r="AR31" s="236">
        <v>42614</v>
      </c>
      <c r="AS31" s="236">
        <v>42715</v>
      </c>
      <c r="AT31" s="236">
        <v>42715</v>
      </c>
      <c r="AU31" s="230"/>
      <c r="AV31" s="230"/>
    </row>
    <row r="32" spans="1:48" s="237" customFormat="1" ht="115.5" hidden="1" customHeight="1" x14ac:dyDescent="0.25">
      <c r="A32" s="229">
        <v>4</v>
      </c>
      <c r="B32" s="230" t="s">
        <v>398</v>
      </c>
      <c r="C32" s="230">
        <v>1</v>
      </c>
      <c r="D32" s="262">
        <f>D26</f>
        <v>43190</v>
      </c>
      <c r="E32" s="229"/>
      <c r="F32" s="229"/>
      <c r="G32" s="229"/>
      <c r="H32" s="229"/>
      <c r="I32" s="231"/>
      <c r="J32" s="231">
        <f>J31</f>
        <v>0</v>
      </c>
      <c r="K32" s="229"/>
      <c r="L32" s="231">
        <f>L31</f>
        <v>1</v>
      </c>
      <c r="M32" s="230" t="s">
        <v>546</v>
      </c>
      <c r="N32" s="232" t="s">
        <v>547</v>
      </c>
      <c r="O32" s="233" t="s">
        <v>398</v>
      </c>
      <c r="P32" s="234"/>
      <c r="Q32" s="230"/>
      <c r="R32" s="234"/>
      <c r="S32" s="233"/>
      <c r="T32" s="233"/>
      <c r="U32" s="233"/>
      <c r="V32" s="233"/>
      <c r="W32" s="233" t="s">
        <v>545</v>
      </c>
      <c r="X32" s="234"/>
      <c r="Y32" s="230"/>
      <c r="Z32" s="233"/>
      <c r="AA32" s="234"/>
      <c r="AB32" s="234">
        <v>1121.2346200000002</v>
      </c>
      <c r="AC32" s="233" t="s">
        <v>545</v>
      </c>
      <c r="AD32" s="235">
        <v>1121.2346200000002</v>
      </c>
      <c r="AE32" s="235">
        <v>1121.2346200000002</v>
      </c>
      <c r="AF32" s="233"/>
      <c r="AG32" s="233"/>
      <c r="AH32" s="233"/>
      <c r="AI32" s="236"/>
      <c r="AJ32" s="233"/>
      <c r="AK32" s="233"/>
      <c r="AL32" s="267"/>
      <c r="AM32" s="267"/>
      <c r="AN32" s="267"/>
      <c r="AO32" s="267"/>
      <c r="AP32" s="233"/>
      <c r="AQ32" s="233"/>
      <c r="AR32" s="233"/>
      <c r="AS32" s="233"/>
      <c r="AT32" s="233"/>
      <c r="AU32" s="230"/>
      <c r="AV32" s="230"/>
    </row>
    <row r="33" spans="1:48" s="237" customFormat="1" ht="189" hidden="1" x14ac:dyDescent="0.25">
      <c r="A33" s="229">
        <v>5</v>
      </c>
      <c r="B33" s="232" t="s">
        <v>577</v>
      </c>
      <c r="C33" s="232" t="s">
        <v>64</v>
      </c>
      <c r="D33" s="263">
        <f>D26</f>
        <v>43190</v>
      </c>
      <c r="E33" s="264"/>
      <c r="F33" s="264"/>
      <c r="G33" s="264"/>
      <c r="H33" s="264"/>
      <c r="I33" s="265"/>
      <c r="J33" s="231">
        <f>J32</f>
        <v>0</v>
      </c>
      <c r="K33" s="264"/>
      <c r="L33" s="231">
        <f>L32</f>
        <v>1</v>
      </c>
      <c r="M33" s="232" t="s">
        <v>578</v>
      </c>
      <c r="N33" s="232" t="s">
        <v>579</v>
      </c>
      <c r="O33" s="233" t="s">
        <v>398</v>
      </c>
      <c r="P33" s="234">
        <v>338.98</v>
      </c>
      <c r="Q33" s="232" t="s">
        <v>580</v>
      </c>
      <c r="R33" s="234">
        <v>338.98</v>
      </c>
      <c r="S33" s="233" t="s">
        <v>550</v>
      </c>
      <c r="T33" s="233" t="s">
        <v>550</v>
      </c>
      <c r="U33" s="233" t="s">
        <v>64</v>
      </c>
      <c r="V33" s="233">
        <v>1</v>
      </c>
      <c r="W33" s="233" t="s">
        <v>581</v>
      </c>
      <c r="X33" s="234">
        <v>338.98</v>
      </c>
      <c r="Y33" s="232"/>
      <c r="Z33" s="233"/>
      <c r="AA33" s="234"/>
      <c r="AB33" s="234"/>
      <c r="AC33" s="233" t="s">
        <v>581</v>
      </c>
      <c r="AD33" s="266">
        <v>338.98</v>
      </c>
      <c r="AE33" s="266">
        <v>338.98</v>
      </c>
      <c r="AF33" s="233" t="s">
        <v>582</v>
      </c>
      <c r="AG33" s="233" t="s">
        <v>583</v>
      </c>
      <c r="AH33" s="236">
        <v>42776</v>
      </c>
      <c r="AI33" s="236">
        <v>42776</v>
      </c>
      <c r="AJ33" s="236">
        <v>42776</v>
      </c>
      <c r="AK33" s="236">
        <v>42776</v>
      </c>
      <c r="AL33" s="268"/>
      <c r="AM33" s="268"/>
      <c r="AN33" s="268"/>
      <c r="AO33" s="268"/>
      <c r="AP33" s="236" t="s">
        <v>584</v>
      </c>
      <c r="AQ33" s="236" t="s">
        <v>584</v>
      </c>
      <c r="AR33" s="236" t="s">
        <v>584</v>
      </c>
      <c r="AS33" s="236" t="s">
        <v>584</v>
      </c>
      <c r="AT33" s="236">
        <v>0</v>
      </c>
      <c r="AU33" s="232"/>
      <c r="AV33" s="232" t="s">
        <v>585</v>
      </c>
    </row>
    <row r="34" spans="1:48" s="237" customFormat="1" ht="141.75" hidden="1" x14ac:dyDescent="0.25">
      <c r="A34" s="229">
        <v>6</v>
      </c>
      <c r="B34" s="232" t="s">
        <v>577</v>
      </c>
      <c r="C34" s="232" t="s">
        <v>64</v>
      </c>
      <c r="D34" s="263">
        <f>D26</f>
        <v>43190</v>
      </c>
      <c r="E34" s="264"/>
      <c r="F34" s="264"/>
      <c r="G34" s="264"/>
      <c r="H34" s="264"/>
      <c r="I34" s="265"/>
      <c r="J34" s="231">
        <f>J33</f>
        <v>0</v>
      </c>
      <c r="K34" s="264"/>
      <c r="L34" s="231">
        <f>L33</f>
        <v>1</v>
      </c>
      <c r="M34" s="232" t="s">
        <v>586</v>
      </c>
      <c r="N34" s="232" t="s">
        <v>587</v>
      </c>
      <c r="O34" s="233" t="s">
        <v>398</v>
      </c>
      <c r="P34" s="234">
        <v>439.07</v>
      </c>
      <c r="Q34" s="232" t="s">
        <v>441</v>
      </c>
      <c r="R34" s="234">
        <v>439.07</v>
      </c>
      <c r="S34" s="233" t="s">
        <v>550</v>
      </c>
      <c r="T34" s="233" t="s">
        <v>550</v>
      </c>
      <c r="U34" s="233" t="s">
        <v>64</v>
      </c>
      <c r="V34" s="233">
        <v>1</v>
      </c>
      <c r="W34" s="233" t="s">
        <v>588</v>
      </c>
      <c r="X34" s="234">
        <v>439.07</v>
      </c>
      <c r="Y34" s="232"/>
      <c r="Z34" s="233"/>
      <c r="AA34" s="234"/>
      <c r="AB34" s="234"/>
      <c r="AC34" s="233" t="s">
        <v>588</v>
      </c>
      <c r="AD34" s="266">
        <v>439.07</v>
      </c>
      <c r="AE34" s="266">
        <v>439.07</v>
      </c>
      <c r="AF34" s="233" t="s">
        <v>589</v>
      </c>
      <c r="AG34" s="233" t="s">
        <v>583</v>
      </c>
      <c r="AH34" s="236">
        <v>42891</v>
      </c>
      <c r="AI34" s="236">
        <v>42891</v>
      </c>
      <c r="AJ34" s="236">
        <v>42891</v>
      </c>
      <c r="AK34" s="236">
        <v>42891</v>
      </c>
      <c r="AL34" s="268" t="s">
        <v>590</v>
      </c>
      <c r="AM34" s="268" t="s">
        <v>591</v>
      </c>
      <c r="AN34" s="268" t="s">
        <v>592</v>
      </c>
      <c r="AO34" s="268" t="s">
        <v>593</v>
      </c>
      <c r="AP34" s="236"/>
      <c r="AQ34" s="236"/>
      <c r="AR34" s="236"/>
      <c r="AS34" s="236"/>
      <c r="AT34" s="236"/>
      <c r="AU34" s="232"/>
      <c r="AV34" s="232" t="s">
        <v>594</v>
      </c>
    </row>
    <row r="35" spans="1:48" s="237" customFormat="1" ht="157.5" hidden="1" x14ac:dyDescent="0.25">
      <c r="A35" s="229">
        <v>7</v>
      </c>
      <c r="B35" s="232" t="s">
        <v>577</v>
      </c>
      <c r="C35" s="232" t="s">
        <v>64</v>
      </c>
      <c r="D35" s="263">
        <f>D26</f>
        <v>43190</v>
      </c>
      <c r="E35" s="264"/>
      <c r="F35" s="264"/>
      <c r="G35" s="264"/>
      <c r="H35" s="264"/>
      <c r="I35" s="265"/>
      <c r="J35" s="231">
        <f>J34</f>
        <v>0</v>
      </c>
      <c r="K35" s="264"/>
      <c r="L35" s="231">
        <f>L34</f>
        <v>1</v>
      </c>
      <c r="M35" s="232" t="s">
        <v>586</v>
      </c>
      <c r="N35" s="232" t="s">
        <v>595</v>
      </c>
      <c r="O35" s="233" t="s">
        <v>398</v>
      </c>
      <c r="P35" s="234">
        <v>7597.79</v>
      </c>
      <c r="Q35" s="232" t="s">
        <v>441</v>
      </c>
      <c r="R35" s="234">
        <v>7597.79</v>
      </c>
      <c r="S35" s="233" t="s">
        <v>550</v>
      </c>
      <c r="T35" s="233" t="s">
        <v>550</v>
      </c>
      <c r="U35" s="233" t="s">
        <v>64</v>
      </c>
      <c r="V35" s="233">
        <v>1</v>
      </c>
      <c r="W35" s="233" t="s">
        <v>596</v>
      </c>
      <c r="X35" s="234">
        <v>7597.79</v>
      </c>
      <c r="Y35" s="232"/>
      <c r="Z35" s="233"/>
      <c r="AA35" s="234"/>
      <c r="AB35" s="234"/>
      <c r="AC35" s="233" t="s">
        <v>596</v>
      </c>
      <c r="AD35" s="266">
        <v>7597.79</v>
      </c>
      <c r="AE35" s="266">
        <v>7597.79</v>
      </c>
      <c r="AF35" s="233" t="s">
        <v>597</v>
      </c>
      <c r="AG35" s="233" t="s">
        <v>583</v>
      </c>
      <c r="AH35" s="236">
        <v>42891</v>
      </c>
      <c r="AI35" s="236">
        <v>42891</v>
      </c>
      <c r="AJ35" s="236">
        <v>42891</v>
      </c>
      <c r="AK35" s="236">
        <v>42891</v>
      </c>
      <c r="AL35" s="268" t="s">
        <v>590</v>
      </c>
      <c r="AM35" s="268" t="s">
        <v>591</v>
      </c>
      <c r="AN35" s="268" t="s">
        <v>592</v>
      </c>
      <c r="AO35" s="268" t="s">
        <v>593</v>
      </c>
      <c r="AP35" s="236"/>
      <c r="AQ35" s="236"/>
      <c r="AR35" s="236"/>
      <c r="AS35" s="236"/>
      <c r="AT35" s="236"/>
      <c r="AU35" s="232"/>
      <c r="AV35" s="232" t="s">
        <v>594</v>
      </c>
    </row>
    <row r="36" spans="1:48" s="237" customFormat="1" ht="157.5" hidden="1" x14ac:dyDescent="0.25">
      <c r="A36" s="229">
        <v>8</v>
      </c>
      <c r="B36" s="232" t="s">
        <v>577</v>
      </c>
      <c r="C36" s="232" t="s">
        <v>64</v>
      </c>
      <c r="D36" s="263">
        <f>D26</f>
        <v>43190</v>
      </c>
      <c r="E36" s="264"/>
      <c r="F36" s="264"/>
      <c r="G36" s="264"/>
      <c r="H36" s="264"/>
      <c r="I36" s="265"/>
      <c r="J36" s="231">
        <f t="shared" ref="J36:L37" si="41">J35</f>
        <v>0</v>
      </c>
      <c r="K36" s="264"/>
      <c r="L36" s="231">
        <f t="shared" si="41"/>
        <v>1</v>
      </c>
      <c r="M36" s="232" t="s">
        <v>586</v>
      </c>
      <c r="N36" s="232" t="s">
        <v>598</v>
      </c>
      <c r="O36" s="233" t="s">
        <v>398</v>
      </c>
      <c r="P36" s="234">
        <v>320.01</v>
      </c>
      <c r="Q36" s="232" t="s">
        <v>441</v>
      </c>
      <c r="R36" s="234">
        <v>320.01</v>
      </c>
      <c r="S36" s="233" t="s">
        <v>550</v>
      </c>
      <c r="T36" s="233" t="s">
        <v>550</v>
      </c>
      <c r="U36" s="233" t="s">
        <v>64</v>
      </c>
      <c r="V36" s="233">
        <v>1</v>
      </c>
      <c r="W36" s="233" t="s">
        <v>599</v>
      </c>
      <c r="X36" s="234">
        <v>320.01</v>
      </c>
      <c r="Y36" s="232"/>
      <c r="Z36" s="233"/>
      <c r="AA36" s="234"/>
      <c r="AB36" s="234"/>
      <c r="AC36" s="233" t="s">
        <v>599</v>
      </c>
      <c r="AD36" s="266">
        <v>320.01</v>
      </c>
      <c r="AE36" s="266">
        <v>320.01</v>
      </c>
      <c r="AF36" s="233" t="s">
        <v>600</v>
      </c>
      <c r="AG36" s="233" t="s">
        <v>583</v>
      </c>
      <c r="AH36" s="236">
        <v>42891</v>
      </c>
      <c r="AI36" s="236">
        <v>42891</v>
      </c>
      <c r="AJ36" s="236">
        <v>42891</v>
      </c>
      <c r="AK36" s="236">
        <v>42891</v>
      </c>
      <c r="AL36" s="268" t="s">
        <v>590</v>
      </c>
      <c r="AM36" s="268" t="s">
        <v>591</v>
      </c>
      <c r="AN36" s="268" t="s">
        <v>592</v>
      </c>
      <c r="AO36" s="268" t="s">
        <v>593</v>
      </c>
      <c r="AP36" s="236"/>
      <c r="AQ36" s="236"/>
      <c r="AR36" s="236"/>
      <c r="AS36" s="236"/>
      <c r="AT36" s="236"/>
      <c r="AU36" s="232"/>
      <c r="AV36" s="232" t="s">
        <v>594</v>
      </c>
    </row>
    <row r="37" spans="1:48" s="237" customFormat="1" ht="126" hidden="1" x14ac:dyDescent="0.25">
      <c r="A37" s="229">
        <v>9</v>
      </c>
      <c r="B37" s="232" t="s">
        <v>577</v>
      </c>
      <c r="C37" s="232" t="s">
        <v>64</v>
      </c>
      <c r="D37" s="263">
        <f>D26</f>
        <v>43190</v>
      </c>
      <c r="E37" s="264"/>
      <c r="F37" s="264"/>
      <c r="G37" s="264"/>
      <c r="H37" s="264"/>
      <c r="I37" s="265"/>
      <c r="J37" s="231">
        <f t="shared" si="41"/>
        <v>0</v>
      </c>
      <c r="K37" s="264"/>
      <c r="L37" s="231">
        <f t="shared" si="41"/>
        <v>1</v>
      </c>
      <c r="M37" s="232" t="s">
        <v>586</v>
      </c>
      <c r="N37" s="232" t="s">
        <v>601</v>
      </c>
      <c r="O37" s="233" t="s">
        <v>398</v>
      </c>
      <c r="P37" s="234">
        <v>664.63</v>
      </c>
      <c r="Q37" s="232" t="s">
        <v>602</v>
      </c>
      <c r="R37" s="234">
        <v>664.63</v>
      </c>
      <c r="S37" s="233" t="s">
        <v>603</v>
      </c>
      <c r="T37" s="233" t="s">
        <v>604</v>
      </c>
      <c r="U37" s="233" t="s">
        <v>62</v>
      </c>
      <c r="V37" s="233">
        <v>3</v>
      </c>
      <c r="W37" s="233" t="s">
        <v>605</v>
      </c>
      <c r="X37" s="234">
        <v>598.16999999999996</v>
      </c>
      <c r="Y37" s="232"/>
      <c r="Z37" s="233">
        <v>1</v>
      </c>
      <c r="AA37" s="234">
        <v>400</v>
      </c>
      <c r="AB37" s="234">
        <v>400</v>
      </c>
      <c r="AC37" s="233" t="s">
        <v>605</v>
      </c>
      <c r="AD37" s="266">
        <v>400</v>
      </c>
      <c r="AE37" s="266">
        <v>400</v>
      </c>
      <c r="AF37" s="233" t="s">
        <v>606</v>
      </c>
      <c r="AG37" s="233" t="s">
        <v>444</v>
      </c>
      <c r="AH37" s="236">
        <v>42920</v>
      </c>
      <c r="AI37" s="236">
        <v>42920</v>
      </c>
      <c r="AJ37" s="236">
        <v>42926</v>
      </c>
      <c r="AK37" s="236">
        <v>42954</v>
      </c>
      <c r="AL37" s="268"/>
      <c r="AM37" s="268"/>
      <c r="AN37" s="268"/>
      <c r="AO37" s="268"/>
      <c r="AP37" s="236"/>
      <c r="AQ37" s="236"/>
      <c r="AR37" s="236"/>
      <c r="AS37" s="236"/>
      <c r="AT37" s="236"/>
      <c r="AU37" s="232"/>
      <c r="AV37" s="232"/>
    </row>
    <row r="38" spans="1:48" s="237" customFormat="1" ht="15.75" hidden="1" x14ac:dyDescent="0.25">
      <c r="A38" s="229"/>
      <c r="B38" s="232"/>
      <c r="C38" s="232"/>
      <c r="D38" s="263"/>
      <c r="E38" s="264"/>
      <c r="F38" s="264"/>
      <c r="G38" s="264"/>
      <c r="H38" s="264"/>
      <c r="I38" s="265"/>
      <c r="J38" s="265"/>
      <c r="K38" s="264"/>
      <c r="L38" s="265"/>
      <c r="M38" s="232"/>
      <c r="N38" s="232"/>
      <c r="O38" s="233"/>
      <c r="P38" s="234"/>
      <c r="Q38" s="232"/>
      <c r="R38" s="234"/>
      <c r="S38" s="233"/>
      <c r="T38" s="233"/>
      <c r="U38" s="233"/>
      <c r="V38" s="233"/>
      <c r="W38" s="233" t="s">
        <v>607</v>
      </c>
      <c r="X38" s="234">
        <v>595.24</v>
      </c>
      <c r="Y38" s="232"/>
      <c r="Z38" s="233"/>
      <c r="AA38" s="234">
        <v>415</v>
      </c>
      <c r="AB38" s="234">
        <v>415</v>
      </c>
      <c r="AC38" s="233">
        <v>0</v>
      </c>
      <c r="AD38" s="266"/>
      <c r="AE38" s="266"/>
      <c r="AF38" s="233"/>
      <c r="AG38" s="233"/>
      <c r="AH38" s="233"/>
      <c r="AI38" s="236"/>
      <c r="AJ38" s="233"/>
      <c r="AK38" s="236"/>
      <c r="AL38" s="268"/>
      <c r="AM38" s="268"/>
      <c r="AN38" s="268"/>
      <c r="AO38" s="268"/>
      <c r="AP38" s="236"/>
      <c r="AQ38" s="236"/>
      <c r="AR38" s="236"/>
      <c r="AS38" s="236"/>
      <c r="AT38" s="236"/>
      <c r="AU38" s="232"/>
      <c r="AV38" s="232"/>
    </row>
    <row r="39" spans="1:48" s="237" customFormat="1" ht="15.75" hidden="1" x14ac:dyDescent="0.25">
      <c r="A39" s="229"/>
      <c r="B39" s="232"/>
      <c r="C39" s="232"/>
      <c r="D39" s="263"/>
      <c r="E39" s="264"/>
      <c r="F39" s="264"/>
      <c r="G39" s="264"/>
      <c r="H39" s="264"/>
      <c r="I39" s="265"/>
      <c r="J39" s="265"/>
      <c r="K39" s="264"/>
      <c r="L39" s="265"/>
      <c r="M39" s="232"/>
      <c r="N39" s="232"/>
      <c r="O39" s="233"/>
      <c r="P39" s="234"/>
      <c r="Q39" s="232"/>
      <c r="R39" s="234"/>
      <c r="S39" s="233"/>
      <c r="T39" s="233"/>
      <c r="U39" s="233"/>
      <c r="V39" s="233"/>
      <c r="W39" s="233" t="s">
        <v>608</v>
      </c>
      <c r="X39" s="234">
        <v>664.63</v>
      </c>
      <c r="Y39" s="232"/>
      <c r="Z39" s="233"/>
      <c r="AA39" s="234">
        <v>664.63</v>
      </c>
      <c r="AB39" s="234">
        <v>664.63</v>
      </c>
      <c r="AC39" s="233">
        <v>0</v>
      </c>
      <c r="AD39" s="266"/>
      <c r="AE39" s="266"/>
      <c r="AF39" s="233"/>
      <c r="AG39" s="233"/>
      <c r="AH39" s="233"/>
      <c r="AI39" s="236"/>
      <c r="AJ39" s="233"/>
      <c r="AK39" s="236"/>
      <c r="AL39" s="268"/>
      <c r="AM39" s="268"/>
      <c r="AN39" s="268"/>
      <c r="AO39" s="268"/>
      <c r="AP39" s="236"/>
      <c r="AQ39" s="236"/>
      <c r="AR39" s="236"/>
      <c r="AS39" s="236"/>
      <c r="AT39" s="236"/>
      <c r="AU39" s="232"/>
      <c r="AV39" s="232"/>
    </row>
  </sheetData>
  <mergeCells count="67">
    <mergeCell ref="A19:AV19"/>
    <mergeCell ref="A20:AV20"/>
    <mergeCell ref="A21:AV21"/>
    <mergeCell ref="A22:A24"/>
    <mergeCell ref="C22:C24"/>
    <mergeCell ref="D22:D24"/>
    <mergeCell ref="B22:B24"/>
    <mergeCell ref="E22:L22"/>
    <mergeCell ref="M22:M24"/>
    <mergeCell ref="N22:N24"/>
    <mergeCell ref="O22:O24"/>
    <mergeCell ref="AF22:AK22"/>
    <mergeCell ref="Z22:Z24"/>
    <mergeCell ref="AA22:AA24"/>
    <mergeCell ref="AL23:AL24"/>
    <mergeCell ref="AL22:AO22"/>
    <mergeCell ref="A5:AV5"/>
    <mergeCell ref="A16:AV16"/>
    <mergeCell ref="A12:AV12"/>
    <mergeCell ref="A13:AV13"/>
    <mergeCell ref="A14:AV14"/>
    <mergeCell ref="A15:AV15"/>
    <mergeCell ref="A7:AV7"/>
    <mergeCell ref="A8:AV8"/>
    <mergeCell ref="A9:AV9"/>
    <mergeCell ref="A10:AV10"/>
    <mergeCell ref="A11:AV11"/>
    <mergeCell ref="A17:AV17"/>
    <mergeCell ref="AN23:AN24"/>
    <mergeCell ref="AO23:AO24"/>
    <mergeCell ref="AS22:AS24"/>
    <mergeCell ref="AD22:AD24"/>
    <mergeCell ref="AE22:AE24"/>
    <mergeCell ref="AT22:AT24"/>
    <mergeCell ref="AU22:AU24"/>
    <mergeCell ref="AQ23:AQ24"/>
    <mergeCell ref="AV22:AV24"/>
    <mergeCell ref="AR22:AR24"/>
    <mergeCell ref="E23:E24"/>
    <mergeCell ref="L23:L24"/>
    <mergeCell ref="S23:S24"/>
    <mergeCell ref="AP23:AP24"/>
    <mergeCell ref="A18:AV18"/>
    <mergeCell ref="AB22:AB24"/>
    <mergeCell ref="AC22:AC24"/>
    <mergeCell ref="Q22:Q24"/>
    <mergeCell ref="W22:W24"/>
    <mergeCell ref="X22:X24"/>
    <mergeCell ref="Y22:Y24"/>
    <mergeCell ref="R22:R24"/>
    <mergeCell ref="S22:T22"/>
    <mergeCell ref="U22:U24"/>
    <mergeCell ref="V22:V24"/>
    <mergeCell ref="T23:T24"/>
    <mergeCell ref="AP22:AQ22"/>
    <mergeCell ref="AF23:AG23"/>
    <mergeCell ref="AH23:AI23"/>
    <mergeCell ref="AJ23:AJ24"/>
    <mergeCell ref="AM23:AM24"/>
    <mergeCell ref="AK23:AK24"/>
    <mergeCell ref="P22:P24"/>
    <mergeCell ref="F23:F24"/>
    <mergeCell ref="G23:G24"/>
    <mergeCell ref="H23:H24"/>
    <mergeCell ref="K23:K24"/>
    <mergeCell ref="I23:I24"/>
    <mergeCell ref="J23:J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11"/>
  <sheetViews>
    <sheetView view="pageBreakPreview" topLeftCell="A11" zoomScale="90" zoomScaleNormal="90" zoomScaleSheetLayoutView="90" workbookViewId="0">
      <selection activeCell="B28" sqref="B28"/>
    </sheetView>
  </sheetViews>
  <sheetFormatPr defaultRowHeight="15.75" x14ac:dyDescent="0.25"/>
  <cols>
    <col min="1" max="2" width="66.140625" style="51" customWidth="1"/>
    <col min="3" max="3" width="8.85546875"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55" t="str">
        <f>'1. паспорт местоположение'!A5:C5</f>
        <v>Год раскрытия информации: 2018 год</v>
      </c>
      <c r="B5" s="455"/>
      <c r="C5" s="44"/>
      <c r="D5" s="44"/>
      <c r="E5" s="44"/>
      <c r="F5" s="44"/>
      <c r="G5" s="44"/>
      <c r="H5" s="44"/>
    </row>
    <row r="6" spans="1:8" ht="18.75" x14ac:dyDescent="0.3">
      <c r="A6" s="79"/>
      <c r="B6" s="79"/>
      <c r="C6" s="79"/>
      <c r="D6" s="79"/>
      <c r="E6" s="79"/>
      <c r="F6" s="79"/>
      <c r="G6" s="79"/>
      <c r="H6" s="79"/>
    </row>
    <row r="7" spans="1:8" ht="18.75" x14ac:dyDescent="0.25">
      <c r="A7" s="347" t="s">
        <v>9</v>
      </c>
      <c r="B7" s="347"/>
      <c r="C7" s="114"/>
      <c r="D7" s="114"/>
      <c r="E7" s="114"/>
      <c r="F7" s="114"/>
      <c r="G7" s="114"/>
      <c r="H7" s="114"/>
    </row>
    <row r="8" spans="1:8" ht="18.75" x14ac:dyDescent="0.25">
      <c r="A8" s="114"/>
      <c r="B8" s="114"/>
      <c r="C8" s="114"/>
      <c r="D8" s="114"/>
      <c r="E8" s="114"/>
      <c r="F8" s="114"/>
      <c r="G8" s="114"/>
      <c r="H8" s="114"/>
    </row>
    <row r="9" spans="1:8" x14ac:dyDescent="0.25">
      <c r="A9" s="348" t="str">
        <f>'1. паспорт местоположение'!A9:C9</f>
        <v>Акционерное общество "Янтарьэнерго" ДЗО  ПАО "Россети"</v>
      </c>
      <c r="B9" s="348"/>
      <c r="C9" s="115"/>
      <c r="D9" s="115"/>
      <c r="E9" s="115"/>
      <c r="F9" s="115"/>
      <c r="G9" s="115"/>
      <c r="H9" s="115"/>
    </row>
    <row r="10" spans="1:8" x14ac:dyDescent="0.25">
      <c r="A10" s="352" t="s">
        <v>8</v>
      </c>
      <c r="B10" s="352"/>
      <c r="C10" s="102"/>
      <c r="D10" s="102"/>
      <c r="E10" s="102"/>
      <c r="F10" s="102"/>
      <c r="G10" s="102"/>
      <c r="H10" s="102"/>
    </row>
    <row r="11" spans="1:8" ht="18.75" x14ac:dyDescent="0.25">
      <c r="A11" s="114"/>
      <c r="B11" s="114"/>
      <c r="C11" s="114"/>
      <c r="D11" s="114"/>
      <c r="E11" s="114"/>
      <c r="F11" s="114"/>
      <c r="G11" s="114"/>
      <c r="H11" s="114"/>
    </row>
    <row r="12" spans="1:8" ht="30.75" customHeight="1" x14ac:dyDescent="0.25">
      <c r="A12" s="348" t="str">
        <f>'1. паспорт местоположение'!A12:C12</f>
        <v>F_17-2071</v>
      </c>
      <c r="B12" s="348"/>
      <c r="C12" s="115"/>
      <c r="D12" s="115"/>
      <c r="E12" s="115"/>
      <c r="F12" s="115"/>
      <c r="G12" s="115"/>
      <c r="H12" s="115"/>
    </row>
    <row r="13" spans="1:8" x14ac:dyDescent="0.25">
      <c r="A13" s="352" t="s">
        <v>7</v>
      </c>
      <c r="B13" s="352"/>
      <c r="C13" s="102"/>
      <c r="D13" s="102"/>
      <c r="E13" s="102"/>
      <c r="F13" s="102"/>
      <c r="G13" s="102"/>
      <c r="H13" s="102"/>
    </row>
    <row r="14" spans="1:8" ht="18.75" x14ac:dyDescent="0.25">
      <c r="A14" s="144"/>
      <c r="B14" s="144"/>
      <c r="C14" s="144"/>
      <c r="D14" s="144"/>
      <c r="E14" s="144"/>
      <c r="F14" s="144"/>
      <c r="G14" s="144"/>
      <c r="H14" s="144"/>
    </row>
    <row r="15" spans="1:8" ht="56.25" customHeight="1" x14ac:dyDescent="0.25">
      <c r="A15"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5" s="354"/>
      <c r="C15" s="115"/>
      <c r="D15" s="115"/>
      <c r="E15" s="115"/>
      <c r="F15" s="115"/>
      <c r="G15" s="115"/>
      <c r="H15" s="115"/>
    </row>
    <row r="16" spans="1:8" x14ac:dyDescent="0.25">
      <c r="A16" s="352" t="s">
        <v>6</v>
      </c>
      <c r="B16" s="352"/>
      <c r="C16" s="102"/>
      <c r="D16" s="102"/>
      <c r="E16" s="102"/>
      <c r="F16" s="102"/>
      <c r="G16" s="102"/>
      <c r="H16" s="102"/>
    </row>
    <row r="17" spans="1:2" x14ac:dyDescent="0.25">
      <c r="B17" s="52"/>
    </row>
    <row r="18" spans="1:2" ht="33.75" customHeight="1" x14ac:dyDescent="0.25">
      <c r="A18" s="456" t="s">
        <v>382</v>
      </c>
      <c r="B18" s="457"/>
    </row>
    <row r="19" spans="1:2" x14ac:dyDescent="0.25">
      <c r="B19" s="7"/>
    </row>
    <row r="20" spans="1:2" ht="16.5" thickBot="1" x14ac:dyDescent="0.3">
      <c r="B20" s="53"/>
    </row>
    <row r="21" spans="1:2" ht="60.75" thickBot="1" x14ac:dyDescent="0.3">
      <c r="A21" s="54" t="s">
        <v>281</v>
      </c>
      <c r="B21" s="99" t="str">
        <f>A15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row>
    <row r="22" spans="1:2" ht="16.5" thickBot="1" x14ac:dyDescent="0.3">
      <c r="A22" s="54" t="s">
        <v>282</v>
      </c>
      <c r="B22" s="55" t="s">
        <v>431</v>
      </c>
    </row>
    <row r="23" spans="1:2" ht="16.5" thickBot="1" x14ac:dyDescent="0.3">
      <c r="A23" s="54" t="s">
        <v>265</v>
      </c>
      <c r="B23" s="56" t="s">
        <v>430</v>
      </c>
    </row>
    <row r="24" spans="1:2" ht="16.5" thickBot="1" x14ac:dyDescent="0.3">
      <c r="A24" s="54" t="s">
        <v>283</v>
      </c>
      <c r="B24" s="56">
        <v>0</v>
      </c>
    </row>
    <row r="25" spans="1:2" ht="16.5" thickBot="1" x14ac:dyDescent="0.3">
      <c r="A25" s="57" t="s">
        <v>284</v>
      </c>
      <c r="B25" s="55">
        <v>2018</v>
      </c>
    </row>
    <row r="26" spans="1:2" ht="16.5" thickBot="1" x14ac:dyDescent="0.3">
      <c r="A26" s="58" t="s">
        <v>285</v>
      </c>
      <c r="B26" s="59" t="s">
        <v>572</v>
      </c>
    </row>
    <row r="27" spans="1:2" ht="29.25" thickBot="1" x14ac:dyDescent="0.3">
      <c r="A27" s="66" t="s">
        <v>541</v>
      </c>
      <c r="B27" s="98">
        <v>2515.78451</v>
      </c>
    </row>
    <row r="28" spans="1:2" ht="16.5" thickBot="1" x14ac:dyDescent="0.3">
      <c r="A28" s="61" t="s">
        <v>286</v>
      </c>
      <c r="B28" s="61" t="s">
        <v>639</v>
      </c>
    </row>
    <row r="29" spans="1:2" ht="29.25" thickBot="1" x14ac:dyDescent="0.3">
      <c r="A29" s="67" t="s">
        <v>287</v>
      </c>
      <c r="B29" s="61"/>
    </row>
    <row r="30" spans="1:2" ht="29.25" thickBot="1" x14ac:dyDescent="0.3">
      <c r="A30" s="67" t="s">
        <v>288</v>
      </c>
      <c r="B30" s="241">
        <f>B32+B53+B70</f>
        <v>2016.8019999999999</v>
      </c>
    </row>
    <row r="31" spans="1:2" ht="16.5" thickBot="1" x14ac:dyDescent="0.3">
      <c r="A31" s="61" t="s">
        <v>289</v>
      </c>
      <c r="B31" s="241"/>
    </row>
    <row r="32" spans="1:2" ht="29.25" thickBot="1" x14ac:dyDescent="0.3">
      <c r="A32" s="67" t="s">
        <v>290</v>
      </c>
      <c r="B32" s="241">
        <f xml:space="preserve"> SUMIF(C33:C174, 10,B33:B174)</f>
        <v>1965</v>
      </c>
    </row>
    <row r="33" spans="1:3" s="240" customFormat="1" ht="30.75" thickBot="1" x14ac:dyDescent="0.3">
      <c r="A33" s="272" t="s">
        <v>573</v>
      </c>
      <c r="B33" s="273">
        <v>1965</v>
      </c>
      <c r="C33" s="240">
        <v>10</v>
      </c>
    </row>
    <row r="34" spans="1:3" ht="16.5" thickBot="1" x14ac:dyDescent="0.3">
      <c r="A34" s="61" t="s">
        <v>292</v>
      </c>
      <c r="B34" s="92">
        <f>B33/$B$27</f>
        <v>0.78106848666462292</v>
      </c>
    </row>
    <row r="35" spans="1:3" ht="16.5" thickBot="1" x14ac:dyDescent="0.3">
      <c r="A35" s="61" t="s">
        <v>293</v>
      </c>
      <c r="B35" s="241">
        <v>1206.0227915299999</v>
      </c>
      <c r="C35" s="20">
        <v>1</v>
      </c>
    </row>
    <row r="36" spans="1:3" ht="16.5" thickBot="1" x14ac:dyDescent="0.3">
      <c r="A36" s="61" t="s">
        <v>294</v>
      </c>
      <c r="B36" s="241">
        <v>1087.5402277999999</v>
      </c>
      <c r="C36" s="20">
        <v>2</v>
      </c>
    </row>
    <row r="37" spans="1:3" s="240" customFormat="1" ht="16.5" thickBot="1" x14ac:dyDescent="0.3">
      <c r="A37" s="90" t="s">
        <v>291</v>
      </c>
      <c r="B37" s="242"/>
      <c r="C37" s="240">
        <v>10</v>
      </c>
    </row>
    <row r="38" spans="1:3" ht="16.5" thickBot="1" x14ac:dyDescent="0.3">
      <c r="A38" s="61" t="s">
        <v>292</v>
      </c>
      <c r="B38" s="241">
        <f>B37/$B$27</f>
        <v>0</v>
      </c>
    </row>
    <row r="39" spans="1:3" ht="16.5" thickBot="1" x14ac:dyDescent="0.3">
      <c r="A39" s="61" t="s">
        <v>293</v>
      </c>
      <c r="B39" s="89"/>
      <c r="C39" s="20">
        <v>1</v>
      </c>
    </row>
    <row r="40" spans="1:3" ht="16.5" thickBot="1" x14ac:dyDescent="0.3">
      <c r="A40" s="61" t="s">
        <v>294</v>
      </c>
      <c r="B40" s="89"/>
      <c r="C40" s="20">
        <v>2</v>
      </c>
    </row>
    <row r="41" spans="1:3" ht="16.5" thickBot="1" x14ac:dyDescent="0.3">
      <c r="A41" s="90" t="s">
        <v>291</v>
      </c>
      <c r="B41" s="91"/>
      <c r="C41" s="240">
        <v>10</v>
      </c>
    </row>
    <row r="42" spans="1:3" ht="16.5" thickBot="1" x14ac:dyDescent="0.3">
      <c r="A42" s="61" t="s">
        <v>292</v>
      </c>
      <c r="B42" s="92">
        <f>B41/$B$27</f>
        <v>0</v>
      </c>
    </row>
    <row r="43" spans="1:3" ht="16.5" thickBot="1" x14ac:dyDescent="0.3">
      <c r="A43" s="61" t="s">
        <v>293</v>
      </c>
      <c r="B43" s="89"/>
      <c r="C43" s="20">
        <v>1</v>
      </c>
    </row>
    <row r="44" spans="1:3" ht="16.5" thickBot="1" x14ac:dyDescent="0.3">
      <c r="A44" s="61" t="s">
        <v>294</v>
      </c>
      <c r="B44" s="89"/>
      <c r="C44" s="20">
        <v>2</v>
      </c>
    </row>
    <row r="45" spans="1:3" ht="16.5" thickBot="1" x14ac:dyDescent="0.3">
      <c r="A45" s="90" t="s">
        <v>291</v>
      </c>
      <c r="B45" s="91"/>
      <c r="C45" s="240">
        <v>10</v>
      </c>
    </row>
    <row r="46" spans="1:3" ht="16.5" thickBot="1" x14ac:dyDescent="0.3">
      <c r="A46" s="61" t="s">
        <v>292</v>
      </c>
      <c r="B46" s="92">
        <f>B45/$B$27</f>
        <v>0</v>
      </c>
    </row>
    <row r="47" spans="1:3" ht="16.5" thickBot="1" x14ac:dyDescent="0.3">
      <c r="A47" s="61" t="s">
        <v>293</v>
      </c>
      <c r="B47" s="89"/>
      <c r="C47" s="20">
        <v>1</v>
      </c>
    </row>
    <row r="48" spans="1:3" ht="16.5" thickBot="1" x14ac:dyDescent="0.3">
      <c r="A48" s="61" t="s">
        <v>294</v>
      </c>
      <c r="B48" s="89"/>
      <c r="C48" s="20">
        <v>2</v>
      </c>
    </row>
    <row r="49" spans="1:3" ht="16.5" thickBot="1" x14ac:dyDescent="0.3">
      <c r="A49" s="90" t="s">
        <v>291</v>
      </c>
      <c r="B49" s="91"/>
      <c r="C49" s="240">
        <v>10</v>
      </c>
    </row>
    <row r="50" spans="1:3" ht="16.5" thickBot="1" x14ac:dyDescent="0.3">
      <c r="A50" s="61" t="s">
        <v>292</v>
      </c>
      <c r="B50" s="92">
        <f>B49/$B$27</f>
        <v>0</v>
      </c>
    </row>
    <row r="51" spans="1:3" ht="16.5" thickBot="1" x14ac:dyDescent="0.3">
      <c r="A51" s="61" t="s">
        <v>293</v>
      </c>
      <c r="B51" s="89"/>
      <c r="C51" s="20">
        <v>1</v>
      </c>
    </row>
    <row r="52" spans="1:3" ht="16.5" thickBot="1" x14ac:dyDescent="0.3">
      <c r="A52" s="61" t="s">
        <v>294</v>
      </c>
      <c r="B52" s="89"/>
      <c r="C52" s="20">
        <v>2</v>
      </c>
    </row>
    <row r="53" spans="1:3" ht="29.25" thickBot="1" x14ac:dyDescent="0.3">
      <c r="A53" s="67" t="s">
        <v>295</v>
      </c>
      <c r="B53" s="89">
        <f xml:space="preserve"> SUMIF(C54:C174, 20,B54:B174)</f>
        <v>0</v>
      </c>
    </row>
    <row r="54" spans="1:3" s="240" customFormat="1" ht="16.5" thickBot="1" x14ac:dyDescent="0.3">
      <c r="A54" s="90" t="s">
        <v>291</v>
      </c>
      <c r="B54" s="91"/>
      <c r="C54" s="240">
        <v>20</v>
      </c>
    </row>
    <row r="55" spans="1:3" ht="16.5" thickBot="1" x14ac:dyDescent="0.3">
      <c r="A55" s="61" t="s">
        <v>292</v>
      </c>
      <c r="B55" s="92">
        <f>B54/$B$27</f>
        <v>0</v>
      </c>
    </row>
    <row r="56" spans="1:3" ht="16.5" thickBot="1" x14ac:dyDescent="0.3">
      <c r="A56" s="61" t="s">
        <v>293</v>
      </c>
      <c r="B56" s="89"/>
      <c r="C56" s="20">
        <v>1</v>
      </c>
    </row>
    <row r="57" spans="1:3" ht="16.5" thickBot="1" x14ac:dyDescent="0.3">
      <c r="A57" s="61" t="s">
        <v>294</v>
      </c>
      <c r="B57" s="89"/>
      <c r="C57" s="20">
        <v>2</v>
      </c>
    </row>
    <row r="58" spans="1:3" s="240" customFormat="1" ht="16.5" thickBot="1" x14ac:dyDescent="0.3">
      <c r="A58" s="90" t="s">
        <v>291</v>
      </c>
      <c r="B58" s="91"/>
      <c r="C58" s="240">
        <v>20</v>
      </c>
    </row>
    <row r="59" spans="1:3" ht="16.5" thickBot="1" x14ac:dyDescent="0.3">
      <c r="A59" s="61" t="s">
        <v>292</v>
      </c>
      <c r="B59" s="92">
        <f>B58/$B$27</f>
        <v>0</v>
      </c>
    </row>
    <row r="60" spans="1:3" ht="16.5" thickBot="1" x14ac:dyDescent="0.3">
      <c r="A60" s="61" t="s">
        <v>293</v>
      </c>
      <c r="B60" s="89"/>
      <c r="C60" s="20">
        <v>1</v>
      </c>
    </row>
    <row r="61" spans="1:3" ht="16.5" thickBot="1" x14ac:dyDescent="0.3">
      <c r="A61" s="61" t="s">
        <v>294</v>
      </c>
      <c r="B61" s="89"/>
      <c r="C61" s="20">
        <v>2</v>
      </c>
    </row>
    <row r="62" spans="1:3" s="240" customFormat="1" ht="16.5" thickBot="1" x14ac:dyDescent="0.3">
      <c r="A62" s="90" t="s">
        <v>291</v>
      </c>
      <c r="B62" s="91"/>
      <c r="C62" s="240">
        <v>20</v>
      </c>
    </row>
    <row r="63" spans="1:3" ht="16.5" thickBot="1" x14ac:dyDescent="0.3">
      <c r="A63" s="61" t="s">
        <v>292</v>
      </c>
      <c r="B63" s="92">
        <f>B62/$B$27</f>
        <v>0</v>
      </c>
    </row>
    <row r="64" spans="1:3" ht="16.5" thickBot="1" x14ac:dyDescent="0.3">
      <c r="A64" s="61" t="s">
        <v>293</v>
      </c>
      <c r="B64" s="89"/>
      <c r="C64" s="20">
        <v>1</v>
      </c>
    </row>
    <row r="65" spans="1:3" ht="16.5" thickBot="1" x14ac:dyDescent="0.3">
      <c r="A65" s="61" t="s">
        <v>294</v>
      </c>
      <c r="B65" s="89"/>
      <c r="C65" s="20">
        <v>2</v>
      </c>
    </row>
    <row r="66" spans="1:3" s="240" customFormat="1" ht="16.5" thickBot="1" x14ac:dyDescent="0.3">
      <c r="A66" s="90" t="s">
        <v>291</v>
      </c>
      <c r="B66" s="91"/>
      <c r="C66" s="240">
        <v>20</v>
      </c>
    </row>
    <row r="67" spans="1:3" ht="16.5" thickBot="1" x14ac:dyDescent="0.3">
      <c r="A67" s="61" t="s">
        <v>292</v>
      </c>
      <c r="B67" s="92">
        <f>B66/$B$27</f>
        <v>0</v>
      </c>
    </row>
    <row r="68" spans="1:3" ht="16.5" thickBot="1" x14ac:dyDescent="0.3">
      <c r="A68" s="61" t="s">
        <v>293</v>
      </c>
      <c r="B68" s="89"/>
      <c r="C68" s="20">
        <v>1</v>
      </c>
    </row>
    <row r="69" spans="1:3" ht="16.5" thickBot="1" x14ac:dyDescent="0.3">
      <c r="A69" s="61" t="s">
        <v>294</v>
      </c>
      <c r="B69" s="89"/>
      <c r="C69" s="20">
        <v>2</v>
      </c>
    </row>
    <row r="70" spans="1:3" ht="29.25" thickBot="1" x14ac:dyDescent="0.3">
      <c r="A70" s="67" t="s">
        <v>296</v>
      </c>
      <c r="B70" s="241">
        <f xml:space="preserve"> SUMIF(C71:C174, 30,B71:B174)</f>
        <v>51.802</v>
      </c>
    </row>
    <row r="71" spans="1:3" s="240" customFormat="1" ht="30.75" thickBot="1" x14ac:dyDescent="0.3">
      <c r="A71" s="272" t="s">
        <v>432</v>
      </c>
      <c r="B71" s="273">
        <v>51.802</v>
      </c>
      <c r="C71" s="240">
        <v>30</v>
      </c>
    </row>
    <row r="72" spans="1:3" ht="16.5" thickBot="1" x14ac:dyDescent="0.3">
      <c r="A72" s="61" t="s">
        <v>292</v>
      </c>
      <c r="B72" s="92">
        <f>B71/$B$27</f>
        <v>2.0590793763969873E-2</v>
      </c>
    </row>
    <row r="73" spans="1:3" ht="16.5" thickBot="1" x14ac:dyDescent="0.3">
      <c r="A73" s="61" t="s">
        <v>293</v>
      </c>
      <c r="B73" s="241">
        <v>20.720800000000001</v>
      </c>
      <c r="C73" s="20">
        <v>1</v>
      </c>
    </row>
    <row r="74" spans="1:3" ht="16.5" thickBot="1" x14ac:dyDescent="0.3">
      <c r="A74" s="61" t="s">
        <v>294</v>
      </c>
      <c r="B74" s="241">
        <v>45.585760000000001</v>
      </c>
      <c r="C74" s="20">
        <v>2</v>
      </c>
    </row>
    <row r="75" spans="1:3" s="240" customFormat="1" ht="30.75" thickBot="1" x14ac:dyDescent="0.3">
      <c r="A75" s="272" t="s">
        <v>475</v>
      </c>
      <c r="B75" s="273">
        <v>0</v>
      </c>
      <c r="C75" s="240">
        <v>30</v>
      </c>
    </row>
    <row r="76" spans="1:3" ht="16.5" thickBot="1" x14ac:dyDescent="0.3">
      <c r="A76" s="61" t="s">
        <v>292</v>
      </c>
      <c r="B76" s="92">
        <f>B75/$B$27</f>
        <v>0</v>
      </c>
    </row>
    <row r="77" spans="1:3" ht="16.5" thickBot="1" x14ac:dyDescent="0.3">
      <c r="A77" s="61" t="s">
        <v>293</v>
      </c>
      <c r="B77" s="241">
        <v>0</v>
      </c>
      <c r="C77" s="20">
        <v>1</v>
      </c>
    </row>
    <row r="78" spans="1:3" ht="16.5" thickBot="1" x14ac:dyDescent="0.3">
      <c r="A78" s="61" t="s">
        <v>294</v>
      </c>
      <c r="B78" s="241">
        <v>0</v>
      </c>
      <c r="C78" s="20">
        <v>2</v>
      </c>
    </row>
    <row r="79" spans="1:3" s="240" customFormat="1" ht="30.75" thickBot="1" x14ac:dyDescent="0.3">
      <c r="A79" s="272" t="s">
        <v>476</v>
      </c>
      <c r="B79" s="273">
        <v>0</v>
      </c>
      <c r="C79" s="240">
        <v>30</v>
      </c>
    </row>
    <row r="80" spans="1:3" ht="16.5" thickBot="1" x14ac:dyDescent="0.3">
      <c r="A80" s="61" t="s">
        <v>292</v>
      </c>
      <c r="B80" s="92">
        <f>B79/$B$27</f>
        <v>0</v>
      </c>
    </row>
    <row r="81" spans="1:3" ht="16.5" thickBot="1" x14ac:dyDescent="0.3">
      <c r="A81" s="61" t="s">
        <v>293</v>
      </c>
      <c r="B81" s="241">
        <v>0</v>
      </c>
      <c r="C81" s="20">
        <v>1</v>
      </c>
    </row>
    <row r="82" spans="1:3" ht="16.5" thickBot="1" x14ac:dyDescent="0.3">
      <c r="A82" s="61" t="s">
        <v>294</v>
      </c>
      <c r="B82" s="241">
        <v>0</v>
      </c>
      <c r="C82" s="20">
        <v>2</v>
      </c>
    </row>
    <row r="83" spans="1:3" s="240" customFormat="1" ht="30.75" thickBot="1" x14ac:dyDescent="0.3">
      <c r="A83" s="274" t="s">
        <v>557</v>
      </c>
      <c r="B83" s="273">
        <v>0</v>
      </c>
      <c r="C83" s="240">
        <v>30</v>
      </c>
    </row>
    <row r="84" spans="1:3" ht="16.5" thickBot="1" x14ac:dyDescent="0.3">
      <c r="A84" s="61" t="s">
        <v>292</v>
      </c>
      <c r="B84" s="92">
        <f>B83/$B$27</f>
        <v>0</v>
      </c>
    </row>
    <row r="85" spans="1:3" ht="16.5" thickBot="1" x14ac:dyDescent="0.3">
      <c r="A85" s="61" t="s">
        <v>293</v>
      </c>
      <c r="B85" s="241">
        <v>0</v>
      </c>
      <c r="C85" s="20">
        <v>1</v>
      </c>
    </row>
    <row r="86" spans="1:3" ht="16.5" thickBot="1" x14ac:dyDescent="0.3">
      <c r="A86" s="61" t="s">
        <v>294</v>
      </c>
      <c r="B86" s="241">
        <v>0</v>
      </c>
      <c r="C86" s="20">
        <v>2</v>
      </c>
    </row>
    <row r="87" spans="1:3" s="240" customFormat="1" ht="30.75" thickBot="1" x14ac:dyDescent="0.3">
      <c r="A87" s="274" t="s">
        <v>556</v>
      </c>
      <c r="B87" s="273">
        <v>0</v>
      </c>
      <c r="C87" s="240">
        <v>30</v>
      </c>
    </row>
    <row r="88" spans="1:3" ht="16.5" thickBot="1" x14ac:dyDescent="0.3">
      <c r="A88" s="61" t="s">
        <v>292</v>
      </c>
      <c r="B88" s="92">
        <f>B87/$B$27</f>
        <v>0</v>
      </c>
    </row>
    <row r="89" spans="1:3" ht="16.5" thickBot="1" x14ac:dyDescent="0.3">
      <c r="A89" s="61" t="s">
        <v>293</v>
      </c>
      <c r="B89" s="241">
        <v>0</v>
      </c>
      <c r="C89" s="20">
        <v>1</v>
      </c>
    </row>
    <row r="90" spans="1:3" ht="16.5" thickBot="1" x14ac:dyDescent="0.3">
      <c r="A90" s="61" t="s">
        <v>294</v>
      </c>
      <c r="B90" s="241">
        <v>6.1796719999999999E-2</v>
      </c>
      <c r="C90" s="20">
        <v>2</v>
      </c>
    </row>
    <row r="91" spans="1:3" s="240" customFormat="1" ht="30.75" thickBot="1" x14ac:dyDescent="0.3">
      <c r="A91" s="274" t="s">
        <v>558</v>
      </c>
      <c r="B91" s="273">
        <v>0</v>
      </c>
      <c r="C91" s="240">
        <v>30</v>
      </c>
    </row>
    <row r="92" spans="1:3" ht="16.5" thickBot="1" x14ac:dyDescent="0.3">
      <c r="A92" s="61" t="s">
        <v>292</v>
      </c>
      <c r="B92" s="92">
        <f>B91/$B$27</f>
        <v>0</v>
      </c>
    </row>
    <row r="93" spans="1:3" ht="16.5" thickBot="1" x14ac:dyDescent="0.3">
      <c r="A93" s="61" t="s">
        <v>293</v>
      </c>
      <c r="B93" s="241">
        <v>0</v>
      </c>
      <c r="C93" s="20">
        <v>1</v>
      </c>
    </row>
    <row r="94" spans="1:3" ht="16.5" thickBot="1" x14ac:dyDescent="0.3">
      <c r="A94" s="61" t="s">
        <v>294</v>
      </c>
      <c r="B94" s="241">
        <v>0.25236426359999997</v>
      </c>
      <c r="C94" s="20">
        <v>2</v>
      </c>
    </row>
    <row r="95" spans="1:3" s="240" customFormat="1" ht="30.75" thickBot="1" x14ac:dyDescent="0.3">
      <c r="A95" s="274" t="s">
        <v>559</v>
      </c>
      <c r="B95" s="273">
        <v>0</v>
      </c>
      <c r="C95" s="240">
        <v>30</v>
      </c>
    </row>
    <row r="96" spans="1:3" ht="16.5" thickBot="1" x14ac:dyDescent="0.3">
      <c r="A96" s="61" t="s">
        <v>292</v>
      </c>
      <c r="B96" s="92">
        <f>B95/$B$27</f>
        <v>0</v>
      </c>
    </row>
    <row r="97" spans="1:3" ht="16.5" thickBot="1" x14ac:dyDescent="0.3">
      <c r="A97" s="61" t="s">
        <v>293</v>
      </c>
      <c r="B97" s="241">
        <v>0</v>
      </c>
      <c r="C97" s="20">
        <v>1</v>
      </c>
    </row>
    <row r="98" spans="1:3" ht="16.5" thickBot="1" x14ac:dyDescent="0.3">
      <c r="A98" s="61" t="s">
        <v>294</v>
      </c>
      <c r="B98" s="241">
        <v>0</v>
      </c>
      <c r="C98" s="20">
        <v>2</v>
      </c>
    </row>
    <row r="99" spans="1:3" s="240" customFormat="1" ht="30.75" thickBot="1" x14ac:dyDescent="0.3">
      <c r="A99" s="274" t="s">
        <v>560</v>
      </c>
      <c r="B99" s="273">
        <v>0</v>
      </c>
      <c r="C99" s="240">
        <v>30</v>
      </c>
    </row>
    <row r="100" spans="1:3" ht="16.5" thickBot="1" x14ac:dyDescent="0.3">
      <c r="A100" s="61" t="s">
        <v>292</v>
      </c>
      <c r="B100" s="92">
        <f>B99/$B$27</f>
        <v>0</v>
      </c>
    </row>
    <row r="101" spans="1:3" ht="16.5" thickBot="1" x14ac:dyDescent="0.3">
      <c r="A101" s="61" t="s">
        <v>293</v>
      </c>
      <c r="B101" s="241">
        <v>0</v>
      </c>
      <c r="C101" s="20">
        <v>1</v>
      </c>
    </row>
    <row r="102" spans="1:3" ht="16.5" thickBot="1" x14ac:dyDescent="0.3">
      <c r="A102" s="61" t="s">
        <v>294</v>
      </c>
      <c r="B102" s="241">
        <v>0</v>
      </c>
      <c r="C102" s="20">
        <v>2</v>
      </c>
    </row>
    <row r="103" spans="1:3" s="240" customFormat="1" ht="30.75" thickBot="1" x14ac:dyDescent="0.3">
      <c r="A103" s="274" t="s">
        <v>561</v>
      </c>
      <c r="B103" s="273">
        <v>0</v>
      </c>
      <c r="C103" s="240">
        <v>30</v>
      </c>
    </row>
    <row r="104" spans="1:3" ht="16.5" thickBot="1" x14ac:dyDescent="0.3">
      <c r="A104" s="61" t="s">
        <v>292</v>
      </c>
      <c r="B104" s="92">
        <f>B103/$B$27</f>
        <v>0</v>
      </c>
    </row>
    <row r="105" spans="1:3" ht="16.5" thickBot="1" x14ac:dyDescent="0.3">
      <c r="A105" s="61" t="s">
        <v>293</v>
      </c>
      <c r="B105" s="241">
        <v>0</v>
      </c>
      <c r="C105" s="20">
        <v>1</v>
      </c>
    </row>
    <row r="106" spans="1:3" ht="16.5" thickBot="1" x14ac:dyDescent="0.3">
      <c r="A106" s="61" t="s">
        <v>294</v>
      </c>
      <c r="B106" s="241">
        <v>0</v>
      </c>
      <c r="C106" s="20">
        <v>2</v>
      </c>
    </row>
    <row r="107" spans="1:3" s="240" customFormat="1" ht="30.75" thickBot="1" x14ac:dyDescent="0.3">
      <c r="A107" s="274" t="s">
        <v>562</v>
      </c>
      <c r="B107" s="273">
        <v>0</v>
      </c>
      <c r="C107" s="240">
        <v>30</v>
      </c>
    </row>
    <row r="108" spans="1:3" ht="16.5" thickBot="1" x14ac:dyDescent="0.3">
      <c r="A108" s="61" t="s">
        <v>292</v>
      </c>
      <c r="B108" s="92">
        <f>B107/$B$27</f>
        <v>0</v>
      </c>
    </row>
    <row r="109" spans="1:3" ht="16.5" thickBot="1" x14ac:dyDescent="0.3">
      <c r="A109" s="61" t="s">
        <v>293</v>
      </c>
      <c r="B109" s="241">
        <v>0</v>
      </c>
      <c r="C109" s="20">
        <v>1</v>
      </c>
    </row>
    <row r="110" spans="1:3" ht="16.5" thickBot="1" x14ac:dyDescent="0.3">
      <c r="A110" s="61" t="s">
        <v>294</v>
      </c>
      <c r="B110" s="241">
        <v>0</v>
      </c>
      <c r="C110" s="20">
        <v>2</v>
      </c>
    </row>
    <row r="111" spans="1:3" s="240" customFormat="1" ht="30.75" thickBot="1" x14ac:dyDescent="0.3">
      <c r="A111" s="274" t="s">
        <v>563</v>
      </c>
      <c r="B111" s="273">
        <v>0</v>
      </c>
      <c r="C111" s="240">
        <v>30</v>
      </c>
    </row>
    <row r="112" spans="1:3" ht="16.5" thickBot="1" x14ac:dyDescent="0.3">
      <c r="A112" s="61" t="s">
        <v>292</v>
      </c>
      <c r="B112" s="92">
        <f>B111/$B$27</f>
        <v>0</v>
      </c>
    </row>
    <row r="113" spans="1:3" ht="16.5" thickBot="1" x14ac:dyDescent="0.3">
      <c r="A113" s="61" t="s">
        <v>293</v>
      </c>
      <c r="B113" s="241">
        <v>0</v>
      </c>
      <c r="C113" s="20">
        <v>1</v>
      </c>
    </row>
    <row r="114" spans="1:3" ht="16.5" thickBot="1" x14ac:dyDescent="0.3">
      <c r="A114" s="61" t="s">
        <v>294</v>
      </c>
      <c r="B114" s="241">
        <v>0</v>
      </c>
      <c r="C114" s="20">
        <v>2</v>
      </c>
    </row>
    <row r="115" spans="1:3" s="240" customFormat="1" ht="30.75" thickBot="1" x14ac:dyDescent="0.3">
      <c r="A115" s="274" t="s">
        <v>564</v>
      </c>
      <c r="B115" s="273">
        <v>0</v>
      </c>
      <c r="C115" s="240">
        <v>30</v>
      </c>
    </row>
    <row r="116" spans="1:3" ht="16.5" thickBot="1" x14ac:dyDescent="0.3">
      <c r="A116" s="61" t="s">
        <v>292</v>
      </c>
      <c r="B116" s="92">
        <f>B115/$B$27</f>
        <v>0</v>
      </c>
    </row>
    <row r="117" spans="1:3" ht="16.5" thickBot="1" x14ac:dyDescent="0.3">
      <c r="A117" s="61" t="s">
        <v>293</v>
      </c>
      <c r="B117" s="241">
        <v>0</v>
      </c>
      <c r="C117" s="20">
        <v>1</v>
      </c>
    </row>
    <row r="118" spans="1:3" ht="16.5" thickBot="1" x14ac:dyDescent="0.3">
      <c r="A118" s="61" t="s">
        <v>294</v>
      </c>
      <c r="B118" s="241">
        <v>0</v>
      </c>
      <c r="C118" s="20">
        <v>2</v>
      </c>
    </row>
    <row r="119" spans="1:3" s="240" customFormat="1" ht="30.75" thickBot="1" x14ac:dyDescent="0.3">
      <c r="A119" s="274" t="s">
        <v>576</v>
      </c>
      <c r="B119" s="273">
        <v>0</v>
      </c>
      <c r="C119" s="240">
        <v>30</v>
      </c>
    </row>
    <row r="120" spans="1:3" ht="16.5" thickBot="1" x14ac:dyDescent="0.3">
      <c r="A120" s="61" t="s">
        <v>292</v>
      </c>
      <c r="B120" s="92">
        <f>B119/$B$27</f>
        <v>0</v>
      </c>
    </row>
    <row r="121" spans="1:3" ht="16.5" thickBot="1" x14ac:dyDescent="0.3">
      <c r="A121" s="61" t="s">
        <v>293</v>
      </c>
      <c r="B121" s="241">
        <v>0</v>
      </c>
      <c r="C121" s="20">
        <v>1</v>
      </c>
    </row>
    <row r="122" spans="1:3" ht="16.5" thickBot="1" x14ac:dyDescent="0.3">
      <c r="A122" s="61" t="s">
        <v>294</v>
      </c>
      <c r="B122" s="241">
        <v>0</v>
      </c>
      <c r="C122" s="20">
        <v>2</v>
      </c>
    </row>
    <row r="123" spans="1:3" s="240" customFormat="1" ht="30.75" thickBot="1" x14ac:dyDescent="0.3">
      <c r="A123" s="274" t="s">
        <v>565</v>
      </c>
      <c r="B123" s="273">
        <v>0</v>
      </c>
      <c r="C123" s="240">
        <v>30</v>
      </c>
    </row>
    <row r="124" spans="1:3" ht="16.5" thickBot="1" x14ac:dyDescent="0.3">
      <c r="A124" s="61" t="s">
        <v>292</v>
      </c>
      <c r="B124" s="92">
        <f>B123/$B$27</f>
        <v>0</v>
      </c>
    </row>
    <row r="125" spans="1:3" ht="16.5" thickBot="1" x14ac:dyDescent="0.3">
      <c r="A125" s="61" t="s">
        <v>293</v>
      </c>
      <c r="B125" s="241">
        <v>0</v>
      </c>
      <c r="C125" s="20">
        <v>1</v>
      </c>
    </row>
    <row r="126" spans="1:3" ht="16.5" thickBot="1" x14ac:dyDescent="0.3">
      <c r="A126" s="61" t="s">
        <v>294</v>
      </c>
      <c r="B126" s="241">
        <v>0</v>
      </c>
      <c r="C126" s="20">
        <v>2</v>
      </c>
    </row>
    <row r="127" spans="1:3" s="240" customFormat="1" ht="30.75" thickBot="1" x14ac:dyDescent="0.3">
      <c r="A127" s="274" t="s">
        <v>566</v>
      </c>
      <c r="B127" s="273">
        <v>0</v>
      </c>
      <c r="C127" s="240">
        <v>30</v>
      </c>
    </row>
    <row r="128" spans="1:3" ht="16.5" thickBot="1" x14ac:dyDescent="0.3">
      <c r="A128" s="61" t="s">
        <v>292</v>
      </c>
      <c r="B128" s="92">
        <f>B127/$B$27</f>
        <v>0</v>
      </c>
    </row>
    <row r="129" spans="1:3" ht="16.5" thickBot="1" x14ac:dyDescent="0.3">
      <c r="A129" s="61" t="s">
        <v>293</v>
      </c>
      <c r="B129" s="241">
        <v>0</v>
      </c>
      <c r="C129" s="20">
        <v>1</v>
      </c>
    </row>
    <row r="130" spans="1:3" ht="16.5" thickBot="1" x14ac:dyDescent="0.3">
      <c r="A130" s="61" t="s">
        <v>294</v>
      </c>
      <c r="B130" s="241">
        <v>0</v>
      </c>
      <c r="C130" s="20">
        <v>2</v>
      </c>
    </row>
    <row r="131" spans="1:3" s="240" customFormat="1" ht="30.75" thickBot="1" x14ac:dyDescent="0.3">
      <c r="A131" s="274" t="s">
        <v>567</v>
      </c>
      <c r="B131" s="273">
        <v>0</v>
      </c>
      <c r="C131" s="240">
        <v>30</v>
      </c>
    </row>
    <row r="132" spans="1:3" ht="16.5" thickBot="1" x14ac:dyDescent="0.3">
      <c r="A132" s="61" t="s">
        <v>292</v>
      </c>
      <c r="B132" s="92">
        <f>B131/$B$27</f>
        <v>0</v>
      </c>
    </row>
    <row r="133" spans="1:3" ht="16.5" thickBot="1" x14ac:dyDescent="0.3">
      <c r="A133" s="61" t="s">
        <v>293</v>
      </c>
      <c r="B133" s="241">
        <v>0</v>
      </c>
      <c r="C133" s="20">
        <v>1</v>
      </c>
    </row>
    <row r="134" spans="1:3" ht="16.5" thickBot="1" x14ac:dyDescent="0.3">
      <c r="A134" s="61" t="s">
        <v>294</v>
      </c>
      <c r="B134" s="241">
        <v>0</v>
      </c>
      <c r="C134" s="20">
        <v>2</v>
      </c>
    </row>
    <row r="135" spans="1:3" s="240" customFormat="1" ht="30.75" thickBot="1" x14ac:dyDescent="0.3">
      <c r="A135" s="274" t="s">
        <v>568</v>
      </c>
      <c r="B135" s="273">
        <v>0</v>
      </c>
      <c r="C135" s="240">
        <v>30</v>
      </c>
    </row>
    <row r="136" spans="1:3" ht="16.5" thickBot="1" x14ac:dyDescent="0.3">
      <c r="A136" s="61" t="s">
        <v>292</v>
      </c>
      <c r="B136" s="92">
        <f>B135/$B$27</f>
        <v>0</v>
      </c>
    </row>
    <row r="137" spans="1:3" ht="16.5" thickBot="1" x14ac:dyDescent="0.3">
      <c r="A137" s="61" t="s">
        <v>293</v>
      </c>
      <c r="B137" s="241">
        <v>0</v>
      </c>
      <c r="C137" s="20">
        <v>1</v>
      </c>
    </row>
    <row r="138" spans="1:3" ht="16.5" thickBot="1" x14ac:dyDescent="0.3">
      <c r="A138" s="61" t="s">
        <v>294</v>
      </c>
      <c r="B138" s="241">
        <v>0</v>
      </c>
      <c r="C138" s="20">
        <v>2</v>
      </c>
    </row>
    <row r="139" spans="1:3" s="240" customFormat="1" ht="30.75" thickBot="1" x14ac:dyDescent="0.3">
      <c r="A139" s="274" t="s">
        <v>569</v>
      </c>
      <c r="B139" s="273">
        <v>0</v>
      </c>
      <c r="C139" s="240">
        <v>30</v>
      </c>
    </row>
    <row r="140" spans="1:3" ht="16.5" thickBot="1" x14ac:dyDescent="0.3">
      <c r="A140" s="61" t="s">
        <v>292</v>
      </c>
      <c r="B140" s="92">
        <f>B139/$B$27</f>
        <v>0</v>
      </c>
    </row>
    <row r="141" spans="1:3" ht="16.5" thickBot="1" x14ac:dyDescent="0.3">
      <c r="A141" s="61" t="s">
        <v>293</v>
      </c>
      <c r="B141" s="241">
        <v>0</v>
      </c>
      <c r="C141" s="20">
        <v>1</v>
      </c>
    </row>
    <row r="142" spans="1:3" ht="16.5" thickBot="1" x14ac:dyDescent="0.3">
      <c r="A142" s="61" t="s">
        <v>294</v>
      </c>
      <c r="B142" s="241">
        <v>0</v>
      </c>
      <c r="C142" s="20">
        <v>2</v>
      </c>
    </row>
    <row r="143" spans="1:3" s="240" customFormat="1" ht="30.75" thickBot="1" x14ac:dyDescent="0.3">
      <c r="A143" s="274" t="s">
        <v>570</v>
      </c>
      <c r="B143" s="273">
        <v>0</v>
      </c>
      <c r="C143" s="240">
        <v>30</v>
      </c>
    </row>
    <row r="144" spans="1:3" ht="16.5" thickBot="1" x14ac:dyDescent="0.3">
      <c r="A144" s="61" t="s">
        <v>292</v>
      </c>
      <c r="B144" s="92">
        <f>B143/$B$27</f>
        <v>0</v>
      </c>
    </row>
    <row r="145" spans="1:3" ht="16.5" thickBot="1" x14ac:dyDescent="0.3">
      <c r="A145" s="61" t="s">
        <v>293</v>
      </c>
      <c r="B145" s="241">
        <v>0</v>
      </c>
      <c r="C145" s="20">
        <v>1</v>
      </c>
    </row>
    <row r="146" spans="1:3" ht="16.5" thickBot="1" x14ac:dyDescent="0.3">
      <c r="A146" s="61" t="s">
        <v>294</v>
      </c>
      <c r="B146" s="241">
        <v>0</v>
      </c>
      <c r="C146" s="20">
        <v>2</v>
      </c>
    </row>
    <row r="147" spans="1:3" s="240" customFormat="1" ht="30.75" thickBot="1" x14ac:dyDescent="0.3">
      <c r="A147" s="274" t="s">
        <v>574</v>
      </c>
      <c r="B147" s="273">
        <v>0</v>
      </c>
      <c r="C147" s="240">
        <v>30</v>
      </c>
    </row>
    <row r="148" spans="1:3" ht="16.5" thickBot="1" x14ac:dyDescent="0.3">
      <c r="A148" s="61" t="s">
        <v>292</v>
      </c>
      <c r="B148" s="92">
        <f>B147/$B$27</f>
        <v>0</v>
      </c>
    </row>
    <row r="149" spans="1:3" ht="16.5" thickBot="1" x14ac:dyDescent="0.3">
      <c r="A149" s="61" t="s">
        <v>293</v>
      </c>
      <c r="B149" s="241">
        <v>0</v>
      </c>
      <c r="C149" s="20">
        <v>1</v>
      </c>
    </row>
    <row r="150" spans="1:3" ht="16.5" thickBot="1" x14ac:dyDescent="0.3">
      <c r="A150" s="61" t="s">
        <v>294</v>
      </c>
      <c r="B150" s="241">
        <v>0</v>
      </c>
      <c r="C150" s="20">
        <v>2</v>
      </c>
    </row>
    <row r="151" spans="1:3" s="240" customFormat="1" ht="30.75" thickBot="1" x14ac:dyDescent="0.3">
      <c r="A151" s="274" t="s">
        <v>575</v>
      </c>
      <c r="B151" s="273">
        <v>0</v>
      </c>
      <c r="C151" s="240">
        <v>30</v>
      </c>
    </row>
    <row r="152" spans="1:3" ht="16.5" thickBot="1" x14ac:dyDescent="0.3">
      <c r="A152" s="61" t="s">
        <v>292</v>
      </c>
      <c r="B152" s="92">
        <f>B151/$B$27</f>
        <v>0</v>
      </c>
    </row>
    <row r="153" spans="1:3" ht="16.5" thickBot="1" x14ac:dyDescent="0.3">
      <c r="A153" s="61" t="s">
        <v>293</v>
      </c>
      <c r="B153" s="241">
        <v>0</v>
      </c>
      <c r="C153" s="20">
        <v>1</v>
      </c>
    </row>
    <row r="154" spans="1:3" ht="16.5" thickBot="1" x14ac:dyDescent="0.3">
      <c r="A154" s="61" t="s">
        <v>294</v>
      </c>
      <c r="B154" s="241">
        <v>0</v>
      </c>
      <c r="C154" s="20">
        <v>2</v>
      </c>
    </row>
    <row r="155" spans="1:3" s="240" customFormat="1" ht="16.5" thickBot="1" x14ac:dyDescent="0.3">
      <c r="A155" s="90" t="s">
        <v>291</v>
      </c>
      <c r="B155" s="91"/>
      <c r="C155" s="240">
        <v>30</v>
      </c>
    </row>
    <row r="156" spans="1:3" ht="16.5" thickBot="1" x14ac:dyDescent="0.3">
      <c r="A156" s="61" t="s">
        <v>292</v>
      </c>
      <c r="B156" s="92">
        <f>B155/$B$27</f>
        <v>0</v>
      </c>
    </row>
    <row r="157" spans="1:3" ht="16.5" thickBot="1" x14ac:dyDescent="0.3">
      <c r="A157" s="61" t="s">
        <v>293</v>
      </c>
      <c r="B157" s="89"/>
      <c r="C157" s="20">
        <v>1</v>
      </c>
    </row>
    <row r="158" spans="1:3" ht="16.5" thickBot="1" x14ac:dyDescent="0.3">
      <c r="A158" s="61" t="s">
        <v>294</v>
      </c>
      <c r="B158" s="89"/>
      <c r="C158" s="20">
        <v>2</v>
      </c>
    </row>
    <row r="159" spans="1:3" s="240" customFormat="1" ht="16.5" thickBot="1" x14ac:dyDescent="0.3">
      <c r="A159" s="90" t="s">
        <v>291</v>
      </c>
      <c r="B159" s="91"/>
      <c r="C159" s="240">
        <v>30</v>
      </c>
    </row>
    <row r="160" spans="1:3" ht="16.5" thickBot="1" x14ac:dyDescent="0.3">
      <c r="A160" s="61" t="s">
        <v>292</v>
      </c>
      <c r="B160" s="92">
        <f>B159/$B$27</f>
        <v>0</v>
      </c>
    </row>
    <row r="161" spans="1:3" ht="16.5" thickBot="1" x14ac:dyDescent="0.3">
      <c r="A161" s="61" t="s">
        <v>293</v>
      </c>
      <c r="B161" s="89"/>
      <c r="C161" s="20">
        <v>1</v>
      </c>
    </row>
    <row r="162" spans="1:3" ht="16.5" thickBot="1" x14ac:dyDescent="0.3">
      <c r="A162" s="61" t="s">
        <v>294</v>
      </c>
      <c r="B162" s="89"/>
      <c r="C162" s="20">
        <v>2</v>
      </c>
    </row>
    <row r="163" spans="1:3" s="240" customFormat="1" ht="16.5" thickBot="1" x14ac:dyDescent="0.3">
      <c r="A163" s="90" t="s">
        <v>291</v>
      </c>
      <c r="B163" s="91"/>
      <c r="C163" s="240">
        <v>30</v>
      </c>
    </row>
    <row r="164" spans="1:3" ht="16.5" thickBot="1" x14ac:dyDescent="0.3">
      <c r="A164" s="61" t="s">
        <v>292</v>
      </c>
      <c r="B164" s="92">
        <f>B163/$B$27</f>
        <v>0</v>
      </c>
    </row>
    <row r="165" spans="1:3" ht="16.5" thickBot="1" x14ac:dyDescent="0.3">
      <c r="A165" s="61" t="s">
        <v>293</v>
      </c>
      <c r="B165" s="89"/>
      <c r="C165" s="20">
        <v>1</v>
      </c>
    </row>
    <row r="166" spans="1:3" ht="16.5" thickBot="1" x14ac:dyDescent="0.3">
      <c r="A166" s="61" t="s">
        <v>294</v>
      </c>
      <c r="B166" s="89"/>
      <c r="C166" s="20">
        <v>2</v>
      </c>
    </row>
    <row r="167" spans="1:3" s="240" customFormat="1" ht="16.5" thickBot="1" x14ac:dyDescent="0.3">
      <c r="A167" s="90" t="s">
        <v>291</v>
      </c>
      <c r="B167" s="91"/>
      <c r="C167" s="240">
        <v>30</v>
      </c>
    </row>
    <row r="168" spans="1:3" ht="16.5" thickBot="1" x14ac:dyDescent="0.3">
      <c r="A168" s="61" t="s">
        <v>292</v>
      </c>
      <c r="B168" s="92">
        <f>B167/$B$27</f>
        <v>0</v>
      </c>
    </row>
    <row r="169" spans="1:3" ht="16.5" thickBot="1" x14ac:dyDescent="0.3">
      <c r="A169" s="61" t="s">
        <v>293</v>
      </c>
      <c r="B169" s="89"/>
      <c r="C169" s="20">
        <v>1</v>
      </c>
    </row>
    <row r="170" spans="1:3" ht="16.5" thickBot="1" x14ac:dyDescent="0.3">
      <c r="A170" s="61" t="s">
        <v>294</v>
      </c>
      <c r="B170" s="89"/>
      <c r="C170" s="20">
        <v>2</v>
      </c>
    </row>
    <row r="171" spans="1:3" s="240" customFormat="1" ht="16.5" thickBot="1" x14ac:dyDescent="0.3">
      <c r="A171" s="90" t="s">
        <v>291</v>
      </c>
      <c r="B171" s="91"/>
      <c r="C171" s="240">
        <v>30</v>
      </c>
    </row>
    <row r="172" spans="1:3" ht="16.5" thickBot="1" x14ac:dyDescent="0.3">
      <c r="A172" s="61" t="s">
        <v>292</v>
      </c>
      <c r="B172" s="92">
        <f>B171/$B$27</f>
        <v>0</v>
      </c>
    </row>
    <row r="173" spans="1:3" ht="16.5" thickBot="1" x14ac:dyDescent="0.3">
      <c r="A173" s="61" t="s">
        <v>293</v>
      </c>
      <c r="B173" s="89"/>
      <c r="C173" s="20">
        <v>1</v>
      </c>
    </row>
    <row r="174" spans="1:3" ht="16.5" thickBot="1" x14ac:dyDescent="0.3">
      <c r="A174" s="61" t="s">
        <v>294</v>
      </c>
      <c r="B174" s="89"/>
      <c r="C174" s="20">
        <v>2</v>
      </c>
    </row>
    <row r="175" spans="1:3" ht="29.25" thickBot="1" x14ac:dyDescent="0.3">
      <c r="A175" s="60" t="s">
        <v>297</v>
      </c>
      <c r="B175" s="68"/>
    </row>
    <row r="176" spans="1:3" ht="16.5" thickBot="1" x14ac:dyDescent="0.3">
      <c r="A176" s="62" t="s">
        <v>289</v>
      </c>
      <c r="B176" s="68"/>
    </row>
    <row r="177" spans="1:2" ht="16.5" thickBot="1" x14ac:dyDescent="0.3">
      <c r="A177" s="62" t="s">
        <v>298</v>
      </c>
      <c r="B177" s="68"/>
    </row>
    <row r="178" spans="1:2" ht="16.5" thickBot="1" x14ac:dyDescent="0.3">
      <c r="A178" s="62" t="s">
        <v>299</v>
      </c>
      <c r="B178" s="68"/>
    </row>
    <row r="179" spans="1:2" ht="16.5" thickBot="1" x14ac:dyDescent="0.3">
      <c r="A179" s="62" t="s">
        <v>300</v>
      </c>
      <c r="B179" s="68"/>
    </row>
    <row r="180" spans="1:2" ht="16.5" thickBot="1" x14ac:dyDescent="0.3">
      <c r="A180" s="57" t="s">
        <v>301</v>
      </c>
      <c r="B180" s="93">
        <f>B181/$B$27</f>
        <v>0.48761870766506948</v>
      </c>
    </row>
    <row r="181" spans="1:2" ht="16.5" thickBot="1" x14ac:dyDescent="0.3">
      <c r="A181" s="57" t="s">
        <v>302</v>
      </c>
      <c r="B181" s="94">
        <f xml:space="preserve"> SUMIF(C33:C174, 1,B33:B174)</f>
        <v>1226.74359153</v>
      </c>
    </row>
    <row r="182" spans="1:2" ht="16.5" thickBot="1" x14ac:dyDescent="0.3">
      <c r="A182" s="57" t="s">
        <v>303</v>
      </c>
      <c r="B182" s="93">
        <f>B183/$B$27</f>
        <v>0.45053149197726788</v>
      </c>
    </row>
    <row r="183" spans="1:2" ht="16.5" thickBot="1" x14ac:dyDescent="0.3">
      <c r="A183" s="58" t="s">
        <v>304</v>
      </c>
      <c r="B183" s="94">
        <f xml:space="preserve"> SUMIF(C33:C174, 2,B33:B174)</f>
        <v>1133.4401487835999</v>
      </c>
    </row>
    <row r="184" spans="1:2" x14ac:dyDescent="0.25">
      <c r="A184" s="60" t="s">
        <v>305</v>
      </c>
      <c r="B184" s="62"/>
    </row>
    <row r="185" spans="1:2" x14ac:dyDescent="0.25">
      <c r="A185" s="64" t="s">
        <v>306</v>
      </c>
      <c r="B185" s="64" t="s">
        <v>398</v>
      </c>
    </row>
    <row r="186" spans="1:2" ht="75" x14ac:dyDescent="0.25">
      <c r="A186" s="64" t="s">
        <v>307</v>
      </c>
      <c r="B186" s="64" t="s">
        <v>472</v>
      </c>
    </row>
    <row r="187" spans="1:2" x14ac:dyDescent="0.25">
      <c r="A187" s="64" t="s">
        <v>308</v>
      </c>
      <c r="B187" s="64"/>
    </row>
    <row r="188" spans="1:2" x14ac:dyDescent="0.25">
      <c r="A188" s="64" t="s">
        <v>309</v>
      </c>
      <c r="B188" s="64"/>
    </row>
    <row r="189" spans="1:2" ht="16.5" thickBot="1" x14ac:dyDescent="0.3">
      <c r="A189" s="65" t="s">
        <v>310</v>
      </c>
      <c r="B189" s="65"/>
    </row>
    <row r="190" spans="1:2" ht="30.75" thickBot="1" x14ac:dyDescent="0.3">
      <c r="A190" s="62" t="s">
        <v>311</v>
      </c>
      <c r="B190" s="63"/>
    </row>
    <row r="191" spans="1:2" ht="29.25" thickBot="1" x14ac:dyDescent="0.3">
      <c r="A191" s="57" t="s">
        <v>312</v>
      </c>
      <c r="B191" s="63"/>
    </row>
    <row r="192" spans="1:2" ht="16.5" thickBot="1" x14ac:dyDescent="0.3">
      <c r="A192" s="62" t="s">
        <v>289</v>
      </c>
      <c r="B192" s="70"/>
    </row>
    <row r="193" spans="1:2" ht="16.5" thickBot="1" x14ac:dyDescent="0.3">
      <c r="A193" s="62" t="s">
        <v>313</v>
      </c>
      <c r="B193" s="63"/>
    </row>
    <row r="194" spans="1:2" ht="16.5" thickBot="1" x14ac:dyDescent="0.3">
      <c r="A194" s="62" t="s">
        <v>314</v>
      </c>
      <c r="B194" s="70"/>
    </row>
    <row r="195" spans="1:2" ht="45.75" thickBot="1" x14ac:dyDescent="0.3">
      <c r="A195" s="71" t="s">
        <v>315</v>
      </c>
      <c r="B195" s="108" t="s">
        <v>471</v>
      </c>
    </row>
    <row r="196" spans="1:2" ht="16.5" thickBot="1" x14ac:dyDescent="0.3">
      <c r="A196" s="57" t="s">
        <v>316</v>
      </c>
      <c r="B196" s="69"/>
    </row>
    <row r="197" spans="1:2" ht="16.5" thickBot="1" x14ac:dyDescent="0.3">
      <c r="A197" s="64" t="s">
        <v>317</v>
      </c>
      <c r="B197" s="72"/>
    </row>
    <row r="198" spans="1:2" ht="16.5" thickBot="1" x14ac:dyDescent="0.3">
      <c r="A198" s="64" t="s">
        <v>318</v>
      </c>
      <c r="B198" s="72"/>
    </row>
    <row r="199" spans="1:2" ht="16.5" thickBot="1" x14ac:dyDescent="0.3">
      <c r="A199" s="64" t="s">
        <v>319</v>
      </c>
      <c r="B199" s="72"/>
    </row>
    <row r="200" spans="1:2" ht="75.75" thickBot="1" x14ac:dyDescent="0.3">
      <c r="A200" s="73" t="s">
        <v>320</v>
      </c>
      <c r="B200" s="70" t="s">
        <v>474</v>
      </c>
    </row>
    <row r="201" spans="1:2" ht="28.5" customHeight="1" x14ac:dyDescent="0.25">
      <c r="A201" s="60" t="s">
        <v>321</v>
      </c>
      <c r="B201" s="458" t="s">
        <v>473</v>
      </c>
    </row>
    <row r="202" spans="1:2" x14ac:dyDescent="0.25">
      <c r="A202" s="64" t="s">
        <v>322</v>
      </c>
      <c r="B202" s="459"/>
    </row>
    <row r="203" spans="1:2" x14ac:dyDescent="0.25">
      <c r="A203" s="64" t="s">
        <v>323</v>
      </c>
      <c r="B203" s="459"/>
    </row>
    <row r="204" spans="1:2" x14ac:dyDescent="0.25">
      <c r="A204" s="64" t="s">
        <v>324</v>
      </c>
      <c r="B204" s="459"/>
    </row>
    <row r="205" spans="1:2" x14ac:dyDescent="0.25">
      <c r="A205" s="64" t="s">
        <v>325</v>
      </c>
      <c r="B205" s="459"/>
    </row>
    <row r="206" spans="1:2" ht="16.5" thickBot="1" x14ac:dyDescent="0.3">
      <c r="A206" s="74" t="s">
        <v>326</v>
      </c>
      <c r="B206" s="460"/>
    </row>
    <row r="209" spans="1:2" x14ac:dyDescent="0.25">
      <c r="A209" s="75"/>
      <c r="B209" s="76"/>
    </row>
    <row r="210" spans="1:2" x14ac:dyDescent="0.25">
      <c r="B210" s="77"/>
    </row>
    <row r="211" spans="1:2" x14ac:dyDescent="0.25">
      <c r="B211" s="78"/>
    </row>
  </sheetData>
  <mergeCells count="10">
    <mergeCell ref="A15:B15"/>
    <mergeCell ref="A16:B16"/>
    <mergeCell ref="A18:B18"/>
    <mergeCell ref="B201:B2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33" customWidth="1"/>
    <col min="2" max="2" width="35.85546875" style="133" customWidth="1"/>
    <col min="3" max="3" width="31.140625" style="133" customWidth="1"/>
    <col min="4" max="4" width="25" style="133" customWidth="1"/>
    <col min="5" max="5" width="50" style="133" customWidth="1"/>
    <col min="6" max="6" width="57" style="133" customWidth="1"/>
    <col min="7" max="7" width="103.85546875" style="133" customWidth="1"/>
    <col min="8" max="10" width="20.5703125" style="133" customWidth="1"/>
    <col min="11" max="11" width="16" style="133" customWidth="1"/>
    <col min="12" max="12" width="20.5703125" style="133" customWidth="1"/>
    <col min="13" max="13" width="21.28515625" style="133" customWidth="1"/>
    <col min="14" max="14" width="23.85546875" style="133" customWidth="1"/>
    <col min="15" max="15" width="17.85546875" style="133" customWidth="1"/>
    <col min="16" max="16" width="23.85546875" style="133" customWidth="1"/>
    <col min="17" max="17" width="98.28515625" style="133" customWidth="1"/>
    <col min="18" max="18" width="27" style="133" customWidth="1"/>
    <col min="19" max="19" width="43" style="133" customWidth="1"/>
    <col min="20" max="16384" width="9.140625" style="133"/>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41" t="str">
        <f>'1. паспорт местоположение'!A5:C5</f>
        <v>Год раскрытия информации: 2018 год</v>
      </c>
      <c r="B4" s="341"/>
      <c r="C4" s="341"/>
      <c r="D4" s="341"/>
      <c r="E4" s="341"/>
      <c r="F4" s="341"/>
      <c r="G4" s="341"/>
      <c r="H4" s="341"/>
      <c r="I4" s="341"/>
      <c r="J4" s="341"/>
      <c r="K4" s="341"/>
      <c r="L4" s="341"/>
      <c r="M4" s="341"/>
      <c r="N4" s="341"/>
      <c r="O4" s="341"/>
      <c r="P4" s="341"/>
      <c r="Q4" s="341"/>
      <c r="R4" s="341"/>
      <c r="S4" s="341"/>
    </row>
    <row r="5" spans="1:28" s="4" customFormat="1" ht="15.75" x14ac:dyDescent="0.2">
      <c r="A5" s="113"/>
    </row>
    <row r="6" spans="1:28" s="4" customFormat="1" ht="18.75" x14ac:dyDescent="0.2">
      <c r="A6" s="347" t="s">
        <v>9</v>
      </c>
      <c r="B6" s="347"/>
      <c r="C6" s="347"/>
      <c r="D6" s="347"/>
      <c r="E6" s="347"/>
      <c r="F6" s="347"/>
      <c r="G6" s="347"/>
      <c r="H6" s="347"/>
      <c r="I6" s="347"/>
      <c r="J6" s="347"/>
      <c r="K6" s="347"/>
      <c r="L6" s="347"/>
      <c r="M6" s="347"/>
      <c r="N6" s="347"/>
      <c r="O6" s="347"/>
      <c r="P6" s="347"/>
      <c r="Q6" s="347"/>
      <c r="R6" s="347"/>
      <c r="S6" s="347"/>
      <c r="T6" s="114"/>
      <c r="U6" s="114"/>
      <c r="V6" s="114"/>
      <c r="W6" s="114"/>
      <c r="X6" s="114"/>
      <c r="Y6" s="114"/>
      <c r="Z6" s="114"/>
      <c r="AA6" s="114"/>
      <c r="AB6" s="114"/>
    </row>
    <row r="7" spans="1:28" s="4" customFormat="1" ht="18.75" x14ac:dyDescent="0.2">
      <c r="A7" s="347"/>
      <c r="B7" s="347"/>
      <c r="C7" s="347"/>
      <c r="D7" s="347"/>
      <c r="E7" s="347"/>
      <c r="F7" s="347"/>
      <c r="G7" s="347"/>
      <c r="H7" s="347"/>
      <c r="I7" s="347"/>
      <c r="J7" s="347"/>
      <c r="K7" s="347"/>
      <c r="L7" s="347"/>
      <c r="M7" s="347"/>
      <c r="N7" s="347"/>
      <c r="O7" s="347"/>
      <c r="P7" s="347"/>
      <c r="Q7" s="347"/>
      <c r="R7" s="347"/>
      <c r="S7" s="347"/>
      <c r="T7" s="114"/>
      <c r="U7" s="114"/>
      <c r="V7" s="114"/>
      <c r="W7" s="114"/>
      <c r="X7" s="114"/>
      <c r="Y7" s="114"/>
      <c r="Z7" s="114"/>
      <c r="AA7" s="114"/>
      <c r="AB7" s="114"/>
    </row>
    <row r="8" spans="1:28" s="4" customFormat="1" ht="18.75" x14ac:dyDescent="0.2">
      <c r="A8" s="348" t="str">
        <f>'1. паспорт местоположение'!A9:C9</f>
        <v>Акционерное общество "Янтарьэнерго" ДЗО  ПАО "Россети"</v>
      </c>
      <c r="B8" s="348"/>
      <c r="C8" s="348"/>
      <c r="D8" s="348"/>
      <c r="E8" s="348"/>
      <c r="F8" s="348"/>
      <c r="G8" s="348"/>
      <c r="H8" s="348"/>
      <c r="I8" s="348"/>
      <c r="J8" s="348"/>
      <c r="K8" s="348"/>
      <c r="L8" s="348"/>
      <c r="M8" s="348"/>
      <c r="N8" s="348"/>
      <c r="O8" s="348"/>
      <c r="P8" s="348"/>
      <c r="Q8" s="348"/>
      <c r="R8" s="348"/>
      <c r="S8" s="348"/>
      <c r="T8" s="114"/>
      <c r="U8" s="114"/>
      <c r="V8" s="114"/>
      <c r="W8" s="114"/>
      <c r="X8" s="114"/>
      <c r="Y8" s="114"/>
      <c r="Z8" s="114"/>
      <c r="AA8" s="114"/>
      <c r="AB8" s="114"/>
    </row>
    <row r="9" spans="1:28" s="4" customFormat="1" ht="18.75" x14ac:dyDescent="0.2">
      <c r="A9" s="352" t="s">
        <v>8</v>
      </c>
      <c r="B9" s="352"/>
      <c r="C9" s="352"/>
      <c r="D9" s="352"/>
      <c r="E9" s="352"/>
      <c r="F9" s="352"/>
      <c r="G9" s="352"/>
      <c r="H9" s="352"/>
      <c r="I9" s="352"/>
      <c r="J9" s="352"/>
      <c r="K9" s="352"/>
      <c r="L9" s="352"/>
      <c r="M9" s="352"/>
      <c r="N9" s="352"/>
      <c r="O9" s="352"/>
      <c r="P9" s="352"/>
      <c r="Q9" s="352"/>
      <c r="R9" s="352"/>
      <c r="S9" s="352"/>
      <c r="T9" s="114"/>
      <c r="U9" s="114"/>
      <c r="V9" s="114"/>
      <c r="W9" s="114"/>
      <c r="X9" s="114"/>
      <c r="Y9" s="114"/>
      <c r="Z9" s="114"/>
      <c r="AA9" s="114"/>
      <c r="AB9" s="114"/>
    </row>
    <row r="10" spans="1:28" s="4" customFormat="1" ht="18.75" x14ac:dyDescent="0.2">
      <c r="A10" s="347"/>
      <c r="B10" s="347"/>
      <c r="C10" s="347"/>
      <c r="D10" s="347"/>
      <c r="E10" s="347"/>
      <c r="F10" s="347"/>
      <c r="G10" s="347"/>
      <c r="H10" s="347"/>
      <c r="I10" s="347"/>
      <c r="J10" s="347"/>
      <c r="K10" s="347"/>
      <c r="L10" s="347"/>
      <c r="M10" s="347"/>
      <c r="N10" s="347"/>
      <c r="O10" s="347"/>
      <c r="P10" s="347"/>
      <c r="Q10" s="347"/>
      <c r="R10" s="347"/>
      <c r="S10" s="347"/>
      <c r="T10" s="114"/>
      <c r="U10" s="114"/>
      <c r="V10" s="114"/>
      <c r="W10" s="114"/>
      <c r="X10" s="114"/>
      <c r="Y10" s="114"/>
      <c r="Z10" s="114"/>
      <c r="AA10" s="114"/>
      <c r="AB10" s="114"/>
    </row>
    <row r="11" spans="1:28" s="4" customFormat="1" ht="18.75" x14ac:dyDescent="0.2">
      <c r="A11" s="348" t="str">
        <f>'1. паспорт местоположение'!A12:C12</f>
        <v>F_17-2071</v>
      </c>
      <c r="B11" s="348"/>
      <c r="C11" s="348"/>
      <c r="D11" s="348"/>
      <c r="E11" s="348"/>
      <c r="F11" s="348"/>
      <c r="G11" s="348"/>
      <c r="H11" s="348"/>
      <c r="I11" s="348"/>
      <c r="J11" s="348"/>
      <c r="K11" s="348"/>
      <c r="L11" s="348"/>
      <c r="M11" s="348"/>
      <c r="N11" s="348"/>
      <c r="O11" s="348"/>
      <c r="P11" s="348"/>
      <c r="Q11" s="348"/>
      <c r="R11" s="348"/>
      <c r="S11" s="348"/>
      <c r="T11" s="114"/>
      <c r="U11" s="114"/>
      <c r="V11" s="114"/>
      <c r="W11" s="114"/>
      <c r="X11" s="114"/>
      <c r="Y11" s="114"/>
      <c r="Z11" s="114"/>
      <c r="AA11" s="114"/>
      <c r="AB11" s="114"/>
    </row>
    <row r="12" spans="1:28" s="4" customFormat="1" ht="18.75" x14ac:dyDescent="0.2">
      <c r="A12" s="352" t="s">
        <v>7</v>
      </c>
      <c r="B12" s="352"/>
      <c r="C12" s="352"/>
      <c r="D12" s="352"/>
      <c r="E12" s="352"/>
      <c r="F12" s="352"/>
      <c r="G12" s="352"/>
      <c r="H12" s="352"/>
      <c r="I12" s="352"/>
      <c r="J12" s="352"/>
      <c r="K12" s="352"/>
      <c r="L12" s="352"/>
      <c r="M12" s="352"/>
      <c r="N12" s="352"/>
      <c r="O12" s="352"/>
      <c r="P12" s="352"/>
      <c r="Q12" s="352"/>
      <c r="R12" s="352"/>
      <c r="S12" s="352"/>
      <c r="T12" s="114"/>
      <c r="U12" s="114"/>
      <c r="V12" s="114"/>
      <c r="W12" s="114"/>
      <c r="X12" s="114"/>
      <c r="Y12" s="114"/>
      <c r="Z12" s="114"/>
      <c r="AA12" s="114"/>
      <c r="AB12" s="114"/>
    </row>
    <row r="13" spans="1:28" s="116"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106"/>
      <c r="U13" s="106"/>
      <c r="V13" s="106"/>
      <c r="W13" s="106"/>
      <c r="X13" s="106"/>
      <c r="Y13" s="106"/>
      <c r="Z13" s="106"/>
      <c r="AA13" s="106"/>
      <c r="AB13" s="106"/>
    </row>
    <row r="14" spans="1:28" s="117" customFormat="1" ht="15.75" x14ac:dyDescent="0.2">
      <c r="A14"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4" s="354"/>
      <c r="C14" s="354"/>
      <c r="D14" s="354"/>
      <c r="E14" s="354"/>
      <c r="F14" s="354"/>
      <c r="G14" s="354"/>
      <c r="H14" s="354"/>
      <c r="I14" s="354"/>
      <c r="J14" s="354"/>
      <c r="K14" s="354"/>
      <c r="L14" s="354"/>
      <c r="M14" s="354"/>
      <c r="N14" s="354"/>
      <c r="O14" s="354"/>
      <c r="P14" s="354"/>
      <c r="Q14" s="354"/>
      <c r="R14" s="354"/>
      <c r="S14" s="354"/>
      <c r="T14" s="115"/>
      <c r="U14" s="115"/>
      <c r="V14" s="115"/>
      <c r="W14" s="115"/>
      <c r="X14" s="115"/>
      <c r="Y14" s="115"/>
      <c r="Z14" s="115"/>
      <c r="AA14" s="115"/>
      <c r="AB14" s="115"/>
    </row>
    <row r="15" spans="1:28" s="117" customFormat="1" ht="15" customHeight="1" x14ac:dyDescent="0.2">
      <c r="A15" s="352" t="s">
        <v>6</v>
      </c>
      <c r="B15" s="352"/>
      <c r="C15" s="352"/>
      <c r="D15" s="352"/>
      <c r="E15" s="352"/>
      <c r="F15" s="352"/>
      <c r="G15" s="352"/>
      <c r="H15" s="352"/>
      <c r="I15" s="352"/>
      <c r="J15" s="352"/>
      <c r="K15" s="352"/>
      <c r="L15" s="352"/>
      <c r="M15" s="352"/>
      <c r="N15" s="352"/>
      <c r="O15" s="352"/>
      <c r="P15" s="352"/>
      <c r="Q15" s="352"/>
      <c r="R15" s="352"/>
      <c r="S15" s="352"/>
      <c r="T15" s="102"/>
      <c r="U15" s="102"/>
      <c r="V15" s="102"/>
      <c r="W15" s="102"/>
      <c r="X15" s="102"/>
      <c r="Y15" s="102"/>
      <c r="Z15" s="102"/>
      <c r="AA15" s="102"/>
      <c r="AB15" s="102"/>
    </row>
    <row r="16" spans="1:28" s="117"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18"/>
      <c r="U16" s="118"/>
      <c r="V16" s="118"/>
      <c r="W16" s="118"/>
      <c r="X16" s="118"/>
      <c r="Y16" s="118"/>
    </row>
    <row r="17" spans="1:28" s="117" customFormat="1" ht="45.75" customHeight="1" x14ac:dyDescent="0.2">
      <c r="A17" s="356" t="s">
        <v>357</v>
      </c>
      <c r="B17" s="356"/>
      <c r="C17" s="356"/>
      <c r="D17" s="356"/>
      <c r="E17" s="356"/>
      <c r="F17" s="356"/>
      <c r="G17" s="356"/>
      <c r="H17" s="356"/>
      <c r="I17" s="356"/>
      <c r="J17" s="356"/>
      <c r="K17" s="356"/>
      <c r="L17" s="356"/>
      <c r="M17" s="356"/>
      <c r="N17" s="356"/>
      <c r="O17" s="356"/>
      <c r="P17" s="356"/>
      <c r="Q17" s="356"/>
      <c r="R17" s="356"/>
      <c r="S17" s="356"/>
      <c r="T17" s="119"/>
      <c r="U17" s="119"/>
      <c r="V17" s="119"/>
      <c r="W17" s="119"/>
      <c r="X17" s="119"/>
      <c r="Y17" s="119"/>
      <c r="Z17" s="119"/>
      <c r="AA17" s="119"/>
      <c r="AB17" s="119"/>
    </row>
    <row r="18" spans="1:28" s="117"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118"/>
      <c r="U18" s="118"/>
      <c r="V18" s="118"/>
      <c r="W18" s="118"/>
      <c r="X18" s="118"/>
      <c r="Y18" s="118"/>
    </row>
    <row r="19" spans="1:28" s="117" customFormat="1" ht="54" customHeight="1" x14ac:dyDescent="0.2">
      <c r="A19" s="346" t="s">
        <v>5</v>
      </c>
      <c r="B19" s="346" t="s">
        <v>99</v>
      </c>
      <c r="C19" s="349" t="s">
        <v>280</v>
      </c>
      <c r="D19" s="346" t="s">
        <v>279</v>
      </c>
      <c r="E19" s="346" t="s">
        <v>98</v>
      </c>
      <c r="F19" s="346" t="s">
        <v>97</v>
      </c>
      <c r="G19" s="346" t="s">
        <v>275</v>
      </c>
      <c r="H19" s="346" t="s">
        <v>96</v>
      </c>
      <c r="I19" s="346" t="s">
        <v>95</v>
      </c>
      <c r="J19" s="346" t="s">
        <v>94</v>
      </c>
      <c r="K19" s="346" t="s">
        <v>93</v>
      </c>
      <c r="L19" s="346" t="s">
        <v>92</v>
      </c>
      <c r="M19" s="346" t="s">
        <v>91</v>
      </c>
      <c r="N19" s="346" t="s">
        <v>90</v>
      </c>
      <c r="O19" s="346" t="s">
        <v>89</v>
      </c>
      <c r="P19" s="346" t="s">
        <v>88</v>
      </c>
      <c r="Q19" s="346" t="s">
        <v>278</v>
      </c>
      <c r="R19" s="346"/>
      <c r="S19" s="351" t="s">
        <v>351</v>
      </c>
      <c r="T19" s="118"/>
      <c r="U19" s="118"/>
      <c r="V19" s="118"/>
      <c r="W19" s="118"/>
      <c r="X19" s="118"/>
      <c r="Y19" s="118"/>
    </row>
    <row r="20" spans="1:28" s="117" customFormat="1" ht="180.75" customHeight="1" x14ac:dyDescent="0.2">
      <c r="A20" s="346"/>
      <c r="B20" s="346"/>
      <c r="C20" s="350"/>
      <c r="D20" s="346"/>
      <c r="E20" s="346"/>
      <c r="F20" s="346"/>
      <c r="G20" s="346"/>
      <c r="H20" s="346"/>
      <c r="I20" s="346"/>
      <c r="J20" s="346"/>
      <c r="K20" s="346"/>
      <c r="L20" s="346"/>
      <c r="M20" s="346"/>
      <c r="N20" s="346"/>
      <c r="O20" s="346"/>
      <c r="P20" s="346"/>
      <c r="Q20" s="136" t="s">
        <v>276</v>
      </c>
      <c r="R20" s="137" t="s">
        <v>277</v>
      </c>
      <c r="S20" s="351"/>
      <c r="T20" s="124"/>
      <c r="U20" s="124"/>
      <c r="V20" s="124"/>
      <c r="W20" s="124"/>
      <c r="X20" s="124"/>
      <c r="Y20" s="124"/>
      <c r="Z20" s="125"/>
      <c r="AA20" s="125"/>
      <c r="AB20" s="125"/>
    </row>
    <row r="21" spans="1:28" s="117" customFormat="1" ht="18.75" x14ac:dyDescent="0.2">
      <c r="A21" s="136">
        <v>1</v>
      </c>
      <c r="B21" s="138">
        <v>2</v>
      </c>
      <c r="C21" s="136">
        <v>3</v>
      </c>
      <c r="D21" s="138">
        <v>4</v>
      </c>
      <c r="E21" s="136">
        <v>5</v>
      </c>
      <c r="F21" s="138">
        <v>6</v>
      </c>
      <c r="G21" s="136">
        <v>7</v>
      </c>
      <c r="H21" s="138">
        <v>8</v>
      </c>
      <c r="I21" s="136">
        <v>9</v>
      </c>
      <c r="J21" s="138">
        <v>10</v>
      </c>
      <c r="K21" s="136">
        <v>11</v>
      </c>
      <c r="L21" s="138">
        <v>12</v>
      </c>
      <c r="M21" s="136">
        <v>13</v>
      </c>
      <c r="N21" s="138">
        <v>14</v>
      </c>
      <c r="O21" s="136">
        <v>15</v>
      </c>
      <c r="P21" s="138">
        <v>16</v>
      </c>
      <c r="Q21" s="136">
        <v>17</v>
      </c>
      <c r="R21" s="138">
        <v>18</v>
      </c>
      <c r="S21" s="136">
        <v>19</v>
      </c>
      <c r="T21" s="124"/>
      <c r="U21" s="124"/>
      <c r="V21" s="124"/>
      <c r="W21" s="124"/>
      <c r="X21" s="124"/>
      <c r="Y21" s="124"/>
      <c r="Z21" s="125"/>
      <c r="AA21" s="125"/>
      <c r="AB21" s="125"/>
    </row>
    <row r="22" spans="1:28" s="117" customFormat="1" ht="18.75" x14ac:dyDescent="0.2">
      <c r="A22" s="136"/>
      <c r="B22" s="138"/>
      <c r="C22" s="138"/>
      <c r="D22" s="138"/>
      <c r="E22" s="138"/>
      <c r="F22" s="138"/>
      <c r="G22" s="138"/>
      <c r="H22" s="138"/>
      <c r="I22" s="138"/>
      <c r="J22" s="138"/>
      <c r="K22" s="138"/>
      <c r="L22" s="138"/>
      <c r="M22" s="138"/>
      <c r="N22" s="138"/>
      <c r="O22" s="138"/>
      <c r="P22" s="138"/>
      <c r="Q22" s="127"/>
      <c r="R22" s="139"/>
      <c r="S22" s="139"/>
      <c r="T22" s="124"/>
      <c r="U22" s="124"/>
      <c r="V22" s="124"/>
      <c r="W22" s="124"/>
      <c r="X22" s="124"/>
      <c r="Y22" s="124"/>
      <c r="Z22" s="125"/>
      <c r="AA22" s="125"/>
      <c r="AB22" s="125"/>
    </row>
    <row r="23" spans="1:28" ht="20.25" customHeight="1" x14ac:dyDescent="0.25">
      <c r="A23" s="141"/>
      <c r="B23" s="138" t="s">
        <v>273</v>
      </c>
      <c r="C23" s="138"/>
      <c r="D23" s="138"/>
      <c r="E23" s="141" t="s">
        <v>274</v>
      </c>
      <c r="F23" s="141" t="s">
        <v>274</v>
      </c>
      <c r="G23" s="141" t="s">
        <v>274</v>
      </c>
      <c r="H23" s="141" t="s">
        <v>274</v>
      </c>
      <c r="I23" s="141" t="s">
        <v>274</v>
      </c>
      <c r="J23" s="141" t="s">
        <v>274</v>
      </c>
      <c r="K23" s="141" t="s">
        <v>274</v>
      </c>
      <c r="L23" s="141" t="s">
        <v>274</v>
      </c>
      <c r="M23" s="141" t="s">
        <v>274</v>
      </c>
      <c r="N23" s="141" t="s">
        <v>274</v>
      </c>
      <c r="O23" s="141">
        <f>SUM(O22:O22)</f>
        <v>0</v>
      </c>
      <c r="P23" s="141">
        <f>SUM(P22:P22)</f>
        <v>0</v>
      </c>
      <c r="Q23" s="141" t="s">
        <v>274</v>
      </c>
      <c r="R23" s="141" t="s">
        <v>274</v>
      </c>
      <c r="S23" s="261">
        <f>SUM(S22:S22)</f>
        <v>0</v>
      </c>
      <c r="T23" s="132"/>
      <c r="U23" s="132"/>
      <c r="V23" s="132"/>
      <c r="W23" s="132"/>
      <c r="X23" s="132"/>
      <c r="Y23" s="132"/>
      <c r="Z23" s="132"/>
      <c r="AA23" s="132"/>
      <c r="AB23" s="132"/>
    </row>
    <row r="24" spans="1:28" x14ac:dyDescent="0.25">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row>
    <row r="25" spans="1:28"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row>
    <row r="26" spans="1:28"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row>
    <row r="27" spans="1:28"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row>
    <row r="28" spans="1:28"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row>
    <row r="29" spans="1:28"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row>
    <row r="30" spans="1:28"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row>
    <row r="31" spans="1:28"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row>
    <row r="32" spans="1:28"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row>
    <row r="33" spans="1:28"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row>
    <row r="34" spans="1:28"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row>
    <row r="35" spans="1:28"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row>
    <row r="36" spans="1:28"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row>
    <row r="37" spans="1:28"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row>
    <row r="38" spans="1:28"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row>
    <row r="39" spans="1:28"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row>
    <row r="40" spans="1:28"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row>
    <row r="41" spans="1:28"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row>
    <row r="42" spans="1:28"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row>
    <row r="43" spans="1:28"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row>
    <row r="44" spans="1:28"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row>
    <row r="45" spans="1:28"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row>
    <row r="46" spans="1:28"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row>
    <row r="47" spans="1:28"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row>
    <row r="48" spans="1:28"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row>
    <row r="49" spans="1:28"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row>
    <row r="50" spans="1:28"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row>
    <row r="51" spans="1:28"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row>
    <row r="52" spans="1:28"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row>
    <row r="53" spans="1:28"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row>
    <row r="54" spans="1:28"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row>
    <row r="55" spans="1:28"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row>
    <row r="56" spans="1:28"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row>
    <row r="57" spans="1:28"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row>
    <row r="58" spans="1:28"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row>
    <row r="59" spans="1:28"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row>
    <row r="60" spans="1:28"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row>
    <row r="61" spans="1:28"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row>
    <row r="62" spans="1:28"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row>
    <row r="63" spans="1:28"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row>
    <row r="64" spans="1:28"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row>
    <row r="65" spans="1:28"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row>
    <row r="66" spans="1:28"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row>
    <row r="67" spans="1:28"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row>
    <row r="69" spans="1:28"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row>
    <row r="70" spans="1:28"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row>
    <row r="71" spans="1:28"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row>
    <row r="72" spans="1:28"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row>
    <row r="73" spans="1:28"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row>
    <row r="74" spans="1:28"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row>
    <row r="75" spans="1:28"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row>
    <row r="76" spans="1:28"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row>
    <row r="77" spans="1:28"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row>
    <row r="78" spans="1:28"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row>
    <row r="79" spans="1:28"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row>
    <row r="80" spans="1:28"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row>
    <row r="81" spans="1:28"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row>
    <row r="82" spans="1:28"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row>
    <row r="83" spans="1:28"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row>
    <row r="84" spans="1:28"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row>
    <row r="85" spans="1:28"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row>
    <row r="86" spans="1:28"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row>
    <row r="87" spans="1:28"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row>
    <row r="88" spans="1:28"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row>
    <row r="89" spans="1:28"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row>
    <row r="90" spans="1:28"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row>
    <row r="91" spans="1:28"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row>
    <row r="92" spans="1:28"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row>
    <row r="93" spans="1:28"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row>
    <row r="94" spans="1:28"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row>
    <row r="95" spans="1:28"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row>
    <row r="96" spans="1:28"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row>
    <row r="97" spans="1:28"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row>
    <row r="98" spans="1:28"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row>
    <row r="99" spans="1:28"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row>
    <row r="100" spans="1:28"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row>
    <row r="101" spans="1:28"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row>
    <row r="102" spans="1:28"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row>
    <row r="103" spans="1:28"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row>
    <row r="104" spans="1:28"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row>
    <row r="105" spans="1:28"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row>
    <row r="106" spans="1:28"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row>
    <row r="107" spans="1:28"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row>
    <row r="108" spans="1:28"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row>
    <row r="109" spans="1:28"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row>
    <row r="110" spans="1:28"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row>
    <row r="111" spans="1:28"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row>
    <row r="112" spans="1:28"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row>
    <row r="113" spans="1:28"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row>
    <row r="114" spans="1:28"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row>
    <row r="115" spans="1:28"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row>
    <row r="116" spans="1:28"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row>
    <row r="117" spans="1:28"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row>
    <row r="118" spans="1:28"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row>
    <row r="119" spans="1:28"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row>
    <row r="120" spans="1:28"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row>
    <row r="121" spans="1:28"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row>
    <row r="122" spans="1:28"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row>
    <row r="123" spans="1:28"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row>
    <row r="124" spans="1:28"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row>
    <row r="125" spans="1:28"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row>
    <row r="126" spans="1:28"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row>
    <row r="127" spans="1:28"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row>
    <row r="128" spans="1:28"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row>
    <row r="129" spans="1:28"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row>
    <row r="130" spans="1:28"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row>
    <row r="131" spans="1:28"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row>
    <row r="132" spans="1:28"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row>
    <row r="133" spans="1:28"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row>
    <row r="134" spans="1:28"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row>
    <row r="135" spans="1:28"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row>
    <row r="136" spans="1:28"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row>
    <row r="137" spans="1:28"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row>
    <row r="138" spans="1:28"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row>
    <row r="139" spans="1:28"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row>
    <row r="140" spans="1:28"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row>
    <row r="141" spans="1:28"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row>
    <row r="142" spans="1:28"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row>
    <row r="143" spans="1:28"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row>
    <row r="144" spans="1:28"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row>
    <row r="145" spans="1:28"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row>
    <row r="146" spans="1:28"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row>
    <row r="147" spans="1:28"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row>
    <row r="148" spans="1:28"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row>
    <row r="149" spans="1:28"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row>
    <row r="150" spans="1:28"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row>
    <row r="151" spans="1:28"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c r="AA151" s="132"/>
      <c r="AB151" s="132"/>
    </row>
    <row r="152" spans="1:28"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c r="AA152" s="132"/>
      <c r="AB152" s="132"/>
    </row>
    <row r="153" spans="1:28"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row>
    <row r="154" spans="1:28"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c r="AA154" s="132"/>
      <c r="AB154" s="132"/>
    </row>
    <row r="155" spans="1:28"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row>
    <row r="156" spans="1:28"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c r="AA156" s="132"/>
      <c r="AB156" s="132"/>
    </row>
    <row r="157" spans="1:28"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c r="AA157" s="132"/>
      <c r="AB157" s="132"/>
    </row>
    <row r="158" spans="1:28"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c r="AA158" s="132"/>
      <c r="AB158" s="132"/>
    </row>
    <row r="159" spans="1:28"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row>
    <row r="160" spans="1:28"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c r="AA160" s="132"/>
      <c r="AB160" s="132"/>
    </row>
    <row r="161" spans="1:28"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row>
    <row r="162" spans="1:28"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c r="AA162" s="132"/>
      <c r="AB162" s="132"/>
    </row>
    <row r="163" spans="1:28"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c r="AA163" s="132"/>
      <c r="AB163" s="132"/>
    </row>
    <row r="164" spans="1:28"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c r="AA164" s="132"/>
      <c r="AB164" s="132"/>
    </row>
    <row r="165" spans="1:28"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row>
    <row r="166" spans="1:28"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c r="AA166" s="132"/>
      <c r="AB166" s="132"/>
    </row>
    <row r="167" spans="1:28"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row>
    <row r="168" spans="1:28"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row>
    <row r="169" spans="1:28"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row>
    <row r="170" spans="1:28"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c r="AA170" s="132"/>
      <c r="AB170" s="132"/>
    </row>
    <row r="171" spans="1:28"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c r="AA171" s="132"/>
      <c r="AB171" s="132"/>
    </row>
    <row r="172" spans="1:28"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c r="AA172" s="132"/>
      <c r="AB172" s="132"/>
    </row>
    <row r="173" spans="1:28"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c r="AA173" s="132"/>
      <c r="AB173" s="132"/>
    </row>
    <row r="174" spans="1:28"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c r="AA174" s="132"/>
      <c r="AB174" s="132"/>
    </row>
    <row r="175" spans="1:28"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c r="AA175" s="132"/>
      <c r="AB175" s="132"/>
    </row>
    <row r="176" spans="1:28"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c r="AA176" s="132"/>
      <c r="AB176" s="132"/>
    </row>
    <row r="177" spans="1:28"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c r="AA177" s="132"/>
      <c r="AB177" s="132"/>
    </row>
    <row r="178" spans="1:28"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c r="AA178" s="132"/>
      <c r="AB178" s="132"/>
    </row>
    <row r="179" spans="1:28"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c r="AA179" s="132"/>
      <c r="AB179" s="132"/>
    </row>
    <row r="180" spans="1:28"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c r="AA180" s="132"/>
      <c r="AB180" s="132"/>
    </row>
    <row r="181" spans="1:28"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c r="AA181" s="132"/>
      <c r="AB181" s="132"/>
    </row>
    <row r="182" spans="1:28"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c r="AA182" s="132"/>
      <c r="AB182" s="132"/>
    </row>
    <row r="183" spans="1:28"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c r="AA183" s="132"/>
      <c r="AB183" s="132"/>
    </row>
    <row r="184" spans="1:28"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row>
    <row r="185" spans="1:28"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row>
    <row r="186" spans="1:28"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c r="AA186" s="132"/>
      <c r="AB186" s="132"/>
    </row>
    <row r="187" spans="1:28"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row>
    <row r="188" spans="1:28"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c r="AA188" s="132"/>
      <c r="AB188" s="132"/>
    </row>
    <row r="189" spans="1:28"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c r="AA189" s="132"/>
      <c r="AB189" s="132"/>
    </row>
    <row r="190" spans="1:28"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c r="AA190" s="132"/>
      <c r="AB190" s="132"/>
    </row>
    <row r="191" spans="1:28"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row>
    <row r="192" spans="1:28"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c r="AA192" s="132"/>
      <c r="AB192" s="132"/>
    </row>
    <row r="193" spans="1:28"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c r="AA193" s="132"/>
      <c r="AB193" s="132"/>
    </row>
    <row r="194" spans="1:28"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c r="AA194" s="132"/>
      <c r="AB194" s="132"/>
    </row>
    <row r="195" spans="1:28"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c r="AA195" s="132"/>
      <c r="AB195" s="132"/>
    </row>
    <row r="196" spans="1:28"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c r="AA196" s="132"/>
      <c r="AB196" s="132"/>
    </row>
    <row r="197" spans="1:28"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c r="AA197" s="132"/>
      <c r="AB197" s="132"/>
    </row>
    <row r="198" spans="1:28"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c r="AA198" s="132"/>
      <c r="AB198" s="132"/>
    </row>
    <row r="199" spans="1:28"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c r="AA199" s="132"/>
      <c r="AB199" s="132"/>
    </row>
    <row r="200" spans="1:28"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c r="AA200" s="132"/>
      <c r="AB200" s="132"/>
    </row>
    <row r="201" spans="1:28"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c r="AA201" s="132"/>
      <c r="AB201" s="132"/>
    </row>
    <row r="202" spans="1:28"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c r="AA202" s="132"/>
      <c r="AB202" s="132"/>
    </row>
    <row r="203" spans="1:28"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row>
    <row r="204" spans="1:28"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c r="AA204" s="132"/>
      <c r="AB204" s="132"/>
    </row>
    <row r="205" spans="1:28"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c r="AA205" s="132"/>
      <c r="AB205" s="132"/>
    </row>
    <row r="206" spans="1:28"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c r="AA206" s="132"/>
      <c r="AB206" s="132"/>
    </row>
    <row r="207" spans="1:28"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c r="AA207" s="132"/>
      <c r="AB207" s="132"/>
    </row>
    <row r="208" spans="1:28"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c r="AA208" s="132"/>
      <c r="AB208" s="132"/>
    </row>
    <row r="209" spans="1:28"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c r="AA209" s="132"/>
      <c r="AB209" s="132"/>
    </row>
    <row r="210" spans="1:28"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c r="AA210" s="132"/>
      <c r="AB210" s="132"/>
    </row>
    <row r="211" spans="1:28"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c r="AA211" s="132"/>
      <c r="AB211" s="132"/>
    </row>
    <row r="212" spans="1:28"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c r="AA212" s="132"/>
      <c r="AB212" s="132"/>
    </row>
    <row r="213" spans="1:28"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c r="AA213" s="132"/>
      <c r="AB213" s="132"/>
    </row>
    <row r="214" spans="1:28"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c r="AA214" s="132"/>
      <c r="AB214" s="132"/>
    </row>
    <row r="215" spans="1:28"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c r="AA215" s="132"/>
      <c r="AB215" s="132"/>
    </row>
    <row r="216" spans="1:28"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c r="AA216" s="132"/>
      <c r="AB216" s="132"/>
    </row>
    <row r="217" spans="1:28"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c r="AA217" s="132"/>
      <c r="AB217" s="132"/>
    </row>
    <row r="218" spans="1:28"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c r="AA218" s="132"/>
      <c r="AB218" s="132"/>
    </row>
    <row r="219" spans="1:28"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c r="AA219" s="132"/>
      <c r="AB219" s="132"/>
    </row>
    <row r="220" spans="1:28"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c r="AA220" s="132"/>
      <c r="AB220" s="132"/>
    </row>
    <row r="221" spans="1:28"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c r="AA221" s="132"/>
      <c r="AB221" s="132"/>
    </row>
    <row r="222" spans="1:28"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c r="AA222" s="132"/>
      <c r="AB222" s="132"/>
    </row>
    <row r="223" spans="1:28"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c r="AA223" s="132"/>
      <c r="AB223" s="132"/>
    </row>
    <row r="224" spans="1:28"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c r="AA224" s="132"/>
      <c r="AB224" s="132"/>
    </row>
    <row r="225" spans="1:28"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c r="AA225" s="132"/>
      <c r="AB225" s="132"/>
    </row>
    <row r="226" spans="1:28"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c r="AA226" s="132"/>
      <c r="AB226" s="132"/>
    </row>
    <row r="227" spans="1:28"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c r="AA227" s="132"/>
      <c r="AB227" s="132"/>
    </row>
    <row r="228" spans="1:28"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c r="AA228" s="132"/>
      <c r="AB228" s="132"/>
    </row>
    <row r="229" spans="1:28"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c r="AA229" s="132"/>
      <c r="AB229" s="132"/>
    </row>
    <row r="230" spans="1:28"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c r="AA230" s="132"/>
      <c r="AB230" s="132"/>
    </row>
    <row r="231" spans="1:28"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c r="AA231" s="132"/>
      <c r="AB231" s="132"/>
    </row>
    <row r="232" spans="1:28"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c r="AA232" s="132"/>
      <c r="AB232" s="132"/>
    </row>
    <row r="233" spans="1:28"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c r="AA233" s="132"/>
      <c r="AB233" s="132"/>
    </row>
    <row r="234" spans="1:28"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c r="AA234" s="132"/>
      <c r="AB234" s="132"/>
    </row>
    <row r="235" spans="1:28"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c r="AA235" s="132"/>
      <c r="AB235" s="132"/>
    </row>
    <row r="236" spans="1:28"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c r="AA236" s="132"/>
      <c r="AB236" s="132"/>
    </row>
    <row r="237" spans="1:28"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c r="AA237" s="132"/>
      <c r="AB237" s="132"/>
    </row>
    <row r="238" spans="1:28"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c r="AA238" s="132"/>
      <c r="AB238" s="132"/>
    </row>
    <row r="239" spans="1:28"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row>
    <row r="240" spans="1:28"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c r="AA240" s="132"/>
      <c r="AB240" s="132"/>
    </row>
    <row r="241" spans="1:28"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c r="AA241" s="132"/>
      <c r="AB241" s="132"/>
    </row>
    <row r="242" spans="1:28"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row>
    <row r="243" spans="1:28"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row>
    <row r="244" spans="1:28"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row>
    <row r="245" spans="1:28"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row>
    <row r="246" spans="1:28"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row>
    <row r="247" spans="1:28"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row>
    <row r="248" spans="1:28"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row>
    <row r="249" spans="1:28"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row>
    <row r="250" spans="1:28"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c r="AA250" s="132"/>
      <c r="AB250" s="132"/>
    </row>
    <row r="251" spans="1:28"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c r="AA251" s="132"/>
      <c r="AB251" s="132"/>
    </row>
    <row r="252" spans="1:28"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row>
    <row r="253" spans="1:28"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row>
    <row r="254" spans="1:28"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row>
    <row r="255" spans="1:28"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row>
    <row r="256" spans="1:28"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c r="AA256" s="132"/>
      <c r="AB256" s="132"/>
    </row>
    <row r="257" spans="1:28"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c r="AA257" s="132"/>
      <c r="AB257" s="132"/>
    </row>
    <row r="258" spans="1:28"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row>
    <row r="259" spans="1:28"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row>
    <row r="260" spans="1:28"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row>
    <row r="261" spans="1:28"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row>
    <row r="262" spans="1:28"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c r="AA262" s="132"/>
      <c r="AB262" s="132"/>
    </row>
    <row r="263" spans="1:28"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c r="AA263" s="132"/>
      <c r="AB263" s="132"/>
    </row>
    <row r="264" spans="1:28"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row>
    <row r="265" spans="1:28"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row>
    <row r="266" spans="1:28"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row>
    <row r="267" spans="1:28"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row>
    <row r="268" spans="1:28"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c r="AA268" s="132"/>
      <c r="AB268" s="132"/>
    </row>
    <row r="269" spans="1:28"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c r="AA269" s="132"/>
      <c r="AB269" s="132"/>
    </row>
    <row r="270" spans="1:28"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c r="AA270" s="132"/>
      <c r="AB270" s="132"/>
    </row>
    <row r="271" spans="1:28"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c r="AA271" s="132"/>
      <c r="AB271" s="132"/>
    </row>
    <row r="272" spans="1:28"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c r="AA272" s="132"/>
      <c r="AB272" s="132"/>
    </row>
    <row r="273" spans="1:28"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c r="AA273" s="132"/>
      <c r="AB273" s="132"/>
    </row>
    <row r="274" spans="1:28"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row>
    <row r="275" spans="1:28"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row>
    <row r="276" spans="1:28"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row>
    <row r="277" spans="1:28"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c r="AA277" s="132"/>
      <c r="AB277" s="132"/>
    </row>
    <row r="278" spans="1:28"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c r="AA278" s="132"/>
      <c r="AB278" s="132"/>
    </row>
    <row r="279" spans="1:28"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c r="AA279" s="132"/>
      <c r="AB279" s="132"/>
    </row>
    <row r="280" spans="1:28"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c r="AA280" s="132"/>
      <c r="AB280" s="132"/>
    </row>
    <row r="281" spans="1:28"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c r="AA281" s="132"/>
      <c r="AB281" s="132"/>
    </row>
    <row r="282" spans="1:28"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c r="AA282" s="132"/>
      <c r="AB282" s="132"/>
    </row>
    <row r="283" spans="1:28"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c r="AA283" s="132"/>
      <c r="AB283" s="132"/>
    </row>
    <row r="284" spans="1:28"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c r="AA284" s="132"/>
      <c r="AB284" s="132"/>
    </row>
    <row r="285" spans="1:28"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c r="AA285" s="132"/>
      <c r="AB285" s="132"/>
    </row>
    <row r="286" spans="1:28"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c r="AA286" s="132"/>
      <c r="AB286" s="132"/>
    </row>
    <row r="287" spans="1:28"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c r="AA287" s="132"/>
      <c r="AB287" s="132"/>
    </row>
    <row r="288" spans="1:28"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c r="AA288" s="132"/>
      <c r="AB288" s="132"/>
    </row>
    <row r="289" spans="1:28"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c r="AA289" s="132"/>
      <c r="AB289" s="132"/>
    </row>
    <row r="290" spans="1:28"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row>
    <row r="291" spans="1:28"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c r="AA291" s="132"/>
      <c r="AB291" s="132"/>
    </row>
    <row r="292" spans="1:28"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c r="AA292" s="132"/>
      <c r="AB292" s="132"/>
    </row>
    <row r="293" spans="1:28"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c r="AA293" s="132"/>
      <c r="AB293" s="132"/>
    </row>
    <row r="294" spans="1:28"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c r="AA294" s="132"/>
      <c r="AB294" s="132"/>
    </row>
    <row r="295" spans="1:28"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c r="AA295" s="132"/>
      <c r="AB295" s="132"/>
    </row>
    <row r="296" spans="1:28"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row>
    <row r="297" spans="1:28"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c r="AA297" s="132"/>
      <c r="AB297" s="132"/>
    </row>
    <row r="298" spans="1:28"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c r="AA298" s="132"/>
      <c r="AB298" s="132"/>
    </row>
    <row r="299" spans="1:28"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c r="AA299" s="132"/>
      <c r="AB299" s="132"/>
    </row>
    <row r="300" spans="1:28"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c r="AA300" s="132"/>
      <c r="AB300" s="132"/>
    </row>
    <row r="301" spans="1:28"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c r="AA301" s="132"/>
      <c r="AB301" s="132"/>
    </row>
    <row r="302" spans="1:28"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c r="AA302" s="132"/>
      <c r="AB302" s="132"/>
    </row>
    <row r="303" spans="1:28"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c r="AA303" s="132"/>
      <c r="AB303" s="132"/>
    </row>
    <row r="304" spans="1:28"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c r="AA304" s="132"/>
      <c r="AB304" s="132"/>
    </row>
    <row r="305" spans="1:28"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c r="AA305" s="132"/>
      <c r="AB305" s="132"/>
    </row>
    <row r="306" spans="1:28"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c r="AA306" s="132"/>
      <c r="AB306" s="132"/>
    </row>
    <row r="307" spans="1:28"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c r="AA307" s="132"/>
      <c r="AB307" s="132"/>
    </row>
    <row r="308" spans="1:28"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c r="AA308" s="132"/>
      <c r="AB308" s="132"/>
    </row>
    <row r="309" spans="1:28"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c r="AA309" s="132"/>
      <c r="AB309" s="132"/>
    </row>
    <row r="310" spans="1:28"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c r="AA310" s="132"/>
      <c r="AB310" s="132"/>
    </row>
    <row r="311" spans="1:28"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c r="AA311" s="132"/>
      <c r="AB311" s="132"/>
    </row>
    <row r="312" spans="1:28"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c r="AA312" s="132"/>
      <c r="AB312" s="132"/>
    </row>
    <row r="313" spans="1:28"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c r="AA313" s="132"/>
      <c r="AB313" s="132"/>
    </row>
    <row r="314" spans="1:28"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c r="AA314" s="132"/>
      <c r="AB314" s="132"/>
    </row>
    <row r="315" spans="1:28"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c r="AA315" s="132"/>
      <c r="AB315" s="132"/>
    </row>
    <row r="316" spans="1:28"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c r="AA316" s="132"/>
      <c r="AB316" s="132"/>
    </row>
    <row r="317" spans="1:28"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c r="AA317" s="132"/>
      <c r="AB317" s="132"/>
    </row>
    <row r="318" spans="1:28"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c r="AA318" s="132"/>
      <c r="AB318" s="132"/>
    </row>
    <row r="319" spans="1:28"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c r="AA319" s="132"/>
      <c r="AB319" s="132"/>
    </row>
    <row r="320" spans="1:28"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c r="AA320" s="132"/>
      <c r="AB320" s="132"/>
    </row>
    <row r="321" spans="1:28"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c r="AA321" s="132"/>
      <c r="AB321" s="132"/>
    </row>
    <row r="322" spans="1:28"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c r="AA322" s="132"/>
      <c r="AB322" s="132"/>
    </row>
    <row r="323" spans="1:28"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c r="AA323" s="132"/>
      <c r="AB323" s="132"/>
    </row>
    <row r="324" spans="1:28"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c r="AA324" s="132"/>
      <c r="AB324" s="132"/>
    </row>
    <row r="325" spans="1:28"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c r="AA325" s="132"/>
      <c r="AB325" s="132"/>
    </row>
    <row r="326" spans="1:28"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c r="AA326" s="132"/>
      <c r="AB326" s="132"/>
    </row>
    <row r="327" spans="1:28"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c r="AA327" s="132"/>
      <c r="AB327" s="132"/>
    </row>
    <row r="328" spans="1:28"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c r="AA328" s="132"/>
      <c r="AB328" s="132"/>
    </row>
    <row r="329" spans="1:28"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row>
    <row r="330" spans="1:28"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c r="AA330" s="132"/>
      <c r="AB330" s="132"/>
    </row>
    <row r="331" spans="1:28"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c r="AA331" s="132"/>
      <c r="AB331" s="132"/>
    </row>
    <row r="332" spans="1:28"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c r="AA332" s="132"/>
      <c r="AB332" s="132"/>
    </row>
    <row r="333" spans="1:28"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row>
    <row r="334" spans="1:28"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c r="AA334" s="132"/>
      <c r="AB334" s="132"/>
    </row>
    <row r="335" spans="1:28"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c r="AA335" s="132"/>
      <c r="AB335" s="132"/>
    </row>
    <row r="336" spans="1:28"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c r="AA336" s="132"/>
      <c r="AB336" s="132"/>
    </row>
    <row r="337" spans="1:28"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c r="AA337" s="132"/>
      <c r="AB337" s="132"/>
    </row>
    <row r="338" spans="1:28"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row>
    <row r="339" spans="1:28"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c r="AA339" s="132"/>
      <c r="AB339" s="132"/>
    </row>
    <row r="340" spans="1:28"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row>
    <row r="341" spans="1:28"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c r="AA341" s="132"/>
      <c r="AB341" s="132"/>
    </row>
    <row r="342" spans="1:28"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c r="AA342" s="132"/>
      <c r="AB342" s="132"/>
    </row>
    <row r="343" spans="1:28"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c r="AA343" s="132"/>
      <c r="AB343" s="132"/>
    </row>
    <row r="344" spans="1:28"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c r="AA344" s="132"/>
      <c r="AB344" s="132"/>
    </row>
    <row r="345" spans="1:28"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c r="AA345" s="132"/>
      <c r="AB345" s="132"/>
    </row>
    <row r="346" spans="1:28"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c r="AA346" s="132"/>
      <c r="AB346" s="132"/>
    </row>
    <row r="347" spans="1:28"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c r="AA347" s="132"/>
      <c r="AB347" s="132"/>
    </row>
    <row r="348" spans="1:28"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c r="AA348" s="132"/>
      <c r="AB348" s="132"/>
    </row>
    <row r="349" spans="1:28"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c r="AA349" s="132"/>
      <c r="AB349" s="132"/>
    </row>
    <row r="350" spans="1:28"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c r="AA350" s="132"/>
      <c r="AB350" s="132"/>
    </row>
    <row r="351" spans="1:28"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c r="AA351" s="132"/>
      <c r="AB351" s="132"/>
    </row>
    <row r="352" spans="1:28"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c r="AA352" s="132"/>
      <c r="AB352" s="132"/>
    </row>
    <row r="353" spans="1:28"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c r="AA353" s="132"/>
      <c r="AB353" s="132"/>
    </row>
    <row r="354" spans="1:28"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c r="AA354" s="132"/>
      <c r="AB354" s="132"/>
    </row>
    <row r="355" spans="1:28"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c r="AA355" s="132"/>
      <c r="AB355" s="132"/>
    </row>
    <row r="356" spans="1:28"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c r="AA356" s="132"/>
      <c r="AB356" s="132"/>
    </row>
    <row r="357" spans="1:28"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c r="AA357" s="132"/>
      <c r="AB357" s="132"/>
    </row>
    <row r="358" spans="1:28"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c r="AA358" s="132"/>
      <c r="AB358" s="132"/>
    </row>
    <row r="359" spans="1:28"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c r="AA359" s="132"/>
      <c r="AB359" s="132"/>
    </row>
    <row r="360" spans="1:28"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c r="AA360" s="132"/>
      <c r="AB360" s="13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90" zoomScaleNormal="60" zoomScaleSheetLayoutView="90" workbookViewId="0">
      <selection activeCell="H38" sqref="H38"/>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2"/>
      <c r="T3" s="3" t="s">
        <v>10</v>
      </c>
    </row>
    <row r="4" spans="1:20" s="4" customFormat="1" ht="18.75" customHeight="1" x14ac:dyDescent="0.3">
      <c r="H4" s="112"/>
      <c r="T4" s="3" t="s">
        <v>67</v>
      </c>
    </row>
    <row r="5" spans="1:20" s="4" customFormat="1" ht="18.75" customHeight="1" x14ac:dyDescent="0.3">
      <c r="H5" s="112"/>
      <c r="T5" s="3"/>
    </row>
    <row r="6" spans="1:20" s="4" customFormat="1" x14ac:dyDescent="0.2">
      <c r="A6" s="341" t="str">
        <f>'1. паспорт местоположение'!A5:C5</f>
        <v>Год раскрытия информации: 2018 год</v>
      </c>
      <c r="B6" s="341"/>
      <c r="C6" s="341"/>
      <c r="D6" s="341"/>
      <c r="E6" s="341"/>
      <c r="F6" s="341"/>
      <c r="G6" s="341"/>
      <c r="H6" s="341"/>
      <c r="I6" s="341"/>
      <c r="J6" s="341"/>
      <c r="K6" s="341"/>
      <c r="L6" s="341"/>
      <c r="M6" s="341"/>
      <c r="N6" s="341"/>
      <c r="O6" s="341"/>
      <c r="P6" s="341"/>
      <c r="Q6" s="341"/>
      <c r="R6" s="341"/>
      <c r="S6" s="341"/>
      <c r="T6" s="341"/>
    </row>
    <row r="7" spans="1:20" s="4" customFormat="1" x14ac:dyDescent="0.2">
      <c r="A7" s="113"/>
      <c r="H7" s="112"/>
    </row>
    <row r="8" spans="1:20" s="4" customFormat="1" ht="18.75" x14ac:dyDescent="0.2">
      <c r="A8" s="347" t="s">
        <v>9</v>
      </c>
      <c r="B8" s="347"/>
      <c r="C8" s="347"/>
      <c r="D8" s="347"/>
      <c r="E8" s="347"/>
      <c r="F8" s="347"/>
      <c r="G8" s="347"/>
      <c r="H8" s="347"/>
      <c r="I8" s="347"/>
      <c r="J8" s="347"/>
      <c r="K8" s="347"/>
      <c r="L8" s="347"/>
      <c r="M8" s="347"/>
      <c r="N8" s="347"/>
      <c r="O8" s="347"/>
      <c r="P8" s="347"/>
      <c r="Q8" s="347"/>
      <c r="R8" s="347"/>
      <c r="S8" s="347"/>
      <c r="T8" s="347"/>
    </row>
    <row r="9" spans="1:20" s="4" customFormat="1" ht="18.75" x14ac:dyDescent="0.2">
      <c r="A9" s="347"/>
      <c r="B9" s="347"/>
      <c r="C9" s="347"/>
      <c r="D9" s="347"/>
      <c r="E9" s="347"/>
      <c r="F9" s="347"/>
      <c r="G9" s="347"/>
      <c r="H9" s="347"/>
      <c r="I9" s="347"/>
      <c r="J9" s="347"/>
      <c r="K9" s="347"/>
      <c r="L9" s="347"/>
      <c r="M9" s="347"/>
      <c r="N9" s="347"/>
      <c r="O9" s="347"/>
      <c r="P9" s="347"/>
      <c r="Q9" s="347"/>
      <c r="R9" s="347"/>
      <c r="S9" s="347"/>
      <c r="T9" s="347"/>
    </row>
    <row r="10" spans="1:20" s="4" customFormat="1" ht="18.75" customHeight="1" x14ac:dyDescent="0.2">
      <c r="A10" s="348" t="str">
        <f>'1. паспорт местоположение'!A9:C9</f>
        <v>Акционерное общество "Янтарьэнерго" ДЗО  ПАО "Россети"</v>
      </c>
      <c r="B10" s="348"/>
      <c r="C10" s="348"/>
      <c r="D10" s="348"/>
      <c r="E10" s="348"/>
      <c r="F10" s="348"/>
      <c r="G10" s="348"/>
      <c r="H10" s="348"/>
      <c r="I10" s="348"/>
      <c r="J10" s="348"/>
      <c r="K10" s="348"/>
      <c r="L10" s="348"/>
      <c r="M10" s="348"/>
      <c r="N10" s="348"/>
      <c r="O10" s="348"/>
      <c r="P10" s="348"/>
      <c r="Q10" s="348"/>
      <c r="R10" s="348"/>
      <c r="S10" s="348"/>
      <c r="T10" s="348"/>
    </row>
    <row r="11" spans="1:20" s="4" customFormat="1" ht="18.75" customHeight="1" x14ac:dyDescent="0.2">
      <c r="A11" s="352" t="s">
        <v>8</v>
      </c>
      <c r="B11" s="352"/>
      <c r="C11" s="352"/>
      <c r="D11" s="352"/>
      <c r="E11" s="352"/>
      <c r="F11" s="352"/>
      <c r="G11" s="352"/>
      <c r="H11" s="352"/>
      <c r="I11" s="352"/>
      <c r="J11" s="352"/>
      <c r="K11" s="352"/>
      <c r="L11" s="352"/>
      <c r="M11" s="352"/>
      <c r="N11" s="352"/>
      <c r="O11" s="352"/>
      <c r="P11" s="352"/>
      <c r="Q11" s="352"/>
      <c r="R11" s="352"/>
      <c r="S11" s="352"/>
      <c r="T11" s="352"/>
    </row>
    <row r="12" spans="1:20" s="4" customFormat="1" ht="18.75" x14ac:dyDescent="0.2">
      <c r="A12" s="347"/>
      <c r="B12" s="347"/>
      <c r="C12" s="347"/>
      <c r="D12" s="347"/>
      <c r="E12" s="347"/>
      <c r="F12" s="347"/>
      <c r="G12" s="347"/>
      <c r="H12" s="347"/>
      <c r="I12" s="347"/>
      <c r="J12" s="347"/>
      <c r="K12" s="347"/>
      <c r="L12" s="347"/>
      <c r="M12" s="347"/>
      <c r="N12" s="347"/>
      <c r="O12" s="347"/>
      <c r="P12" s="347"/>
      <c r="Q12" s="347"/>
      <c r="R12" s="347"/>
      <c r="S12" s="347"/>
      <c r="T12" s="347"/>
    </row>
    <row r="13" spans="1:20" s="4" customFormat="1" ht="18.75" customHeight="1" x14ac:dyDescent="0.2">
      <c r="A13" s="348" t="str">
        <f>'1. паспорт местоположение'!A12:C12</f>
        <v>F_17-2071</v>
      </c>
      <c r="B13" s="348"/>
      <c r="C13" s="348"/>
      <c r="D13" s="348"/>
      <c r="E13" s="348"/>
      <c r="F13" s="348"/>
      <c r="G13" s="348"/>
      <c r="H13" s="348"/>
      <c r="I13" s="348"/>
      <c r="J13" s="348"/>
      <c r="K13" s="348"/>
      <c r="L13" s="348"/>
      <c r="M13" s="348"/>
      <c r="N13" s="348"/>
      <c r="O13" s="348"/>
      <c r="P13" s="348"/>
      <c r="Q13" s="348"/>
      <c r="R13" s="348"/>
      <c r="S13" s="348"/>
      <c r="T13" s="348"/>
    </row>
    <row r="14" spans="1:20" s="4" customFormat="1" ht="18.75" customHeight="1" x14ac:dyDescent="0.2">
      <c r="A14" s="352" t="s">
        <v>7</v>
      </c>
      <c r="B14" s="352"/>
      <c r="C14" s="352"/>
      <c r="D14" s="352"/>
      <c r="E14" s="352"/>
      <c r="F14" s="352"/>
      <c r="G14" s="352"/>
      <c r="H14" s="352"/>
      <c r="I14" s="352"/>
      <c r="J14" s="352"/>
      <c r="K14" s="352"/>
      <c r="L14" s="352"/>
      <c r="M14" s="352"/>
      <c r="N14" s="352"/>
      <c r="O14" s="352"/>
      <c r="P14" s="352"/>
      <c r="Q14" s="352"/>
      <c r="R14" s="352"/>
      <c r="S14" s="352"/>
      <c r="T14" s="352"/>
    </row>
    <row r="15" spans="1:20" s="116" customFormat="1" ht="15.75" customHeight="1" x14ac:dyDescent="0.2">
      <c r="A15" s="353"/>
      <c r="B15" s="353"/>
      <c r="C15" s="353"/>
      <c r="D15" s="353"/>
      <c r="E15" s="353"/>
      <c r="F15" s="353"/>
      <c r="G15" s="353"/>
      <c r="H15" s="353"/>
      <c r="I15" s="353"/>
      <c r="J15" s="353"/>
      <c r="K15" s="353"/>
      <c r="L15" s="353"/>
      <c r="M15" s="353"/>
      <c r="N15" s="353"/>
      <c r="O15" s="353"/>
      <c r="P15" s="353"/>
      <c r="Q15" s="353"/>
      <c r="R15" s="353"/>
      <c r="S15" s="353"/>
      <c r="T15" s="353"/>
    </row>
    <row r="16" spans="1:20" s="117" customFormat="1" ht="34.5" customHeight="1" x14ac:dyDescent="0.2">
      <c r="A16"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6" s="354"/>
      <c r="C16" s="354"/>
      <c r="D16" s="354"/>
      <c r="E16" s="354"/>
      <c r="F16" s="354"/>
      <c r="G16" s="354"/>
      <c r="H16" s="354"/>
      <c r="I16" s="354"/>
      <c r="J16" s="354"/>
      <c r="K16" s="354"/>
      <c r="L16" s="354"/>
      <c r="M16" s="354"/>
      <c r="N16" s="354"/>
      <c r="O16" s="354"/>
      <c r="P16" s="354"/>
      <c r="Q16" s="354"/>
      <c r="R16" s="354"/>
      <c r="S16" s="354"/>
      <c r="T16" s="354"/>
    </row>
    <row r="17" spans="1:113" s="117" customFormat="1" ht="15" customHeight="1" x14ac:dyDescent="0.2">
      <c r="A17" s="352" t="s">
        <v>6</v>
      </c>
      <c r="B17" s="352"/>
      <c r="C17" s="352"/>
      <c r="D17" s="352"/>
      <c r="E17" s="352"/>
      <c r="F17" s="352"/>
      <c r="G17" s="352"/>
      <c r="H17" s="352"/>
      <c r="I17" s="352"/>
      <c r="J17" s="352"/>
      <c r="K17" s="352"/>
      <c r="L17" s="352"/>
      <c r="M17" s="352"/>
      <c r="N17" s="352"/>
      <c r="O17" s="352"/>
      <c r="P17" s="352"/>
      <c r="Q17" s="352"/>
      <c r="R17" s="352"/>
      <c r="S17" s="352"/>
      <c r="T17" s="352"/>
    </row>
    <row r="18" spans="1:113" s="117"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117" customFormat="1" ht="15" customHeight="1" x14ac:dyDescent="0.2">
      <c r="A19" s="372" t="s">
        <v>362</v>
      </c>
      <c r="B19" s="372"/>
      <c r="C19" s="372"/>
      <c r="D19" s="372"/>
      <c r="E19" s="372"/>
      <c r="F19" s="372"/>
      <c r="G19" s="372"/>
      <c r="H19" s="372"/>
      <c r="I19" s="372"/>
      <c r="J19" s="372"/>
      <c r="K19" s="372"/>
      <c r="L19" s="372"/>
      <c r="M19" s="372"/>
      <c r="N19" s="372"/>
      <c r="O19" s="372"/>
      <c r="P19" s="372"/>
      <c r="Q19" s="372"/>
      <c r="R19" s="372"/>
      <c r="S19" s="372"/>
      <c r="T19" s="372"/>
    </row>
    <row r="20" spans="1:113" s="16"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66" t="s">
        <v>5</v>
      </c>
      <c r="B21" s="359" t="s">
        <v>200</v>
      </c>
      <c r="C21" s="360"/>
      <c r="D21" s="363" t="s">
        <v>121</v>
      </c>
      <c r="E21" s="359" t="s">
        <v>390</v>
      </c>
      <c r="F21" s="360"/>
      <c r="G21" s="359" t="s">
        <v>220</v>
      </c>
      <c r="H21" s="360"/>
      <c r="I21" s="359" t="s">
        <v>120</v>
      </c>
      <c r="J21" s="360"/>
      <c r="K21" s="363" t="s">
        <v>119</v>
      </c>
      <c r="L21" s="359" t="s">
        <v>118</v>
      </c>
      <c r="M21" s="360"/>
      <c r="N21" s="359" t="s">
        <v>525</v>
      </c>
      <c r="O21" s="360"/>
      <c r="P21" s="363" t="s">
        <v>117</v>
      </c>
      <c r="Q21" s="369" t="s">
        <v>116</v>
      </c>
      <c r="R21" s="370"/>
      <c r="S21" s="369" t="s">
        <v>115</v>
      </c>
      <c r="T21" s="371"/>
    </row>
    <row r="22" spans="1:113" ht="204.75" customHeight="1" x14ac:dyDescent="0.25">
      <c r="A22" s="367"/>
      <c r="B22" s="361"/>
      <c r="C22" s="362"/>
      <c r="D22" s="365"/>
      <c r="E22" s="361"/>
      <c r="F22" s="362"/>
      <c r="G22" s="361"/>
      <c r="H22" s="362"/>
      <c r="I22" s="361"/>
      <c r="J22" s="362"/>
      <c r="K22" s="364"/>
      <c r="L22" s="361"/>
      <c r="M22" s="362"/>
      <c r="N22" s="361"/>
      <c r="O22" s="362"/>
      <c r="P22" s="364"/>
      <c r="Q22" s="46" t="s">
        <v>114</v>
      </c>
      <c r="R22" s="46" t="s">
        <v>361</v>
      </c>
      <c r="S22" s="46" t="s">
        <v>113</v>
      </c>
      <c r="T22" s="46" t="s">
        <v>112</v>
      </c>
    </row>
    <row r="23" spans="1:113" ht="51.75" customHeight="1" x14ac:dyDescent="0.25">
      <c r="A23" s="368"/>
      <c r="B23" s="81" t="s">
        <v>110</v>
      </c>
      <c r="C23" s="81" t="s">
        <v>111</v>
      </c>
      <c r="D23" s="364"/>
      <c r="E23" s="81" t="s">
        <v>110</v>
      </c>
      <c r="F23" s="81" t="s">
        <v>111</v>
      </c>
      <c r="G23" s="81" t="s">
        <v>110</v>
      </c>
      <c r="H23" s="81" t="s">
        <v>111</v>
      </c>
      <c r="I23" s="81" t="s">
        <v>110</v>
      </c>
      <c r="J23" s="81" t="s">
        <v>111</v>
      </c>
      <c r="K23" s="81" t="s">
        <v>110</v>
      </c>
      <c r="L23" s="81" t="s">
        <v>110</v>
      </c>
      <c r="M23" s="81" t="s">
        <v>111</v>
      </c>
      <c r="N23" s="81" t="s">
        <v>110</v>
      </c>
      <c r="O23" s="81" t="s">
        <v>111</v>
      </c>
      <c r="P23" s="104" t="s">
        <v>110</v>
      </c>
      <c r="Q23" s="46" t="s">
        <v>110</v>
      </c>
      <c r="R23" s="46" t="s">
        <v>110</v>
      </c>
      <c r="S23" s="46" t="s">
        <v>110</v>
      </c>
      <c r="T23" s="46" t="s">
        <v>110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x14ac:dyDescent="0.25">
      <c r="A25" s="18"/>
      <c r="B25" s="96"/>
      <c r="C25" s="96"/>
      <c r="D25" s="96"/>
      <c r="E25" s="96"/>
      <c r="F25" s="96"/>
      <c r="G25" s="96"/>
      <c r="H25" s="96"/>
      <c r="I25" s="17"/>
      <c r="J25" s="96"/>
      <c r="K25" s="17"/>
      <c r="L25" s="17"/>
      <c r="M25" s="17"/>
      <c r="N25" s="17"/>
      <c r="O25" s="17"/>
      <c r="P25" s="17"/>
      <c r="Q25" s="97"/>
      <c r="R25" s="17"/>
      <c r="S25" s="96"/>
      <c r="T25" s="96"/>
    </row>
    <row r="26" spans="1:113" ht="3" customHeight="1" x14ac:dyDescent="0.25"/>
    <row r="27" spans="1:113" s="15" customFormat="1" ht="12.75" x14ac:dyDescent="0.2"/>
    <row r="28" spans="1:113" s="15" customFormat="1" x14ac:dyDescent="0.25">
      <c r="B28" s="13" t="s">
        <v>109</v>
      </c>
      <c r="C28" s="13"/>
      <c r="D28" s="13"/>
      <c r="E28" s="13"/>
      <c r="F28" s="13"/>
      <c r="G28" s="13"/>
      <c r="H28" s="13"/>
      <c r="I28" s="13"/>
      <c r="J28" s="13"/>
      <c r="K28" s="13"/>
      <c r="L28" s="13"/>
      <c r="M28" s="13"/>
      <c r="N28" s="13"/>
      <c r="O28" s="13"/>
      <c r="P28" s="13"/>
      <c r="Q28" s="13"/>
      <c r="R28" s="13"/>
    </row>
    <row r="29" spans="1:113" x14ac:dyDescent="0.25">
      <c r="B29" s="358" t="s">
        <v>396</v>
      </c>
      <c r="C29" s="358"/>
      <c r="D29" s="358"/>
      <c r="E29" s="358"/>
      <c r="F29" s="358"/>
      <c r="G29" s="358"/>
      <c r="H29" s="358"/>
      <c r="I29" s="358"/>
      <c r="J29" s="358"/>
      <c r="K29" s="358"/>
      <c r="L29" s="358"/>
      <c r="M29" s="358"/>
      <c r="N29" s="358"/>
      <c r="O29" s="358"/>
      <c r="P29" s="358"/>
      <c r="Q29" s="358"/>
      <c r="R29" s="358"/>
    </row>
    <row r="30" spans="1:113" x14ac:dyDescent="0.25">
      <c r="B30" s="13"/>
      <c r="C30" s="13"/>
      <c r="D30" s="13"/>
      <c r="E30" s="13"/>
      <c r="F30" s="13"/>
      <c r="G30" s="13"/>
      <c r="H30" s="13"/>
      <c r="I30" s="13"/>
      <c r="J30" s="13"/>
      <c r="K30" s="13"/>
      <c r="L30" s="13"/>
      <c r="M30" s="13"/>
      <c r="N30" s="13"/>
      <c r="O30" s="13"/>
      <c r="P30" s="13"/>
      <c r="Q30" s="13"/>
      <c r="R30" s="13"/>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2" t="s">
        <v>360</v>
      </c>
      <c r="C31" s="12"/>
      <c r="D31" s="12"/>
      <c r="E31" s="12"/>
      <c r="F31" s="10"/>
      <c r="G31" s="10"/>
      <c r="H31" s="12"/>
      <c r="I31" s="12"/>
      <c r="J31" s="12"/>
      <c r="K31" s="12"/>
      <c r="L31" s="12"/>
      <c r="M31" s="12"/>
      <c r="N31" s="12"/>
      <c r="O31" s="12"/>
      <c r="P31" s="12"/>
      <c r="Q31" s="12"/>
      <c r="R31" s="12"/>
      <c r="S31" s="14"/>
      <c r="T31" s="14"/>
      <c r="U31" s="14"/>
      <c r="V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x14ac:dyDescent="0.25">
      <c r="B32" s="12" t="s">
        <v>108</v>
      </c>
      <c r="C32" s="12"/>
      <c r="D32" s="12"/>
      <c r="E32" s="12"/>
      <c r="F32" s="10"/>
      <c r="G32" s="10"/>
      <c r="H32" s="12"/>
      <c r="I32" s="12"/>
      <c r="J32" s="12"/>
      <c r="K32" s="12"/>
      <c r="L32" s="12"/>
      <c r="M32" s="12"/>
      <c r="N32" s="12"/>
      <c r="O32" s="12"/>
      <c r="P32" s="12"/>
      <c r="Q32" s="12"/>
      <c r="R32" s="12"/>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row>
    <row r="33" spans="2:113" s="10" customFormat="1" x14ac:dyDescent="0.25">
      <c r="B33" s="12" t="s">
        <v>107</v>
      </c>
      <c r="C33" s="12"/>
      <c r="D33" s="12"/>
      <c r="E33" s="12"/>
      <c r="H33" s="12"/>
      <c r="I33" s="12"/>
      <c r="J33" s="12"/>
      <c r="K33" s="12"/>
      <c r="L33" s="12"/>
      <c r="M33" s="12"/>
      <c r="N33" s="12"/>
      <c r="O33" s="12"/>
      <c r="P33" s="12"/>
      <c r="Q33" s="12"/>
      <c r="R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10" customFormat="1" x14ac:dyDescent="0.25">
      <c r="B34" s="12" t="s">
        <v>106</v>
      </c>
      <c r="C34" s="12"/>
      <c r="D34" s="12"/>
      <c r="E34" s="12"/>
      <c r="H34" s="12"/>
      <c r="I34" s="12"/>
      <c r="J34" s="12"/>
      <c r="K34" s="12"/>
      <c r="L34" s="12"/>
      <c r="M34" s="12"/>
      <c r="N34" s="12"/>
      <c r="O34" s="12"/>
      <c r="P34" s="12"/>
      <c r="Q34" s="12"/>
      <c r="R34" s="12"/>
      <c r="S34" s="12"/>
      <c r="T34" s="12"/>
      <c r="U34" s="12"/>
      <c r="V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s="10" customFormat="1" x14ac:dyDescent="0.25">
      <c r="B35" s="12" t="s">
        <v>105</v>
      </c>
      <c r="C35" s="12"/>
      <c r="D35" s="12"/>
      <c r="E35" s="12"/>
      <c r="H35" s="12"/>
      <c r="I35" s="12"/>
      <c r="J35" s="12"/>
      <c r="K35" s="12"/>
      <c r="L35" s="12"/>
      <c r="M35" s="12"/>
      <c r="N35" s="12"/>
      <c r="O35" s="12"/>
      <c r="P35" s="12"/>
      <c r="Q35" s="12"/>
      <c r="R35" s="12"/>
      <c r="S35" s="12"/>
      <c r="T35" s="12"/>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s="10" customFormat="1" x14ac:dyDescent="0.25">
      <c r="B36" s="12" t="s">
        <v>104</v>
      </c>
      <c r="C36" s="12"/>
      <c r="D36" s="12"/>
      <c r="E36" s="12"/>
      <c r="H36" s="12"/>
      <c r="I36" s="12"/>
      <c r="J36" s="12"/>
      <c r="K36" s="12"/>
      <c r="L36" s="12"/>
      <c r="M36" s="12"/>
      <c r="N36" s="12"/>
      <c r="O36" s="12"/>
      <c r="P36" s="12"/>
      <c r="Q36" s="12"/>
      <c r="R36" s="12"/>
      <c r="S36" s="12"/>
      <c r="T36" s="12"/>
      <c r="U36" s="12"/>
      <c r="V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s="10" customFormat="1" x14ac:dyDescent="0.25">
      <c r="B37" s="12" t="s">
        <v>103</v>
      </c>
      <c r="C37" s="12"/>
      <c r="D37" s="12"/>
      <c r="E37" s="12"/>
      <c r="H37" s="12"/>
      <c r="I37" s="12"/>
      <c r="J37" s="12"/>
      <c r="K37" s="12"/>
      <c r="L37" s="12"/>
      <c r="M37" s="12"/>
      <c r="N37" s="12"/>
      <c r="O37" s="12"/>
      <c r="P37" s="12"/>
      <c r="Q37" s="12"/>
      <c r="R37" s="12"/>
      <c r="S37" s="12"/>
      <c r="T37" s="12"/>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2:113" s="10" customFormat="1" x14ac:dyDescent="0.25">
      <c r="B38" s="12" t="s">
        <v>102</v>
      </c>
      <c r="C38" s="12"/>
      <c r="D38" s="12"/>
      <c r="E38" s="12"/>
      <c r="H38" s="12"/>
      <c r="I38" s="12"/>
      <c r="J38" s="12"/>
      <c r="K38" s="12"/>
      <c r="L38" s="12"/>
      <c r="M38" s="12"/>
      <c r="N38" s="12"/>
      <c r="O38" s="12"/>
      <c r="P38" s="12"/>
      <c r="Q38" s="12"/>
      <c r="R38" s="12"/>
      <c r="S38" s="12"/>
      <c r="T38" s="12"/>
      <c r="U38" s="12"/>
      <c r="V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2:113" s="10" customFormat="1" x14ac:dyDescent="0.25">
      <c r="B39" s="12" t="s">
        <v>101</v>
      </c>
      <c r="C39" s="12"/>
      <c r="D39" s="12"/>
      <c r="E39" s="12"/>
      <c r="H39" s="12"/>
      <c r="I39" s="12"/>
      <c r="J39" s="12"/>
      <c r="K39" s="12"/>
      <c r="L39" s="12"/>
      <c r="M39" s="12"/>
      <c r="N39" s="12"/>
      <c r="O39" s="12"/>
      <c r="P39" s="12"/>
      <c r="Q39" s="12"/>
      <c r="R39" s="12"/>
      <c r="S39" s="12"/>
      <c r="T39" s="12"/>
      <c r="U39" s="12"/>
      <c r="V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100</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D30" sqref="D30"/>
    </sheetView>
  </sheetViews>
  <sheetFormatPr defaultColWidth="10.7109375" defaultRowHeight="15.75" x14ac:dyDescent="0.25"/>
  <cols>
    <col min="1" max="1" width="10.7109375" style="9"/>
    <col min="2" max="3" width="18.42578125" style="9" customWidth="1"/>
    <col min="4" max="4" width="11.5703125" style="9" customWidth="1"/>
    <col min="5" max="5" width="18.710937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2"/>
      <c r="R2" s="112"/>
      <c r="AA2" s="3" t="s">
        <v>10</v>
      </c>
    </row>
    <row r="3" spans="1:27" s="4" customFormat="1" ht="18.75" customHeight="1" x14ac:dyDescent="0.3">
      <c r="Q3" s="112"/>
      <c r="R3" s="112"/>
      <c r="AA3" s="3" t="s">
        <v>67</v>
      </c>
    </row>
    <row r="4" spans="1:27" s="4" customFormat="1" x14ac:dyDescent="0.2">
      <c r="E4" s="113"/>
      <c r="Q4" s="112"/>
      <c r="R4" s="112"/>
    </row>
    <row r="5" spans="1:27" s="4" customFormat="1" x14ac:dyDescent="0.2">
      <c r="A5" s="341" t="str">
        <f>'1. паспорт местоположение'!A5:C5</f>
        <v>Год раскрытия информации: 2018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row>
    <row r="6" spans="1:27" s="4" customFormat="1" x14ac:dyDescent="0.2">
      <c r="A6" s="83"/>
      <c r="B6" s="83"/>
      <c r="C6" s="83"/>
      <c r="D6" s="83"/>
      <c r="E6" s="83"/>
      <c r="F6" s="83"/>
      <c r="G6" s="83"/>
      <c r="H6" s="83"/>
      <c r="I6" s="83"/>
      <c r="J6" s="83"/>
      <c r="K6" s="83"/>
      <c r="L6" s="83"/>
      <c r="M6" s="83"/>
      <c r="N6" s="83"/>
      <c r="O6" s="83"/>
      <c r="P6" s="83"/>
      <c r="Q6" s="83"/>
      <c r="R6" s="83"/>
      <c r="S6" s="83"/>
      <c r="T6" s="83"/>
    </row>
    <row r="7" spans="1:27" s="4" customFormat="1" ht="18.75" x14ac:dyDescent="0.2">
      <c r="E7" s="347" t="s">
        <v>9</v>
      </c>
      <c r="F7" s="347"/>
      <c r="G7" s="347"/>
      <c r="H7" s="347"/>
      <c r="I7" s="347"/>
      <c r="J7" s="347"/>
      <c r="K7" s="347"/>
      <c r="L7" s="347"/>
      <c r="M7" s="347"/>
      <c r="N7" s="347"/>
      <c r="O7" s="347"/>
      <c r="P7" s="347"/>
      <c r="Q7" s="347"/>
      <c r="R7" s="347"/>
      <c r="S7" s="347"/>
      <c r="T7" s="347"/>
      <c r="U7" s="347"/>
      <c r="V7" s="347"/>
      <c r="W7" s="347"/>
      <c r="X7" s="347"/>
      <c r="Y7" s="347"/>
    </row>
    <row r="8" spans="1:27" s="4" customFormat="1" ht="18.75" x14ac:dyDescent="0.2">
      <c r="E8" s="107"/>
      <c r="F8" s="107"/>
      <c r="G8" s="107"/>
      <c r="H8" s="107"/>
      <c r="I8" s="107"/>
      <c r="J8" s="107"/>
      <c r="K8" s="107"/>
      <c r="L8" s="107"/>
      <c r="M8" s="107"/>
      <c r="N8" s="107"/>
      <c r="O8" s="107"/>
      <c r="P8" s="107"/>
      <c r="Q8" s="107"/>
      <c r="R8" s="107"/>
      <c r="S8" s="114"/>
      <c r="T8" s="114"/>
      <c r="U8" s="114"/>
      <c r="V8" s="114"/>
      <c r="W8" s="114"/>
    </row>
    <row r="9" spans="1:27" s="4" customFormat="1" ht="18.75" customHeight="1" x14ac:dyDescent="0.2">
      <c r="E9" s="348" t="str">
        <f>'1. паспорт местоположение'!A9</f>
        <v>Акционерное общество "Янтарьэнерго" ДЗО  ПАО "Россети"</v>
      </c>
      <c r="F9" s="348"/>
      <c r="G9" s="348"/>
      <c r="H9" s="348"/>
      <c r="I9" s="348"/>
      <c r="J9" s="348"/>
      <c r="K9" s="348"/>
      <c r="L9" s="348"/>
      <c r="M9" s="348"/>
      <c r="N9" s="348"/>
      <c r="O9" s="348"/>
      <c r="P9" s="348"/>
      <c r="Q9" s="348"/>
      <c r="R9" s="348"/>
      <c r="S9" s="348"/>
      <c r="T9" s="348"/>
      <c r="U9" s="348"/>
      <c r="V9" s="348"/>
      <c r="W9" s="348"/>
      <c r="X9" s="348"/>
      <c r="Y9" s="348"/>
    </row>
    <row r="10" spans="1:27" s="4" customFormat="1" ht="18.75" customHeight="1" x14ac:dyDescent="0.2">
      <c r="E10" s="352" t="s">
        <v>8</v>
      </c>
      <c r="F10" s="352"/>
      <c r="G10" s="352"/>
      <c r="H10" s="352"/>
      <c r="I10" s="352"/>
      <c r="J10" s="352"/>
      <c r="K10" s="352"/>
      <c r="L10" s="352"/>
      <c r="M10" s="352"/>
      <c r="N10" s="352"/>
      <c r="O10" s="352"/>
      <c r="P10" s="352"/>
      <c r="Q10" s="352"/>
      <c r="R10" s="352"/>
      <c r="S10" s="352"/>
      <c r="T10" s="352"/>
      <c r="U10" s="352"/>
      <c r="V10" s="352"/>
      <c r="W10" s="352"/>
      <c r="X10" s="352"/>
      <c r="Y10" s="352"/>
    </row>
    <row r="11" spans="1:27" s="4" customFormat="1" ht="18.75" x14ac:dyDescent="0.2">
      <c r="E11" s="107"/>
      <c r="F11" s="107"/>
      <c r="G11" s="107"/>
      <c r="H11" s="107"/>
      <c r="I11" s="107"/>
      <c r="J11" s="107"/>
      <c r="K11" s="107"/>
      <c r="L11" s="107"/>
      <c r="M11" s="107"/>
      <c r="N11" s="107"/>
      <c r="O11" s="107"/>
      <c r="P11" s="107"/>
      <c r="Q11" s="107"/>
      <c r="R11" s="107"/>
      <c r="S11" s="114"/>
      <c r="T11" s="114"/>
      <c r="U11" s="114"/>
      <c r="V11" s="114"/>
      <c r="W11" s="114"/>
    </row>
    <row r="12" spans="1:27" s="4" customFormat="1" ht="18.75" customHeight="1" x14ac:dyDescent="0.2">
      <c r="E12" s="348" t="str">
        <f>'1. паспорт местоположение'!A12</f>
        <v>F_17-2071</v>
      </c>
      <c r="F12" s="348"/>
      <c r="G12" s="348"/>
      <c r="H12" s="348"/>
      <c r="I12" s="348"/>
      <c r="J12" s="348"/>
      <c r="K12" s="348"/>
      <c r="L12" s="348"/>
      <c r="M12" s="348"/>
      <c r="N12" s="348"/>
      <c r="O12" s="348"/>
      <c r="P12" s="348"/>
      <c r="Q12" s="348"/>
      <c r="R12" s="348"/>
      <c r="S12" s="348"/>
      <c r="T12" s="348"/>
      <c r="U12" s="348"/>
      <c r="V12" s="348"/>
      <c r="W12" s="348"/>
      <c r="X12" s="348"/>
      <c r="Y12" s="348"/>
    </row>
    <row r="13" spans="1:27" s="4" customFormat="1" ht="18.75" customHeight="1" x14ac:dyDescent="0.2">
      <c r="E13" s="352" t="s">
        <v>7</v>
      </c>
      <c r="F13" s="352"/>
      <c r="G13" s="352"/>
      <c r="H13" s="352"/>
      <c r="I13" s="352"/>
      <c r="J13" s="352"/>
      <c r="K13" s="352"/>
      <c r="L13" s="352"/>
      <c r="M13" s="352"/>
      <c r="N13" s="352"/>
      <c r="O13" s="352"/>
      <c r="P13" s="352"/>
      <c r="Q13" s="352"/>
      <c r="R13" s="352"/>
      <c r="S13" s="352"/>
      <c r="T13" s="352"/>
      <c r="U13" s="352"/>
      <c r="V13" s="352"/>
      <c r="W13" s="352"/>
      <c r="X13" s="352"/>
      <c r="Y13" s="352"/>
    </row>
    <row r="14" spans="1:27" s="116" customFormat="1" ht="15.75" customHeight="1" x14ac:dyDescent="0.2">
      <c r="E14" s="106"/>
      <c r="F14" s="106"/>
      <c r="G14" s="106"/>
      <c r="H14" s="106"/>
      <c r="I14" s="106"/>
      <c r="J14" s="106"/>
      <c r="K14" s="106"/>
      <c r="L14" s="106"/>
      <c r="M14" s="106"/>
      <c r="N14" s="106"/>
      <c r="O14" s="106"/>
      <c r="P14" s="106"/>
      <c r="Q14" s="106"/>
      <c r="R14" s="106"/>
      <c r="S14" s="106"/>
      <c r="T14" s="106"/>
      <c r="U14" s="106"/>
      <c r="V14" s="106"/>
      <c r="W14" s="106"/>
    </row>
    <row r="15" spans="1:27" s="117" customFormat="1" ht="39" customHeight="1" x14ac:dyDescent="0.2">
      <c r="E15" s="354" t="str">
        <f>'1. паспорт местоположение'!A15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F15" s="354"/>
      <c r="G15" s="354"/>
      <c r="H15" s="354"/>
      <c r="I15" s="354"/>
      <c r="J15" s="354"/>
      <c r="K15" s="354"/>
      <c r="L15" s="354"/>
      <c r="M15" s="354"/>
      <c r="N15" s="354"/>
      <c r="O15" s="354"/>
      <c r="P15" s="354"/>
      <c r="Q15" s="354"/>
      <c r="R15" s="354"/>
      <c r="S15" s="354"/>
      <c r="T15" s="354"/>
      <c r="U15" s="354"/>
      <c r="V15" s="354"/>
      <c r="W15" s="354"/>
      <c r="X15" s="354"/>
      <c r="Y15" s="354"/>
    </row>
    <row r="16" spans="1:27" s="117" customFormat="1" ht="15" customHeight="1" x14ac:dyDescent="0.2">
      <c r="E16" s="352" t="s">
        <v>6</v>
      </c>
      <c r="F16" s="352"/>
      <c r="G16" s="352"/>
      <c r="H16" s="352"/>
      <c r="I16" s="352"/>
      <c r="J16" s="352"/>
      <c r="K16" s="352"/>
      <c r="L16" s="352"/>
      <c r="M16" s="352"/>
      <c r="N16" s="352"/>
      <c r="O16" s="352"/>
      <c r="P16" s="352"/>
      <c r="Q16" s="352"/>
      <c r="R16" s="352"/>
      <c r="S16" s="352"/>
      <c r="T16" s="352"/>
      <c r="U16" s="352"/>
      <c r="V16" s="352"/>
      <c r="W16" s="352"/>
      <c r="X16" s="352"/>
      <c r="Y16" s="352"/>
    </row>
    <row r="17" spans="1:27" s="117"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7"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364</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16" customFormat="1" ht="21" customHeight="1" x14ac:dyDescent="0.25"/>
    <row r="21" spans="1:27" ht="15.75" customHeight="1" x14ac:dyDescent="0.25">
      <c r="A21" s="378" t="s">
        <v>5</v>
      </c>
      <c r="B21" s="374" t="s">
        <v>371</v>
      </c>
      <c r="C21" s="375"/>
      <c r="D21" s="374" t="s">
        <v>373</v>
      </c>
      <c r="E21" s="375"/>
      <c r="F21" s="369" t="s">
        <v>93</v>
      </c>
      <c r="G21" s="371"/>
      <c r="H21" s="371"/>
      <c r="I21" s="370"/>
      <c r="J21" s="378" t="s">
        <v>374</v>
      </c>
      <c r="K21" s="374" t="s">
        <v>375</v>
      </c>
      <c r="L21" s="375"/>
      <c r="M21" s="374" t="s">
        <v>376</v>
      </c>
      <c r="N21" s="375"/>
      <c r="O21" s="374" t="s">
        <v>363</v>
      </c>
      <c r="P21" s="375"/>
      <c r="Q21" s="374" t="s">
        <v>126</v>
      </c>
      <c r="R21" s="375"/>
      <c r="S21" s="378" t="s">
        <v>125</v>
      </c>
      <c r="T21" s="378" t="s">
        <v>377</v>
      </c>
      <c r="U21" s="378" t="s">
        <v>372</v>
      </c>
      <c r="V21" s="374" t="s">
        <v>124</v>
      </c>
      <c r="W21" s="375"/>
      <c r="X21" s="369" t="s">
        <v>116</v>
      </c>
      <c r="Y21" s="371"/>
      <c r="Z21" s="369" t="s">
        <v>115</v>
      </c>
      <c r="AA21" s="371"/>
    </row>
    <row r="22" spans="1:27" ht="216" customHeight="1" x14ac:dyDescent="0.25">
      <c r="A22" s="380"/>
      <c r="B22" s="376"/>
      <c r="C22" s="377"/>
      <c r="D22" s="376"/>
      <c r="E22" s="377"/>
      <c r="F22" s="369" t="s">
        <v>123</v>
      </c>
      <c r="G22" s="370"/>
      <c r="H22" s="369" t="s">
        <v>122</v>
      </c>
      <c r="I22" s="370"/>
      <c r="J22" s="379"/>
      <c r="K22" s="376"/>
      <c r="L22" s="377"/>
      <c r="M22" s="376"/>
      <c r="N22" s="377"/>
      <c r="O22" s="376"/>
      <c r="P22" s="377"/>
      <c r="Q22" s="376"/>
      <c r="R22" s="377"/>
      <c r="S22" s="379"/>
      <c r="T22" s="379"/>
      <c r="U22" s="379"/>
      <c r="V22" s="376"/>
      <c r="W22" s="377"/>
      <c r="X22" s="46" t="s">
        <v>114</v>
      </c>
      <c r="Y22" s="46" t="s">
        <v>361</v>
      </c>
      <c r="Z22" s="46" t="s">
        <v>113</v>
      </c>
      <c r="AA22" s="46" t="s">
        <v>112</v>
      </c>
    </row>
    <row r="23" spans="1:27" ht="60" customHeight="1" x14ac:dyDescent="0.25">
      <c r="A23" s="379"/>
      <c r="B23" s="105" t="s">
        <v>110</v>
      </c>
      <c r="C23" s="105"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46" t="s">
        <v>110</v>
      </c>
      <c r="AA23" s="46" t="s">
        <v>110</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x14ac:dyDescent="0.25">
      <c r="A25" s="95"/>
      <c r="B25" s="95"/>
      <c r="C25" s="95"/>
      <c r="D25" s="95"/>
      <c r="E25" s="275"/>
      <c r="F25" s="275"/>
      <c r="G25" s="275"/>
      <c r="H25" s="275"/>
      <c r="I25" s="275"/>
      <c r="J25" s="275"/>
      <c r="K25" s="275"/>
      <c r="L25" s="275"/>
      <c r="M25" s="275"/>
      <c r="N25" s="275"/>
      <c r="O25" s="275"/>
      <c r="P25" s="275"/>
      <c r="Q25" s="275"/>
      <c r="R25" s="276"/>
      <c r="S25" s="275"/>
      <c r="T25" s="275"/>
      <c r="U25" s="275"/>
      <c r="V25" s="275"/>
      <c r="W25" s="275"/>
      <c r="X25" s="275"/>
      <c r="Y25" s="275"/>
      <c r="Z25" s="275"/>
      <c r="AA25" s="275"/>
    </row>
    <row r="26" spans="1:27" ht="17.25" customHeight="1" x14ac:dyDescent="0.25">
      <c r="X26" s="47"/>
      <c r="Y26" s="48"/>
      <c r="Z26" s="10"/>
      <c r="AA26" s="10"/>
    </row>
    <row r="27" spans="1:27" s="15" customFormat="1" ht="12.75" x14ac:dyDescent="0.2">
      <c r="X27" s="49"/>
      <c r="Y27" s="49"/>
      <c r="Z27" s="49"/>
      <c r="AA27" s="49"/>
    </row>
    <row r="28" spans="1:27" s="15"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A21:A23"/>
    <mergeCell ref="D21:E22"/>
    <mergeCell ref="F21:I21"/>
    <mergeCell ref="J21:J22"/>
    <mergeCell ref="K21:L22"/>
    <mergeCell ref="E18:Y18"/>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2" sqref="C22"/>
    </sheetView>
  </sheetViews>
  <sheetFormatPr defaultColWidth="9.140625" defaultRowHeight="15" x14ac:dyDescent="0.25"/>
  <cols>
    <col min="1" max="1" width="6.140625" style="133" customWidth="1"/>
    <col min="2" max="2" width="53.5703125" style="133" customWidth="1"/>
    <col min="3" max="3" width="100.85546875" style="133" customWidth="1"/>
    <col min="4" max="4" width="14.42578125" style="133" customWidth="1"/>
    <col min="5" max="5" width="36.5703125" style="133" customWidth="1"/>
    <col min="6" max="6" width="20" style="133" customWidth="1"/>
    <col min="7" max="7" width="25.5703125" style="133" customWidth="1"/>
    <col min="8" max="8" width="16.42578125" style="133" customWidth="1"/>
    <col min="9" max="16384" width="9.140625" style="133"/>
  </cols>
  <sheetData>
    <row r="1" spans="1:29" s="4" customFormat="1" ht="18.75" customHeight="1" x14ac:dyDescent="0.2">
      <c r="C1" s="6" t="s">
        <v>68</v>
      </c>
      <c r="E1" s="112"/>
      <c r="F1" s="112"/>
    </row>
    <row r="2" spans="1:29" s="4" customFormat="1" ht="18.75" customHeight="1" x14ac:dyDescent="0.3">
      <c r="C2" s="3" t="s">
        <v>10</v>
      </c>
      <c r="E2" s="112"/>
      <c r="F2" s="112"/>
    </row>
    <row r="3" spans="1:29" s="4" customFormat="1" ht="18.75" x14ac:dyDescent="0.3">
      <c r="A3" s="113"/>
      <c r="C3" s="3" t="s">
        <v>67</v>
      </c>
      <c r="E3" s="112"/>
      <c r="F3" s="112"/>
    </row>
    <row r="4" spans="1:29" s="4" customFormat="1" ht="18.75" x14ac:dyDescent="0.3">
      <c r="A4" s="113"/>
      <c r="C4" s="3"/>
      <c r="E4" s="112"/>
      <c r="F4" s="112"/>
    </row>
    <row r="5" spans="1:29" s="4" customFormat="1" ht="15.75" x14ac:dyDescent="0.2">
      <c r="A5" s="341" t="str">
        <f>'1. паспорт местоположение'!A5:C5</f>
        <v>Год раскрытия информации: 2018 год</v>
      </c>
      <c r="B5" s="341"/>
      <c r="C5" s="341"/>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4" customFormat="1" ht="18.75" x14ac:dyDescent="0.3">
      <c r="A6" s="113"/>
      <c r="E6" s="112"/>
      <c r="F6" s="112"/>
      <c r="G6" s="3"/>
    </row>
    <row r="7" spans="1:29" s="4" customFormat="1" ht="18.75" x14ac:dyDescent="0.2">
      <c r="A7" s="347" t="s">
        <v>9</v>
      </c>
      <c r="B7" s="347"/>
      <c r="C7" s="347"/>
      <c r="D7" s="114"/>
      <c r="E7" s="114"/>
      <c r="F7" s="114"/>
      <c r="G7" s="114"/>
      <c r="H7" s="114"/>
      <c r="I7" s="114"/>
      <c r="J7" s="114"/>
      <c r="K7" s="114"/>
      <c r="L7" s="114"/>
      <c r="M7" s="114"/>
      <c r="N7" s="114"/>
      <c r="O7" s="114"/>
      <c r="P7" s="114"/>
      <c r="Q7" s="114"/>
      <c r="R7" s="114"/>
      <c r="S7" s="114"/>
      <c r="T7" s="114"/>
      <c r="U7" s="114"/>
    </row>
    <row r="8" spans="1:29" s="4" customFormat="1" ht="18.75" x14ac:dyDescent="0.2">
      <c r="A8" s="347"/>
      <c r="B8" s="347"/>
      <c r="C8" s="347"/>
      <c r="D8" s="107"/>
      <c r="E8" s="107"/>
      <c r="F8" s="107"/>
      <c r="G8" s="107"/>
      <c r="H8" s="114"/>
      <c r="I8" s="114"/>
      <c r="J8" s="114"/>
      <c r="K8" s="114"/>
      <c r="L8" s="114"/>
      <c r="M8" s="114"/>
      <c r="N8" s="114"/>
      <c r="O8" s="114"/>
      <c r="P8" s="114"/>
      <c r="Q8" s="114"/>
      <c r="R8" s="114"/>
      <c r="S8" s="114"/>
      <c r="T8" s="114"/>
      <c r="U8" s="114"/>
    </row>
    <row r="9" spans="1:29" s="4" customFormat="1" ht="18.75" x14ac:dyDescent="0.2">
      <c r="A9" s="348" t="str">
        <f>'1. паспорт местоположение'!A9:C9</f>
        <v>Акционерное общество "Янтарьэнерго" ДЗО  ПАО "Россети"</v>
      </c>
      <c r="B9" s="348"/>
      <c r="C9" s="348"/>
      <c r="D9" s="115"/>
      <c r="E9" s="115"/>
      <c r="F9" s="115"/>
      <c r="G9" s="115"/>
      <c r="H9" s="114"/>
      <c r="I9" s="114"/>
      <c r="J9" s="114"/>
      <c r="K9" s="114"/>
      <c r="L9" s="114"/>
      <c r="M9" s="114"/>
      <c r="N9" s="114"/>
      <c r="O9" s="114"/>
      <c r="P9" s="114"/>
      <c r="Q9" s="114"/>
      <c r="R9" s="114"/>
      <c r="S9" s="114"/>
      <c r="T9" s="114"/>
      <c r="U9" s="114"/>
    </row>
    <row r="10" spans="1:29" s="4" customFormat="1" ht="18.75" x14ac:dyDescent="0.2">
      <c r="A10" s="352" t="s">
        <v>8</v>
      </c>
      <c r="B10" s="352"/>
      <c r="C10" s="352"/>
      <c r="D10" s="102"/>
      <c r="E10" s="102"/>
      <c r="F10" s="102"/>
      <c r="G10" s="102"/>
      <c r="H10" s="114"/>
      <c r="I10" s="114"/>
      <c r="J10" s="114"/>
      <c r="K10" s="114"/>
      <c r="L10" s="114"/>
      <c r="M10" s="114"/>
      <c r="N10" s="114"/>
      <c r="O10" s="114"/>
      <c r="P10" s="114"/>
      <c r="Q10" s="114"/>
      <c r="R10" s="114"/>
      <c r="S10" s="114"/>
      <c r="T10" s="114"/>
      <c r="U10" s="114"/>
    </row>
    <row r="11" spans="1:29" s="4" customFormat="1" ht="18.75" x14ac:dyDescent="0.2">
      <c r="A11" s="347"/>
      <c r="B11" s="347"/>
      <c r="C11" s="347"/>
      <c r="D11" s="107"/>
      <c r="E11" s="107"/>
      <c r="F11" s="107"/>
      <c r="G11" s="107"/>
      <c r="H11" s="114"/>
      <c r="I11" s="114"/>
      <c r="J11" s="114"/>
      <c r="K11" s="114"/>
      <c r="L11" s="114"/>
      <c r="M11" s="114"/>
      <c r="N11" s="114"/>
      <c r="O11" s="114"/>
      <c r="P11" s="114"/>
      <c r="Q11" s="114"/>
      <c r="R11" s="114"/>
      <c r="S11" s="114"/>
      <c r="T11" s="114"/>
      <c r="U11" s="114"/>
    </row>
    <row r="12" spans="1:29" s="4" customFormat="1" ht="18.75" x14ac:dyDescent="0.2">
      <c r="A12" s="348" t="str">
        <f>'1. паспорт местоположение'!A12:C12</f>
        <v>F_17-2071</v>
      </c>
      <c r="B12" s="348"/>
      <c r="C12" s="348"/>
      <c r="D12" s="115"/>
      <c r="E12" s="115"/>
      <c r="F12" s="115"/>
      <c r="G12" s="115"/>
      <c r="H12" s="114"/>
      <c r="I12" s="114"/>
      <c r="J12" s="114"/>
      <c r="K12" s="114"/>
      <c r="L12" s="114"/>
      <c r="M12" s="114"/>
      <c r="N12" s="114"/>
      <c r="O12" s="114"/>
      <c r="P12" s="114"/>
      <c r="Q12" s="114"/>
      <c r="R12" s="114"/>
      <c r="S12" s="114"/>
      <c r="T12" s="114"/>
      <c r="U12" s="114"/>
    </row>
    <row r="13" spans="1:29" s="4" customFormat="1" ht="18.75" x14ac:dyDescent="0.2">
      <c r="A13" s="352" t="s">
        <v>7</v>
      </c>
      <c r="B13" s="352"/>
      <c r="C13" s="352"/>
      <c r="D13" s="102"/>
      <c r="E13" s="102"/>
      <c r="F13" s="102"/>
      <c r="G13" s="102"/>
      <c r="H13" s="114"/>
      <c r="I13" s="114"/>
      <c r="J13" s="114"/>
      <c r="K13" s="114"/>
      <c r="L13" s="114"/>
      <c r="M13" s="114"/>
      <c r="N13" s="114"/>
      <c r="O13" s="114"/>
      <c r="P13" s="114"/>
      <c r="Q13" s="114"/>
      <c r="R13" s="114"/>
      <c r="S13" s="114"/>
      <c r="T13" s="114"/>
      <c r="U13" s="114"/>
    </row>
    <row r="14" spans="1:29" s="116" customFormat="1" ht="15.75" customHeight="1" x14ac:dyDescent="0.2">
      <c r="A14" s="353"/>
      <c r="B14" s="353"/>
      <c r="C14" s="353"/>
      <c r="D14" s="106"/>
      <c r="E14" s="106"/>
      <c r="F14" s="106"/>
      <c r="G14" s="106"/>
      <c r="H14" s="106"/>
      <c r="I14" s="106"/>
      <c r="J14" s="106"/>
      <c r="K14" s="106"/>
      <c r="L14" s="106"/>
      <c r="M14" s="106"/>
      <c r="N14" s="106"/>
      <c r="O14" s="106"/>
      <c r="P14" s="106"/>
      <c r="Q14" s="106"/>
      <c r="R14" s="106"/>
      <c r="S14" s="106"/>
      <c r="T14" s="106"/>
      <c r="U14" s="106"/>
    </row>
    <row r="15" spans="1:29" s="117" customFormat="1" ht="90.75" customHeight="1" x14ac:dyDescent="0.2">
      <c r="A15"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5" s="354"/>
      <c r="C15" s="354"/>
      <c r="D15" s="115"/>
      <c r="E15" s="115"/>
      <c r="F15" s="115"/>
      <c r="G15" s="115"/>
      <c r="H15" s="115"/>
      <c r="I15" s="115"/>
      <c r="J15" s="115"/>
      <c r="K15" s="115"/>
      <c r="L15" s="115"/>
      <c r="M15" s="115"/>
      <c r="N15" s="115"/>
      <c r="O15" s="115"/>
      <c r="P15" s="115"/>
      <c r="Q15" s="115"/>
      <c r="R15" s="115"/>
      <c r="S15" s="115"/>
      <c r="T15" s="115"/>
      <c r="U15" s="115"/>
    </row>
    <row r="16" spans="1:29" s="117" customFormat="1" ht="15" customHeight="1" x14ac:dyDescent="0.2">
      <c r="A16" s="352" t="s">
        <v>6</v>
      </c>
      <c r="B16" s="352"/>
      <c r="C16" s="352"/>
      <c r="D16" s="102"/>
      <c r="E16" s="102"/>
      <c r="F16" s="102"/>
      <c r="G16" s="102"/>
      <c r="H16" s="102"/>
      <c r="I16" s="102"/>
      <c r="J16" s="102"/>
      <c r="K16" s="102"/>
      <c r="L16" s="102"/>
      <c r="M16" s="102"/>
      <c r="N16" s="102"/>
      <c r="O16" s="102"/>
      <c r="P16" s="102"/>
      <c r="Q16" s="102"/>
      <c r="R16" s="102"/>
      <c r="S16" s="102"/>
      <c r="T16" s="102"/>
      <c r="U16" s="102"/>
    </row>
    <row r="17" spans="1:21" s="117" customFormat="1" ht="15" customHeight="1" x14ac:dyDescent="0.2">
      <c r="A17" s="355"/>
      <c r="B17" s="355"/>
      <c r="C17" s="355"/>
      <c r="D17" s="118"/>
      <c r="E17" s="118"/>
      <c r="F17" s="118"/>
      <c r="G17" s="118"/>
      <c r="H17" s="118"/>
      <c r="I17" s="118"/>
      <c r="J17" s="118"/>
      <c r="K17" s="118"/>
      <c r="L17" s="118"/>
      <c r="M17" s="118"/>
      <c r="N17" s="118"/>
      <c r="O17" s="118"/>
      <c r="P17" s="118"/>
      <c r="Q17" s="118"/>
      <c r="R17" s="118"/>
    </row>
    <row r="18" spans="1:21" s="117" customFormat="1" ht="27.75" customHeight="1" x14ac:dyDescent="0.2">
      <c r="A18" s="356" t="s">
        <v>356</v>
      </c>
      <c r="B18" s="356"/>
      <c r="C18" s="356"/>
      <c r="D18" s="119"/>
      <c r="E18" s="119"/>
      <c r="F18" s="119"/>
      <c r="G18" s="119"/>
      <c r="H18" s="119"/>
      <c r="I18" s="119"/>
      <c r="J18" s="119"/>
      <c r="K18" s="119"/>
      <c r="L18" s="119"/>
      <c r="M18" s="119"/>
      <c r="N18" s="119"/>
      <c r="O18" s="119"/>
      <c r="P18" s="119"/>
      <c r="Q18" s="119"/>
      <c r="R18" s="119"/>
      <c r="S18" s="119"/>
      <c r="T18" s="119"/>
      <c r="U18" s="119"/>
    </row>
    <row r="19" spans="1:21" s="117" customFormat="1" ht="15" customHeight="1" x14ac:dyDescent="0.2">
      <c r="A19" s="102"/>
      <c r="B19" s="102"/>
      <c r="C19" s="102"/>
      <c r="D19" s="102"/>
      <c r="E19" s="102"/>
      <c r="F19" s="102"/>
      <c r="G19" s="102"/>
      <c r="H19" s="118"/>
      <c r="I19" s="118"/>
      <c r="J19" s="118"/>
      <c r="K19" s="118"/>
      <c r="L19" s="118"/>
      <c r="M19" s="118"/>
      <c r="N19" s="118"/>
      <c r="O19" s="118"/>
      <c r="P19" s="118"/>
      <c r="Q19" s="118"/>
      <c r="R19" s="118"/>
    </row>
    <row r="20" spans="1:21" s="117" customFormat="1" ht="39.75" customHeight="1" x14ac:dyDescent="0.2">
      <c r="A20" s="120" t="s">
        <v>5</v>
      </c>
      <c r="B20" s="121" t="s">
        <v>66</v>
      </c>
      <c r="C20" s="122" t="s">
        <v>65</v>
      </c>
      <c r="D20" s="123"/>
      <c r="E20" s="123"/>
      <c r="F20" s="123"/>
      <c r="G20" s="123"/>
      <c r="H20" s="124"/>
      <c r="I20" s="124"/>
      <c r="J20" s="124"/>
      <c r="K20" s="124"/>
      <c r="L20" s="124"/>
      <c r="M20" s="124"/>
      <c r="N20" s="124"/>
      <c r="O20" s="124"/>
      <c r="P20" s="124"/>
      <c r="Q20" s="124"/>
      <c r="R20" s="124"/>
      <c r="S20" s="125"/>
      <c r="T20" s="125"/>
      <c r="U20" s="125"/>
    </row>
    <row r="21" spans="1:21" s="117" customFormat="1" ht="16.5" customHeight="1" x14ac:dyDescent="0.2">
      <c r="A21" s="122">
        <v>1</v>
      </c>
      <c r="B21" s="121">
        <v>2</v>
      </c>
      <c r="C21" s="122">
        <v>3</v>
      </c>
      <c r="D21" s="123"/>
      <c r="E21" s="123"/>
      <c r="F21" s="123"/>
      <c r="G21" s="123"/>
      <c r="H21" s="124"/>
      <c r="I21" s="124"/>
      <c r="J21" s="124"/>
      <c r="K21" s="124"/>
      <c r="L21" s="124"/>
      <c r="M21" s="124"/>
      <c r="N21" s="124"/>
      <c r="O21" s="124"/>
      <c r="P21" s="124"/>
      <c r="Q21" s="124"/>
      <c r="R21" s="124"/>
      <c r="S21" s="125"/>
      <c r="T21" s="125"/>
      <c r="U21" s="125"/>
    </row>
    <row r="22" spans="1:21" s="117" customFormat="1" ht="141.75" x14ac:dyDescent="0.2">
      <c r="A22" s="126" t="s">
        <v>64</v>
      </c>
      <c r="B22" s="5" t="s">
        <v>369</v>
      </c>
      <c r="C22" s="131" t="s">
        <v>621</v>
      </c>
      <c r="D22" s="123"/>
      <c r="E22" s="123"/>
      <c r="F22" s="124"/>
      <c r="G22" s="124"/>
      <c r="H22" s="124"/>
      <c r="I22" s="124"/>
      <c r="J22" s="124"/>
      <c r="K22" s="124"/>
      <c r="L22" s="124"/>
      <c r="M22" s="124"/>
      <c r="N22" s="124"/>
      <c r="O22" s="124"/>
      <c r="P22" s="124"/>
      <c r="Q22" s="125"/>
      <c r="R22" s="125"/>
      <c r="S22" s="125"/>
      <c r="T22" s="125"/>
      <c r="U22" s="125"/>
    </row>
    <row r="23" spans="1:21" ht="126" x14ac:dyDescent="0.25">
      <c r="A23" s="126" t="s">
        <v>63</v>
      </c>
      <c r="B23" s="142" t="s">
        <v>60</v>
      </c>
      <c r="C23" s="131" t="s">
        <v>460</v>
      </c>
      <c r="D23" s="132"/>
      <c r="E23" s="132"/>
      <c r="F23" s="132"/>
      <c r="G23" s="132"/>
      <c r="H23" s="132"/>
      <c r="I23" s="132"/>
      <c r="J23" s="132"/>
      <c r="K23" s="132"/>
      <c r="L23" s="132"/>
      <c r="M23" s="132"/>
      <c r="N23" s="132"/>
      <c r="O23" s="132"/>
      <c r="P23" s="132"/>
      <c r="Q23" s="132"/>
      <c r="R23" s="132"/>
      <c r="S23" s="132"/>
      <c r="T23" s="132"/>
      <c r="U23" s="132"/>
    </row>
    <row r="24" spans="1:21" ht="93" customHeight="1" x14ac:dyDescent="0.25">
      <c r="A24" s="126" t="s">
        <v>62</v>
      </c>
      <c r="B24" s="142" t="s">
        <v>388</v>
      </c>
      <c r="C24" s="284" t="s">
        <v>618</v>
      </c>
      <c r="D24" s="132"/>
      <c r="E24" s="132"/>
      <c r="F24" s="132"/>
      <c r="G24" s="132"/>
      <c r="H24" s="132"/>
      <c r="I24" s="132"/>
      <c r="J24" s="132"/>
      <c r="K24" s="132"/>
      <c r="L24" s="132"/>
      <c r="M24" s="132"/>
      <c r="N24" s="132"/>
      <c r="O24" s="132"/>
      <c r="P24" s="132"/>
      <c r="Q24" s="132"/>
      <c r="R24" s="132"/>
      <c r="S24" s="132"/>
      <c r="T24" s="132"/>
      <c r="U24" s="132"/>
    </row>
    <row r="25" spans="1:21" ht="63" customHeight="1" x14ac:dyDescent="0.25">
      <c r="A25" s="126" t="s">
        <v>61</v>
      </c>
      <c r="B25" s="142" t="s">
        <v>389</v>
      </c>
      <c r="C25" s="129">
        <v>25.2</v>
      </c>
      <c r="D25" s="132"/>
      <c r="E25" s="132"/>
      <c r="F25" s="132"/>
      <c r="G25" s="132"/>
      <c r="H25" s="132"/>
      <c r="I25" s="132"/>
      <c r="J25" s="132"/>
      <c r="K25" s="132"/>
      <c r="L25" s="132"/>
      <c r="M25" s="132"/>
      <c r="N25" s="132"/>
      <c r="O25" s="132"/>
      <c r="P25" s="132"/>
      <c r="Q25" s="132"/>
      <c r="R25" s="132"/>
      <c r="S25" s="132"/>
      <c r="T25" s="132"/>
      <c r="U25" s="132"/>
    </row>
    <row r="26" spans="1:21" ht="42.75" customHeight="1" x14ac:dyDescent="0.25">
      <c r="A26" s="126" t="s">
        <v>59</v>
      </c>
      <c r="B26" s="142" t="s">
        <v>208</v>
      </c>
      <c r="C26" s="131" t="s">
        <v>403</v>
      </c>
      <c r="D26" s="132"/>
      <c r="E26" s="132"/>
      <c r="F26" s="132"/>
      <c r="G26" s="132"/>
      <c r="H26" s="132"/>
      <c r="I26" s="132"/>
      <c r="J26" s="132"/>
      <c r="K26" s="132"/>
      <c r="L26" s="132"/>
      <c r="M26" s="132"/>
      <c r="N26" s="132"/>
      <c r="O26" s="132"/>
      <c r="P26" s="132"/>
      <c r="Q26" s="132"/>
      <c r="R26" s="132"/>
      <c r="S26" s="132"/>
      <c r="T26" s="132"/>
      <c r="U26" s="132"/>
    </row>
    <row r="27" spans="1:21" ht="141.75" x14ac:dyDescent="0.25">
      <c r="A27" s="126" t="s">
        <v>58</v>
      </c>
      <c r="B27" s="142" t="s">
        <v>370</v>
      </c>
      <c r="C27" s="131" t="s">
        <v>461</v>
      </c>
      <c r="D27" s="132"/>
      <c r="E27" s="132"/>
      <c r="F27" s="132"/>
      <c r="G27" s="132"/>
      <c r="H27" s="132"/>
      <c r="I27" s="132"/>
      <c r="J27" s="132"/>
      <c r="K27" s="132"/>
      <c r="L27" s="132"/>
      <c r="M27" s="132"/>
      <c r="N27" s="132"/>
      <c r="O27" s="132"/>
      <c r="P27" s="132"/>
      <c r="Q27" s="132"/>
      <c r="R27" s="132"/>
      <c r="S27" s="132"/>
      <c r="T27" s="132"/>
      <c r="U27" s="132"/>
    </row>
    <row r="28" spans="1:21" ht="42.75" customHeight="1" x14ac:dyDescent="0.25">
      <c r="A28" s="126" t="s">
        <v>56</v>
      </c>
      <c r="B28" s="142" t="s">
        <v>57</v>
      </c>
      <c r="C28" s="131">
        <v>2017</v>
      </c>
      <c r="D28" s="132"/>
      <c r="E28" s="132"/>
      <c r="F28" s="132"/>
      <c r="G28" s="132"/>
      <c r="H28" s="132"/>
      <c r="I28" s="132"/>
      <c r="J28" s="132"/>
      <c r="K28" s="132"/>
      <c r="L28" s="132"/>
      <c r="M28" s="132"/>
      <c r="N28" s="132"/>
      <c r="O28" s="132"/>
      <c r="P28" s="132"/>
      <c r="Q28" s="132"/>
      <c r="R28" s="132"/>
      <c r="S28" s="132"/>
      <c r="T28" s="132"/>
      <c r="U28" s="132"/>
    </row>
    <row r="29" spans="1:21" ht="42.75" customHeight="1" x14ac:dyDescent="0.25">
      <c r="A29" s="126" t="s">
        <v>54</v>
      </c>
      <c r="B29" s="120" t="s">
        <v>55</v>
      </c>
      <c r="C29" s="131">
        <v>2018</v>
      </c>
      <c r="D29" s="132"/>
      <c r="E29" s="132"/>
      <c r="F29" s="132"/>
      <c r="G29" s="132"/>
      <c r="H29" s="132"/>
      <c r="I29" s="132"/>
      <c r="J29" s="132"/>
      <c r="K29" s="132"/>
      <c r="L29" s="132"/>
      <c r="M29" s="132"/>
      <c r="N29" s="132"/>
      <c r="O29" s="132"/>
      <c r="P29" s="132"/>
      <c r="Q29" s="132"/>
      <c r="R29" s="132"/>
      <c r="S29" s="132"/>
      <c r="T29" s="132"/>
      <c r="U29" s="132"/>
    </row>
    <row r="30" spans="1:21" ht="42.75" customHeight="1" x14ac:dyDescent="0.25">
      <c r="A30" s="126" t="s">
        <v>72</v>
      </c>
      <c r="B30" s="120" t="s">
        <v>53</v>
      </c>
      <c r="C30" s="131" t="s">
        <v>572</v>
      </c>
      <c r="D30" s="132"/>
      <c r="E30" s="132"/>
      <c r="F30" s="132"/>
      <c r="G30" s="132"/>
      <c r="H30" s="132"/>
      <c r="I30" s="132"/>
      <c r="J30" s="132"/>
      <c r="K30" s="132"/>
      <c r="L30" s="132"/>
      <c r="M30" s="132"/>
      <c r="N30" s="132"/>
      <c r="O30" s="132"/>
      <c r="P30" s="132"/>
      <c r="Q30" s="132"/>
      <c r="R30" s="132"/>
      <c r="S30" s="132"/>
      <c r="T30" s="132"/>
      <c r="U30" s="132"/>
    </row>
    <row r="31" spans="1:21" x14ac:dyDescent="0.25">
      <c r="A31" s="132"/>
      <c r="B31" s="132"/>
      <c r="C31" s="132"/>
      <c r="D31" s="132"/>
      <c r="E31" s="132"/>
      <c r="F31" s="132"/>
      <c r="G31" s="132"/>
      <c r="H31" s="132"/>
      <c r="I31" s="132"/>
      <c r="J31" s="132"/>
      <c r="K31" s="132"/>
      <c r="L31" s="132"/>
      <c r="M31" s="132"/>
      <c r="N31" s="132"/>
      <c r="O31" s="132"/>
      <c r="P31" s="132"/>
      <c r="Q31" s="132"/>
      <c r="R31" s="132"/>
      <c r="S31" s="132"/>
      <c r="T31" s="132"/>
      <c r="U31" s="132"/>
    </row>
    <row r="32" spans="1:21" x14ac:dyDescent="0.25">
      <c r="A32" s="132"/>
      <c r="B32" s="132"/>
      <c r="C32" s="132"/>
      <c r="D32" s="132"/>
      <c r="E32" s="132"/>
      <c r="F32" s="132"/>
      <c r="G32" s="132"/>
      <c r="H32" s="132"/>
      <c r="I32" s="132"/>
      <c r="J32" s="132"/>
      <c r="K32" s="132"/>
      <c r="L32" s="132"/>
      <c r="M32" s="132"/>
      <c r="N32" s="132"/>
      <c r="O32" s="132"/>
      <c r="P32" s="132"/>
      <c r="Q32" s="132"/>
      <c r="R32" s="132"/>
      <c r="S32" s="132"/>
      <c r="T32" s="132"/>
      <c r="U32" s="132"/>
    </row>
    <row r="33" spans="1:21" x14ac:dyDescent="0.25">
      <c r="A33" s="132"/>
      <c r="B33" s="132"/>
      <c r="C33" s="132"/>
      <c r="D33" s="132"/>
      <c r="E33" s="132"/>
      <c r="F33" s="132"/>
      <c r="G33" s="132"/>
      <c r="H33" s="132"/>
      <c r="I33" s="132"/>
      <c r="J33" s="132"/>
      <c r="K33" s="132"/>
      <c r="L33" s="132"/>
      <c r="M33" s="132"/>
      <c r="N33" s="132"/>
      <c r="O33" s="132"/>
      <c r="P33" s="132"/>
      <c r="Q33" s="132"/>
      <c r="R33" s="132"/>
      <c r="S33" s="132"/>
      <c r="T33" s="132"/>
      <c r="U33" s="132"/>
    </row>
    <row r="34" spans="1:21" x14ac:dyDescent="0.25">
      <c r="A34" s="132"/>
      <c r="B34" s="132"/>
      <c r="C34" s="132"/>
      <c r="D34" s="132"/>
      <c r="E34" s="132"/>
      <c r="F34" s="132"/>
      <c r="G34" s="132"/>
      <c r="H34" s="132"/>
      <c r="I34" s="132"/>
      <c r="J34" s="132"/>
      <c r="K34" s="132"/>
      <c r="L34" s="132"/>
      <c r="M34" s="132"/>
      <c r="N34" s="132"/>
      <c r="O34" s="132"/>
      <c r="P34" s="132"/>
      <c r="Q34" s="132"/>
      <c r="R34" s="132"/>
      <c r="S34" s="132"/>
      <c r="T34" s="132"/>
      <c r="U34" s="132"/>
    </row>
    <row r="35" spans="1:21" x14ac:dyDescent="0.25">
      <c r="A35" s="132"/>
      <c r="B35" s="132"/>
      <c r="C35" s="132"/>
      <c r="D35" s="132"/>
      <c r="E35" s="132"/>
      <c r="F35" s="132"/>
      <c r="G35" s="132"/>
      <c r="H35" s="132"/>
      <c r="I35" s="132"/>
      <c r="J35" s="132"/>
      <c r="K35" s="132"/>
      <c r="L35" s="132"/>
      <c r="M35" s="132"/>
      <c r="N35" s="132"/>
      <c r="O35" s="132"/>
      <c r="P35" s="132"/>
      <c r="Q35" s="132"/>
      <c r="R35" s="132"/>
      <c r="S35" s="132"/>
      <c r="T35" s="132"/>
      <c r="U35" s="132"/>
    </row>
    <row r="36" spans="1:21" x14ac:dyDescent="0.25">
      <c r="A36" s="132"/>
      <c r="B36" s="132"/>
      <c r="C36" s="132"/>
      <c r="D36" s="132"/>
      <c r="E36" s="132"/>
      <c r="F36" s="132"/>
      <c r="G36" s="132"/>
      <c r="H36" s="132"/>
      <c r="I36" s="132"/>
      <c r="J36" s="132"/>
      <c r="K36" s="132"/>
      <c r="L36" s="132"/>
      <c r="M36" s="132"/>
      <c r="N36" s="132"/>
      <c r="O36" s="132"/>
      <c r="P36" s="132"/>
      <c r="Q36" s="132"/>
      <c r="R36" s="132"/>
      <c r="S36" s="132"/>
      <c r="T36" s="132"/>
      <c r="U36" s="132"/>
    </row>
    <row r="37" spans="1:21" x14ac:dyDescent="0.25">
      <c r="A37" s="132"/>
      <c r="B37" s="132"/>
      <c r="C37" s="132"/>
      <c r="D37" s="132"/>
      <c r="E37" s="132"/>
      <c r="F37" s="132"/>
      <c r="G37" s="132"/>
      <c r="H37" s="132"/>
      <c r="I37" s="132"/>
      <c r="J37" s="132"/>
      <c r="K37" s="132"/>
      <c r="L37" s="132"/>
      <c r="M37" s="132"/>
      <c r="N37" s="132"/>
      <c r="O37" s="132"/>
      <c r="P37" s="132"/>
      <c r="Q37" s="132"/>
      <c r="R37" s="132"/>
      <c r="S37" s="132"/>
      <c r="T37" s="132"/>
      <c r="U37" s="132"/>
    </row>
    <row r="38" spans="1:21" x14ac:dyDescent="0.25">
      <c r="A38" s="132"/>
      <c r="B38" s="132"/>
      <c r="C38" s="132"/>
      <c r="D38" s="132"/>
      <c r="E38" s="132"/>
      <c r="F38" s="132"/>
      <c r="G38" s="132"/>
      <c r="H38" s="132"/>
      <c r="I38" s="132"/>
      <c r="J38" s="132"/>
      <c r="K38" s="132"/>
      <c r="L38" s="132"/>
      <c r="M38" s="132"/>
      <c r="N38" s="132"/>
      <c r="O38" s="132"/>
      <c r="P38" s="132"/>
      <c r="Q38" s="132"/>
      <c r="R38" s="132"/>
      <c r="S38" s="132"/>
      <c r="T38" s="132"/>
      <c r="U38" s="132"/>
    </row>
    <row r="39" spans="1:21" x14ac:dyDescent="0.25">
      <c r="A39" s="132"/>
      <c r="B39" s="132"/>
      <c r="C39" s="132"/>
      <c r="D39" s="132"/>
      <c r="E39" s="132"/>
      <c r="F39" s="132"/>
      <c r="G39" s="132"/>
      <c r="H39" s="132"/>
      <c r="I39" s="132"/>
      <c r="J39" s="132"/>
      <c r="K39" s="132"/>
      <c r="L39" s="132"/>
      <c r="M39" s="132"/>
      <c r="N39" s="132"/>
      <c r="O39" s="132"/>
      <c r="P39" s="132"/>
      <c r="Q39" s="132"/>
      <c r="R39" s="132"/>
      <c r="S39" s="132"/>
      <c r="T39" s="132"/>
      <c r="U39" s="132"/>
    </row>
    <row r="40" spans="1:21" x14ac:dyDescent="0.25">
      <c r="A40" s="132"/>
      <c r="B40" s="132"/>
      <c r="C40" s="132"/>
      <c r="D40" s="132"/>
      <c r="E40" s="132"/>
      <c r="F40" s="132"/>
      <c r="G40" s="132"/>
      <c r="H40" s="132"/>
      <c r="I40" s="132"/>
      <c r="J40" s="132"/>
      <c r="K40" s="132"/>
      <c r="L40" s="132"/>
      <c r="M40" s="132"/>
      <c r="N40" s="132"/>
      <c r="O40" s="132"/>
      <c r="P40" s="132"/>
      <c r="Q40" s="132"/>
      <c r="R40" s="132"/>
      <c r="S40" s="132"/>
      <c r="T40" s="132"/>
      <c r="U40" s="132"/>
    </row>
    <row r="41" spans="1:21" x14ac:dyDescent="0.25">
      <c r="A41" s="132"/>
      <c r="B41" s="132"/>
      <c r="C41" s="132"/>
      <c r="D41" s="132"/>
      <c r="E41" s="132"/>
      <c r="F41" s="132"/>
      <c r="G41" s="132"/>
      <c r="H41" s="132"/>
      <c r="I41" s="132"/>
      <c r="J41" s="132"/>
      <c r="K41" s="132"/>
      <c r="L41" s="132"/>
      <c r="M41" s="132"/>
      <c r="N41" s="132"/>
      <c r="O41" s="132"/>
      <c r="P41" s="132"/>
      <c r="Q41" s="132"/>
      <c r="R41" s="132"/>
      <c r="S41" s="132"/>
      <c r="T41" s="132"/>
      <c r="U41" s="132"/>
    </row>
    <row r="42" spans="1:21" x14ac:dyDescent="0.25">
      <c r="A42" s="132"/>
      <c r="B42" s="132"/>
      <c r="C42" s="132"/>
      <c r="D42" s="132"/>
      <c r="E42" s="132"/>
      <c r="F42" s="132"/>
      <c r="G42" s="132"/>
      <c r="H42" s="132"/>
      <c r="I42" s="132"/>
      <c r="J42" s="132"/>
      <c r="K42" s="132"/>
      <c r="L42" s="132"/>
      <c r="M42" s="132"/>
      <c r="N42" s="132"/>
      <c r="O42" s="132"/>
      <c r="P42" s="132"/>
      <c r="Q42" s="132"/>
      <c r="R42" s="132"/>
      <c r="S42" s="132"/>
      <c r="T42" s="132"/>
      <c r="U42" s="132"/>
    </row>
    <row r="43" spans="1:21" x14ac:dyDescent="0.25">
      <c r="A43" s="132"/>
      <c r="B43" s="132"/>
      <c r="C43" s="132"/>
      <c r="D43" s="132"/>
      <c r="E43" s="132"/>
      <c r="F43" s="132"/>
      <c r="G43" s="132"/>
      <c r="H43" s="132"/>
      <c r="I43" s="132"/>
      <c r="J43" s="132"/>
      <c r="K43" s="132"/>
      <c r="L43" s="132"/>
      <c r="M43" s="132"/>
      <c r="N43" s="132"/>
      <c r="O43" s="132"/>
      <c r="P43" s="132"/>
      <c r="Q43" s="132"/>
      <c r="R43" s="132"/>
      <c r="S43" s="132"/>
      <c r="T43" s="132"/>
      <c r="U43" s="132"/>
    </row>
    <row r="44" spans="1:21" x14ac:dyDescent="0.25">
      <c r="A44" s="132"/>
      <c r="B44" s="132"/>
      <c r="C44" s="132"/>
      <c r="D44" s="132"/>
      <c r="E44" s="132"/>
      <c r="F44" s="132"/>
      <c r="G44" s="132"/>
      <c r="H44" s="132"/>
      <c r="I44" s="132"/>
      <c r="J44" s="132"/>
      <c r="K44" s="132"/>
      <c r="L44" s="132"/>
      <c r="M44" s="132"/>
      <c r="N44" s="132"/>
      <c r="O44" s="132"/>
      <c r="P44" s="132"/>
      <c r="Q44" s="132"/>
      <c r="R44" s="132"/>
      <c r="S44" s="132"/>
      <c r="T44" s="132"/>
      <c r="U44" s="132"/>
    </row>
    <row r="45" spans="1:21" x14ac:dyDescent="0.25">
      <c r="A45" s="132"/>
      <c r="B45" s="132"/>
      <c r="C45" s="132"/>
      <c r="D45" s="132"/>
      <c r="E45" s="132"/>
      <c r="F45" s="132"/>
      <c r="G45" s="132"/>
      <c r="H45" s="132"/>
      <c r="I45" s="132"/>
      <c r="J45" s="132"/>
      <c r="K45" s="132"/>
      <c r="L45" s="132"/>
      <c r="M45" s="132"/>
      <c r="N45" s="132"/>
      <c r="O45" s="132"/>
      <c r="P45" s="132"/>
      <c r="Q45" s="132"/>
      <c r="R45" s="132"/>
      <c r="S45" s="132"/>
      <c r="T45" s="132"/>
      <c r="U45" s="132"/>
    </row>
    <row r="46" spans="1:21" x14ac:dyDescent="0.25">
      <c r="A46" s="132"/>
      <c r="B46" s="132"/>
      <c r="C46" s="132"/>
      <c r="D46" s="132"/>
      <c r="E46" s="132"/>
      <c r="F46" s="132"/>
      <c r="G46" s="132"/>
      <c r="H46" s="132"/>
      <c r="I46" s="132"/>
      <c r="J46" s="132"/>
      <c r="K46" s="132"/>
      <c r="L46" s="132"/>
      <c r="M46" s="132"/>
      <c r="N46" s="132"/>
      <c r="O46" s="132"/>
      <c r="P46" s="132"/>
      <c r="Q46" s="132"/>
      <c r="R46" s="132"/>
      <c r="S46" s="132"/>
      <c r="T46" s="132"/>
      <c r="U46" s="132"/>
    </row>
    <row r="47" spans="1:21" x14ac:dyDescent="0.25">
      <c r="A47" s="132"/>
      <c r="B47" s="132"/>
      <c r="C47" s="132"/>
      <c r="D47" s="132"/>
      <c r="E47" s="132"/>
      <c r="F47" s="132"/>
      <c r="G47" s="132"/>
      <c r="H47" s="132"/>
      <c r="I47" s="132"/>
      <c r="J47" s="132"/>
      <c r="K47" s="132"/>
      <c r="L47" s="132"/>
      <c r="M47" s="132"/>
      <c r="N47" s="132"/>
      <c r="O47" s="132"/>
      <c r="P47" s="132"/>
      <c r="Q47" s="132"/>
      <c r="R47" s="132"/>
      <c r="S47" s="132"/>
      <c r="T47" s="132"/>
      <c r="U47" s="132"/>
    </row>
    <row r="48" spans="1:21" x14ac:dyDescent="0.25">
      <c r="A48" s="132"/>
      <c r="B48" s="132"/>
      <c r="C48" s="132"/>
      <c r="D48" s="132"/>
      <c r="E48" s="132"/>
      <c r="F48" s="132"/>
      <c r="G48" s="132"/>
      <c r="H48" s="132"/>
      <c r="I48" s="132"/>
      <c r="J48" s="132"/>
      <c r="K48" s="132"/>
      <c r="L48" s="132"/>
      <c r="M48" s="132"/>
      <c r="N48" s="132"/>
      <c r="O48" s="132"/>
      <c r="P48" s="132"/>
      <c r="Q48" s="132"/>
      <c r="R48" s="132"/>
      <c r="S48" s="132"/>
      <c r="T48" s="132"/>
      <c r="U48" s="132"/>
    </row>
    <row r="49" spans="1:21" x14ac:dyDescent="0.25">
      <c r="A49" s="132"/>
      <c r="B49" s="132"/>
      <c r="C49" s="132"/>
      <c r="D49" s="132"/>
      <c r="E49" s="132"/>
      <c r="F49" s="132"/>
      <c r="G49" s="132"/>
      <c r="H49" s="132"/>
      <c r="I49" s="132"/>
      <c r="J49" s="132"/>
      <c r="K49" s="132"/>
      <c r="L49" s="132"/>
      <c r="M49" s="132"/>
      <c r="N49" s="132"/>
      <c r="O49" s="132"/>
      <c r="P49" s="132"/>
      <c r="Q49" s="132"/>
      <c r="R49" s="132"/>
      <c r="S49" s="132"/>
      <c r="T49" s="132"/>
      <c r="U49" s="132"/>
    </row>
    <row r="50" spans="1:21" x14ac:dyDescent="0.25">
      <c r="A50" s="132"/>
      <c r="B50" s="132"/>
      <c r="C50" s="132"/>
      <c r="D50" s="132"/>
      <c r="E50" s="132"/>
      <c r="F50" s="132"/>
      <c r="G50" s="132"/>
      <c r="H50" s="132"/>
      <c r="I50" s="132"/>
      <c r="J50" s="132"/>
      <c r="K50" s="132"/>
      <c r="L50" s="132"/>
      <c r="M50" s="132"/>
      <c r="N50" s="132"/>
      <c r="O50" s="132"/>
      <c r="P50" s="132"/>
      <c r="Q50" s="132"/>
      <c r="R50" s="132"/>
      <c r="S50" s="132"/>
      <c r="T50" s="132"/>
      <c r="U50" s="132"/>
    </row>
    <row r="51" spans="1:21" x14ac:dyDescent="0.25">
      <c r="A51" s="132"/>
      <c r="B51" s="132"/>
      <c r="C51" s="132"/>
      <c r="D51" s="132"/>
      <c r="E51" s="132"/>
      <c r="F51" s="132"/>
      <c r="G51" s="132"/>
      <c r="H51" s="132"/>
      <c r="I51" s="132"/>
      <c r="J51" s="132"/>
      <c r="K51" s="132"/>
      <c r="L51" s="132"/>
      <c r="M51" s="132"/>
      <c r="N51" s="132"/>
      <c r="O51" s="132"/>
      <c r="P51" s="132"/>
      <c r="Q51" s="132"/>
      <c r="R51" s="132"/>
      <c r="S51" s="132"/>
      <c r="T51" s="132"/>
      <c r="U51" s="132"/>
    </row>
    <row r="52" spans="1:21" x14ac:dyDescent="0.25">
      <c r="A52" s="132"/>
      <c r="B52" s="132"/>
      <c r="C52" s="132"/>
      <c r="D52" s="132"/>
      <c r="E52" s="132"/>
      <c r="F52" s="132"/>
      <c r="G52" s="132"/>
      <c r="H52" s="132"/>
      <c r="I52" s="132"/>
      <c r="J52" s="132"/>
      <c r="K52" s="132"/>
      <c r="L52" s="132"/>
      <c r="M52" s="132"/>
      <c r="N52" s="132"/>
      <c r="O52" s="132"/>
      <c r="P52" s="132"/>
      <c r="Q52" s="132"/>
      <c r="R52" s="132"/>
      <c r="S52" s="132"/>
      <c r="T52" s="132"/>
      <c r="U52" s="132"/>
    </row>
    <row r="53" spans="1:21" x14ac:dyDescent="0.25">
      <c r="A53" s="132"/>
      <c r="B53" s="132"/>
      <c r="C53" s="132"/>
      <c r="D53" s="132"/>
      <c r="E53" s="132"/>
      <c r="F53" s="132"/>
      <c r="G53" s="132"/>
      <c r="H53" s="132"/>
      <c r="I53" s="132"/>
      <c r="J53" s="132"/>
      <c r="K53" s="132"/>
      <c r="L53" s="132"/>
      <c r="M53" s="132"/>
      <c r="N53" s="132"/>
      <c r="O53" s="132"/>
      <c r="P53" s="132"/>
      <c r="Q53" s="132"/>
      <c r="R53" s="132"/>
      <c r="S53" s="132"/>
      <c r="T53" s="132"/>
      <c r="U53" s="132"/>
    </row>
    <row r="54" spans="1:21" x14ac:dyDescent="0.25">
      <c r="A54" s="132"/>
      <c r="B54" s="132"/>
      <c r="C54" s="132"/>
      <c r="D54" s="132"/>
      <c r="E54" s="132"/>
      <c r="F54" s="132"/>
      <c r="G54" s="132"/>
      <c r="H54" s="132"/>
      <c r="I54" s="132"/>
      <c r="J54" s="132"/>
      <c r="K54" s="132"/>
      <c r="L54" s="132"/>
      <c r="M54" s="132"/>
      <c r="N54" s="132"/>
      <c r="O54" s="132"/>
      <c r="P54" s="132"/>
      <c r="Q54" s="132"/>
      <c r="R54" s="132"/>
      <c r="S54" s="132"/>
      <c r="T54" s="132"/>
      <c r="U54" s="132"/>
    </row>
    <row r="55" spans="1:21" x14ac:dyDescent="0.25">
      <c r="A55" s="132"/>
      <c r="B55" s="132"/>
      <c r="C55" s="132"/>
      <c r="D55" s="132"/>
      <c r="E55" s="132"/>
      <c r="F55" s="132"/>
      <c r="G55" s="132"/>
      <c r="H55" s="132"/>
      <c r="I55" s="132"/>
      <c r="J55" s="132"/>
      <c r="K55" s="132"/>
      <c r="L55" s="132"/>
      <c r="M55" s="132"/>
      <c r="N55" s="132"/>
      <c r="O55" s="132"/>
      <c r="P55" s="132"/>
      <c r="Q55" s="132"/>
      <c r="R55" s="132"/>
      <c r="S55" s="132"/>
      <c r="T55" s="132"/>
      <c r="U55" s="132"/>
    </row>
    <row r="56" spans="1:21" x14ac:dyDescent="0.25">
      <c r="A56" s="132"/>
      <c r="B56" s="132"/>
      <c r="C56" s="132"/>
      <c r="D56" s="132"/>
      <c r="E56" s="132"/>
      <c r="F56" s="132"/>
      <c r="G56" s="132"/>
      <c r="H56" s="132"/>
      <c r="I56" s="132"/>
      <c r="J56" s="132"/>
      <c r="K56" s="132"/>
      <c r="L56" s="132"/>
      <c r="M56" s="132"/>
      <c r="N56" s="132"/>
      <c r="O56" s="132"/>
      <c r="P56" s="132"/>
      <c r="Q56" s="132"/>
      <c r="R56" s="132"/>
      <c r="S56" s="132"/>
      <c r="T56" s="132"/>
      <c r="U56" s="132"/>
    </row>
    <row r="57" spans="1:21" x14ac:dyDescent="0.25">
      <c r="A57" s="132"/>
      <c r="B57" s="132"/>
      <c r="C57" s="132"/>
      <c r="D57" s="132"/>
      <c r="E57" s="132"/>
      <c r="F57" s="132"/>
      <c r="G57" s="132"/>
      <c r="H57" s="132"/>
      <c r="I57" s="132"/>
      <c r="J57" s="132"/>
      <c r="K57" s="132"/>
      <c r="L57" s="132"/>
      <c r="M57" s="132"/>
      <c r="N57" s="132"/>
      <c r="O57" s="132"/>
      <c r="P57" s="132"/>
      <c r="Q57" s="132"/>
      <c r="R57" s="132"/>
      <c r="S57" s="132"/>
      <c r="T57" s="132"/>
      <c r="U57" s="132"/>
    </row>
    <row r="58" spans="1:21" x14ac:dyDescent="0.25">
      <c r="A58" s="132"/>
      <c r="B58" s="132"/>
      <c r="C58" s="132"/>
      <c r="D58" s="132"/>
      <c r="E58" s="132"/>
      <c r="F58" s="132"/>
      <c r="G58" s="132"/>
      <c r="H58" s="132"/>
      <c r="I58" s="132"/>
      <c r="J58" s="132"/>
      <c r="K58" s="132"/>
      <c r="L58" s="132"/>
      <c r="M58" s="132"/>
      <c r="N58" s="132"/>
      <c r="O58" s="132"/>
      <c r="P58" s="132"/>
      <c r="Q58" s="132"/>
      <c r="R58" s="132"/>
      <c r="S58" s="132"/>
      <c r="T58" s="132"/>
      <c r="U58" s="132"/>
    </row>
    <row r="59" spans="1:21" x14ac:dyDescent="0.25">
      <c r="A59" s="132"/>
      <c r="B59" s="132"/>
      <c r="C59" s="132"/>
      <c r="D59" s="132"/>
      <c r="E59" s="132"/>
      <c r="F59" s="132"/>
      <c r="G59" s="132"/>
      <c r="H59" s="132"/>
      <c r="I59" s="132"/>
      <c r="J59" s="132"/>
      <c r="K59" s="132"/>
      <c r="L59" s="132"/>
      <c r="M59" s="132"/>
      <c r="N59" s="132"/>
      <c r="O59" s="132"/>
      <c r="P59" s="132"/>
      <c r="Q59" s="132"/>
      <c r="R59" s="132"/>
      <c r="S59" s="132"/>
      <c r="T59" s="132"/>
      <c r="U59" s="132"/>
    </row>
    <row r="60" spans="1:21" x14ac:dyDescent="0.25">
      <c r="A60" s="132"/>
      <c r="B60" s="132"/>
      <c r="C60" s="132"/>
      <c r="D60" s="132"/>
      <c r="E60" s="132"/>
      <c r="F60" s="132"/>
      <c r="G60" s="132"/>
      <c r="H60" s="132"/>
      <c r="I60" s="132"/>
      <c r="J60" s="132"/>
      <c r="K60" s="132"/>
      <c r="L60" s="132"/>
      <c r="M60" s="132"/>
      <c r="N60" s="132"/>
      <c r="O60" s="132"/>
      <c r="P60" s="132"/>
      <c r="Q60" s="132"/>
      <c r="R60" s="132"/>
      <c r="S60" s="132"/>
      <c r="T60" s="132"/>
      <c r="U60" s="132"/>
    </row>
    <row r="61" spans="1:21" x14ac:dyDescent="0.25">
      <c r="A61" s="132"/>
      <c r="B61" s="132"/>
      <c r="C61" s="132"/>
      <c r="D61" s="132"/>
      <c r="E61" s="132"/>
      <c r="F61" s="132"/>
      <c r="G61" s="132"/>
      <c r="H61" s="132"/>
      <c r="I61" s="132"/>
      <c r="J61" s="132"/>
      <c r="K61" s="132"/>
      <c r="L61" s="132"/>
      <c r="M61" s="132"/>
      <c r="N61" s="132"/>
      <c r="O61" s="132"/>
      <c r="P61" s="132"/>
      <c r="Q61" s="132"/>
      <c r="R61" s="132"/>
      <c r="S61" s="132"/>
      <c r="T61" s="132"/>
      <c r="U61" s="132"/>
    </row>
    <row r="62" spans="1:21" x14ac:dyDescent="0.25">
      <c r="A62" s="132"/>
      <c r="B62" s="132"/>
      <c r="C62" s="132"/>
      <c r="D62" s="132"/>
      <c r="E62" s="132"/>
      <c r="F62" s="132"/>
      <c r="G62" s="132"/>
      <c r="H62" s="132"/>
      <c r="I62" s="132"/>
      <c r="J62" s="132"/>
      <c r="K62" s="132"/>
      <c r="L62" s="132"/>
      <c r="M62" s="132"/>
      <c r="N62" s="132"/>
      <c r="O62" s="132"/>
      <c r="P62" s="132"/>
      <c r="Q62" s="132"/>
      <c r="R62" s="132"/>
      <c r="S62" s="132"/>
      <c r="T62" s="132"/>
      <c r="U62" s="132"/>
    </row>
    <row r="63" spans="1:21" x14ac:dyDescent="0.25">
      <c r="A63" s="132"/>
      <c r="B63" s="132"/>
      <c r="C63" s="132"/>
      <c r="D63" s="132"/>
      <c r="E63" s="132"/>
      <c r="F63" s="132"/>
      <c r="G63" s="132"/>
      <c r="H63" s="132"/>
      <c r="I63" s="132"/>
      <c r="J63" s="132"/>
      <c r="K63" s="132"/>
      <c r="L63" s="132"/>
      <c r="M63" s="132"/>
      <c r="N63" s="132"/>
      <c r="O63" s="132"/>
      <c r="P63" s="132"/>
      <c r="Q63" s="132"/>
      <c r="R63" s="132"/>
      <c r="S63" s="132"/>
      <c r="T63" s="132"/>
      <c r="U63" s="132"/>
    </row>
    <row r="64" spans="1:21" x14ac:dyDescent="0.25">
      <c r="A64" s="132"/>
      <c r="B64" s="132"/>
      <c r="C64" s="132"/>
      <c r="D64" s="132"/>
      <c r="E64" s="132"/>
      <c r="F64" s="132"/>
      <c r="G64" s="132"/>
      <c r="H64" s="132"/>
      <c r="I64" s="132"/>
      <c r="J64" s="132"/>
      <c r="K64" s="132"/>
      <c r="L64" s="132"/>
      <c r="M64" s="132"/>
      <c r="N64" s="132"/>
      <c r="O64" s="132"/>
      <c r="P64" s="132"/>
      <c r="Q64" s="132"/>
      <c r="R64" s="132"/>
      <c r="S64" s="132"/>
      <c r="T64" s="132"/>
      <c r="U64" s="132"/>
    </row>
    <row r="65" spans="1:21" x14ac:dyDescent="0.25">
      <c r="A65" s="132"/>
      <c r="B65" s="132"/>
      <c r="C65" s="132"/>
      <c r="D65" s="132"/>
      <c r="E65" s="132"/>
      <c r="F65" s="132"/>
      <c r="G65" s="132"/>
      <c r="H65" s="132"/>
      <c r="I65" s="132"/>
      <c r="J65" s="132"/>
      <c r="K65" s="132"/>
      <c r="L65" s="132"/>
      <c r="M65" s="132"/>
      <c r="N65" s="132"/>
      <c r="O65" s="132"/>
      <c r="P65" s="132"/>
      <c r="Q65" s="132"/>
      <c r="R65" s="132"/>
      <c r="S65" s="132"/>
      <c r="T65" s="132"/>
      <c r="U65" s="132"/>
    </row>
    <row r="66" spans="1:21" x14ac:dyDescent="0.25">
      <c r="A66" s="132"/>
      <c r="B66" s="132"/>
      <c r="C66" s="132"/>
      <c r="D66" s="132"/>
      <c r="E66" s="132"/>
      <c r="F66" s="132"/>
      <c r="G66" s="132"/>
      <c r="H66" s="132"/>
      <c r="I66" s="132"/>
      <c r="J66" s="132"/>
      <c r="K66" s="132"/>
      <c r="L66" s="132"/>
      <c r="M66" s="132"/>
      <c r="N66" s="132"/>
      <c r="O66" s="132"/>
      <c r="P66" s="132"/>
      <c r="Q66" s="132"/>
      <c r="R66" s="132"/>
      <c r="S66" s="132"/>
      <c r="T66" s="132"/>
      <c r="U66" s="132"/>
    </row>
    <row r="67" spans="1:21" x14ac:dyDescent="0.25">
      <c r="A67" s="132"/>
      <c r="B67" s="132"/>
      <c r="C67" s="132"/>
      <c r="D67" s="132"/>
      <c r="E67" s="132"/>
      <c r="F67" s="132"/>
      <c r="G67" s="132"/>
      <c r="H67" s="132"/>
      <c r="I67" s="132"/>
      <c r="J67" s="132"/>
      <c r="K67" s="132"/>
      <c r="L67" s="132"/>
      <c r="M67" s="132"/>
      <c r="N67" s="132"/>
      <c r="O67" s="132"/>
      <c r="P67" s="132"/>
      <c r="Q67" s="132"/>
      <c r="R67" s="132"/>
      <c r="S67" s="132"/>
      <c r="T67" s="132"/>
      <c r="U67" s="132"/>
    </row>
    <row r="68" spans="1:21" x14ac:dyDescent="0.25">
      <c r="A68" s="132"/>
      <c r="B68" s="132"/>
      <c r="C68" s="132"/>
      <c r="D68" s="132"/>
      <c r="E68" s="132"/>
      <c r="F68" s="132"/>
      <c r="G68" s="132"/>
      <c r="H68" s="132"/>
      <c r="I68" s="132"/>
      <c r="J68" s="132"/>
      <c r="K68" s="132"/>
      <c r="L68" s="132"/>
      <c r="M68" s="132"/>
      <c r="N68" s="132"/>
      <c r="O68" s="132"/>
      <c r="P68" s="132"/>
      <c r="Q68" s="132"/>
      <c r="R68" s="132"/>
      <c r="S68" s="132"/>
      <c r="T68" s="132"/>
      <c r="U68" s="132"/>
    </row>
    <row r="69" spans="1:21" x14ac:dyDescent="0.25">
      <c r="A69" s="132"/>
      <c r="B69" s="132"/>
      <c r="C69" s="132"/>
      <c r="D69" s="132"/>
      <c r="E69" s="132"/>
      <c r="F69" s="132"/>
      <c r="G69" s="132"/>
      <c r="H69" s="132"/>
      <c r="I69" s="132"/>
      <c r="J69" s="132"/>
      <c r="K69" s="132"/>
      <c r="L69" s="132"/>
      <c r="M69" s="132"/>
      <c r="N69" s="132"/>
      <c r="O69" s="132"/>
      <c r="P69" s="132"/>
      <c r="Q69" s="132"/>
      <c r="R69" s="132"/>
      <c r="S69" s="132"/>
      <c r="T69" s="132"/>
      <c r="U69" s="132"/>
    </row>
    <row r="70" spans="1:21" x14ac:dyDescent="0.25">
      <c r="A70" s="132"/>
      <c r="B70" s="132"/>
      <c r="C70" s="132"/>
      <c r="D70" s="132"/>
      <c r="E70" s="132"/>
      <c r="F70" s="132"/>
      <c r="G70" s="132"/>
      <c r="H70" s="132"/>
      <c r="I70" s="132"/>
      <c r="J70" s="132"/>
      <c r="K70" s="132"/>
      <c r="L70" s="132"/>
      <c r="M70" s="132"/>
      <c r="N70" s="132"/>
      <c r="O70" s="132"/>
      <c r="P70" s="132"/>
      <c r="Q70" s="132"/>
      <c r="R70" s="132"/>
      <c r="S70" s="132"/>
      <c r="T70" s="132"/>
      <c r="U70" s="132"/>
    </row>
    <row r="71" spans="1:21" x14ac:dyDescent="0.25">
      <c r="A71" s="132"/>
      <c r="B71" s="132"/>
      <c r="C71" s="132"/>
      <c r="D71" s="132"/>
      <c r="E71" s="132"/>
      <c r="F71" s="132"/>
      <c r="G71" s="132"/>
      <c r="H71" s="132"/>
      <c r="I71" s="132"/>
      <c r="J71" s="132"/>
      <c r="K71" s="132"/>
      <c r="L71" s="132"/>
      <c r="M71" s="132"/>
      <c r="N71" s="132"/>
      <c r="O71" s="132"/>
      <c r="P71" s="132"/>
      <c r="Q71" s="132"/>
      <c r="R71" s="132"/>
      <c r="S71" s="132"/>
      <c r="T71" s="132"/>
      <c r="U71" s="132"/>
    </row>
    <row r="72" spans="1:21" x14ac:dyDescent="0.25">
      <c r="A72" s="132"/>
      <c r="B72" s="132"/>
      <c r="C72" s="132"/>
      <c r="D72" s="132"/>
      <c r="E72" s="132"/>
      <c r="F72" s="132"/>
      <c r="G72" s="132"/>
      <c r="H72" s="132"/>
      <c r="I72" s="132"/>
      <c r="J72" s="132"/>
      <c r="K72" s="132"/>
      <c r="L72" s="132"/>
      <c r="M72" s="132"/>
      <c r="N72" s="132"/>
      <c r="O72" s="132"/>
      <c r="P72" s="132"/>
      <c r="Q72" s="132"/>
      <c r="R72" s="132"/>
      <c r="S72" s="132"/>
      <c r="T72" s="132"/>
      <c r="U72" s="132"/>
    </row>
    <row r="73" spans="1:21" x14ac:dyDescent="0.25">
      <c r="A73" s="132"/>
      <c r="B73" s="132"/>
      <c r="C73" s="132"/>
      <c r="D73" s="132"/>
      <c r="E73" s="132"/>
      <c r="F73" s="132"/>
      <c r="G73" s="132"/>
      <c r="H73" s="132"/>
      <c r="I73" s="132"/>
      <c r="J73" s="132"/>
      <c r="K73" s="132"/>
      <c r="L73" s="132"/>
      <c r="M73" s="132"/>
      <c r="N73" s="132"/>
      <c r="O73" s="132"/>
      <c r="P73" s="132"/>
      <c r="Q73" s="132"/>
      <c r="R73" s="132"/>
      <c r="S73" s="132"/>
      <c r="T73" s="132"/>
      <c r="U73" s="132"/>
    </row>
    <row r="74" spans="1:21" x14ac:dyDescent="0.25">
      <c r="A74" s="132"/>
      <c r="B74" s="132"/>
      <c r="C74" s="132"/>
      <c r="D74" s="132"/>
      <c r="E74" s="132"/>
      <c r="F74" s="132"/>
      <c r="G74" s="132"/>
      <c r="H74" s="132"/>
      <c r="I74" s="132"/>
      <c r="J74" s="132"/>
      <c r="K74" s="132"/>
      <c r="L74" s="132"/>
      <c r="M74" s="132"/>
      <c r="N74" s="132"/>
      <c r="O74" s="132"/>
      <c r="P74" s="132"/>
      <c r="Q74" s="132"/>
      <c r="R74" s="132"/>
      <c r="S74" s="132"/>
      <c r="T74" s="132"/>
      <c r="U74" s="132"/>
    </row>
    <row r="75" spans="1:21" x14ac:dyDescent="0.25">
      <c r="A75" s="132"/>
      <c r="B75" s="132"/>
      <c r="C75" s="132"/>
      <c r="D75" s="132"/>
      <c r="E75" s="132"/>
      <c r="F75" s="132"/>
      <c r="G75" s="132"/>
      <c r="H75" s="132"/>
      <c r="I75" s="132"/>
      <c r="J75" s="132"/>
      <c r="K75" s="132"/>
      <c r="L75" s="132"/>
      <c r="M75" s="132"/>
      <c r="N75" s="132"/>
      <c r="O75" s="132"/>
      <c r="P75" s="132"/>
      <c r="Q75" s="132"/>
      <c r="R75" s="132"/>
      <c r="S75" s="132"/>
      <c r="T75" s="132"/>
      <c r="U75" s="132"/>
    </row>
    <row r="76" spans="1:21" x14ac:dyDescent="0.25">
      <c r="A76" s="132"/>
      <c r="B76" s="132"/>
      <c r="C76" s="132"/>
      <c r="D76" s="132"/>
      <c r="E76" s="132"/>
      <c r="F76" s="132"/>
      <c r="G76" s="132"/>
      <c r="H76" s="132"/>
      <c r="I76" s="132"/>
      <c r="J76" s="132"/>
      <c r="K76" s="132"/>
      <c r="L76" s="132"/>
      <c r="M76" s="132"/>
      <c r="N76" s="132"/>
      <c r="O76" s="132"/>
      <c r="P76" s="132"/>
      <c r="Q76" s="132"/>
      <c r="R76" s="132"/>
      <c r="S76" s="132"/>
      <c r="T76" s="132"/>
      <c r="U76" s="132"/>
    </row>
    <row r="77" spans="1:21" x14ac:dyDescent="0.25">
      <c r="A77" s="132"/>
      <c r="B77" s="132"/>
      <c r="C77" s="132"/>
      <c r="D77" s="132"/>
      <c r="E77" s="132"/>
      <c r="F77" s="132"/>
      <c r="G77" s="132"/>
      <c r="H77" s="132"/>
      <c r="I77" s="132"/>
      <c r="J77" s="132"/>
      <c r="K77" s="132"/>
      <c r="L77" s="132"/>
      <c r="M77" s="132"/>
      <c r="N77" s="132"/>
      <c r="O77" s="132"/>
      <c r="P77" s="132"/>
      <c r="Q77" s="132"/>
      <c r="R77" s="132"/>
      <c r="S77" s="132"/>
      <c r="T77" s="132"/>
      <c r="U77" s="132"/>
    </row>
    <row r="78" spans="1:21" x14ac:dyDescent="0.25">
      <c r="A78" s="132"/>
      <c r="B78" s="132"/>
      <c r="C78" s="132"/>
      <c r="D78" s="132"/>
      <c r="E78" s="132"/>
      <c r="F78" s="132"/>
      <c r="G78" s="132"/>
      <c r="H78" s="132"/>
      <c r="I78" s="132"/>
      <c r="J78" s="132"/>
      <c r="K78" s="132"/>
      <c r="L78" s="132"/>
      <c r="M78" s="132"/>
      <c r="N78" s="132"/>
      <c r="O78" s="132"/>
      <c r="P78" s="132"/>
      <c r="Q78" s="132"/>
      <c r="R78" s="132"/>
      <c r="S78" s="132"/>
      <c r="T78" s="132"/>
      <c r="U78" s="132"/>
    </row>
    <row r="79" spans="1:21" x14ac:dyDescent="0.25">
      <c r="A79" s="132"/>
      <c r="B79" s="132"/>
      <c r="C79" s="132"/>
      <c r="D79" s="132"/>
      <c r="E79" s="132"/>
      <c r="F79" s="132"/>
      <c r="G79" s="132"/>
      <c r="H79" s="132"/>
      <c r="I79" s="132"/>
      <c r="J79" s="132"/>
      <c r="K79" s="132"/>
      <c r="L79" s="132"/>
      <c r="M79" s="132"/>
      <c r="N79" s="132"/>
      <c r="O79" s="132"/>
      <c r="P79" s="132"/>
      <c r="Q79" s="132"/>
      <c r="R79" s="132"/>
      <c r="S79" s="132"/>
      <c r="T79" s="132"/>
      <c r="U79" s="132"/>
    </row>
    <row r="80" spans="1:21" x14ac:dyDescent="0.25">
      <c r="A80" s="132"/>
      <c r="B80" s="132"/>
      <c r="C80" s="132"/>
      <c r="D80" s="132"/>
      <c r="E80" s="132"/>
      <c r="F80" s="132"/>
      <c r="G80" s="132"/>
      <c r="H80" s="132"/>
      <c r="I80" s="132"/>
      <c r="J80" s="132"/>
      <c r="K80" s="132"/>
      <c r="L80" s="132"/>
      <c r="M80" s="132"/>
      <c r="N80" s="132"/>
      <c r="O80" s="132"/>
      <c r="P80" s="132"/>
      <c r="Q80" s="132"/>
      <c r="R80" s="132"/>
      <c r="S80" s="132"/>
      <c r="T80" s="132"/>
      <c r="U80" s="132"/>
    </row>
    <row r="81" spans="1:21" x14ac:dyDescent="0.25">
      <c r="A81" s="132"/>
      <c r="B81" s="132"/>
      <c r="C81" s="132"/>
      <c r="D81" s="132"/>
      <c r="E81" s="132"/>
      <c r="F81" s="132"/>
      <c r="G81" s="132"/>
      <c r="H81" s="132"/>
      <c r="I81" s="132"/>
      <c r="J81" s="132"/>
      <c r="K81" s="132"/>
      <c r="L81" s="132"/>
      <c r="M81" s="132"/>
      <c r="N81" s="132"/>
      <c r="O81" s="132"/>
      <c r="P81" s="132"/>
      <c r="Q81" s="132"/>
      <c r="R81" s="132"/>
      <c r="S81" s="132"/>
      <c r="T81" s="132"/>
      <c r="U81" s="132"/>
    </row>
    <row r="82" spans="1:21" x14ac:dyDescent="0.25">
      <c r="A82" s="132"/>
      <c r="B82" s="132"/>
      <c r="C82" s="132"/>
      <c r="D82" s="132"/>
      <c r="E82" s="132"/>
      <c r="F82" s="132"/>
      <c r="G82" s="132"/>
      <c r="H82" s="132"/>
      <c r="I82" s="132"/>
      <c r="J82" s="132"/>
      <c r="K82" s="132"/>
      <c r="L82" s="132"/>
      <c r="M82" s="132"/>
      <c r="N82" s="132"/>
      <c r="O82" s="132"/>
      <c r="P82" s="132"/>
      <c r="Q82" s="132"/>
      <c r="R82" s="132"/>
      <c r="S82" s="132"/>
      <c r="T82" s="132"/>
      <c r="U82" s="132"/>
    </row>
    <row r="83" spans="1:21" x14ac:dyDescent="0.25">
      <c r="A83" s="132"/>
      <c r="B83" s="132"/>
      <c r="C83" s="132"/>
      <c r="D83" s="132"/>
      <c r="E83" s="132"/>
      <c r="F83" s="132"/>
      <c r="G83" s="132"/>
      <c r="H83" s="132"/>
      <c r="I83" s="132"/>
      <c r="J83" s="132"/>
      <c r="K83" s="132"/>
      <c r="L83" s="132"/>
      <c r="M83" s="132"/>
      <c r="N83" s="132"/>
      <c r="O83" s="132"/>
      <c r="P83" s="132"/>
      <c r="Q83" s="132"/>
      <c r="R83" s="132"/>
      <c r="S83" s="132"/>
      <c r="T83" s="132"/>
      <c r="U83" s="132"/>
    </row>
    <row r="84" spans="1:21" x14ac:dyDescent="0.25">
      <c r="A84" s="132"/>
      <c r="B84" s="132"/>
      <c r="C84" s="132"/>
      <c r="D84" s="132"/>
      <c r="E84" s="132"/>
      <c r="F84" s="132"/>
      <c r="G84" s="132"/>
      <c r="H84" s="132"/>
      <c r="I84" s="132"/>
      <c r="J84" s="132"/>
      <c r="K84" s="132"/>
      <c r="L84" s="132"/>
      <c r="M84" s="132"/>
      <c r="N84" s="132"/>
      <c r="O84" s="132"/>
      <c r="P84" s="132"/>
      <c r="Q84" s="132"/>
      <c r="R84" s="132"/>
      <c r="S84" s="132"/>
      <c r="T84" s="132"/>
      <c r="U84" s="132"/>
    </row>
    <row r="85" spans="1:21" x14ac:dyDescent="0.25">
      <c r="A85" s="132"/>
      <c r="B85" s="132"/>
      <c r="C85" s="132"/>
      <c r="D85" s="132"/>
      <c r="E85" s="132"/>
      <c r="F85" s="132"/>
      <c r="G85" s="132"/>
      <c r="H85" s="132"/>
      <c r="I85" s="132"/>
      <c r="J85" s="132"/>
      <c r="K85" s="132"/>
      <c r="L85" s="132"/>
      <c r="M85" s="132"/>
      <c r="N85" s="132"/>
      <c r="O85" s="132"/>
      <c r="P85" s="132"/>
      <c r="Q85" s="132"/>
      <c r="R85" s="132"/>
      <c r="S85" s="132"/>
      <c r="T85" s="132"/>
      <c r="U85" s="132"/>
    </row>
    <row r="86" spans="1:21" x14ac:dyDescent="0.25">
      <c r="A86" s="132"/>
      <c r="B86" s="132"/>
      <c r="C86" s="132"/>
      <c r="D86" s="132"/>
      <c r="E86" s="132"/>
      <c r="F86" s="132"/>
      <c r="G86" s="132"/>
      <c r="H86" s="132"/>
      <c r="I86" s="132"/>
      <c r="J86" s="132"/>
      <c r="K86" s="132"/>
      <c r="L86" s="132"/>
      <c r="M86" s="132"/>
      <c r="N86" s="132"/>
      <c r="O86" s="132"/>
      <c r="P86" s="132"/>
      <c r="Q86" s="132"/>
      <c r="R86" s="132"/>
      <c r="S86" s="132"/>
      <c r="T86" s="132"/>
      <c r="U86" s="132"/>
    </row>
    <row r="87" spans="1:21" x14ac:dyDescent="0.25">
      <c r="A87" s="132"/>
      <c r="B87" s="132"/>
      <c r="C87" s="132"/>
      <c r="D87" s="132"/>
      <c r="E87" s="132"/>
      <c r="F87" s="132"/>
      <c r="G87" s="132"/>
      <c r="H87" s="132"/>
      <c r="I87" s="132"/>
      <c r="J87" s="132"/>
      <c r="K87" s="132"/>
      <c r="L87" s="132"/>
      <c r="M87" s="132"/>
      <c r="N87" s="132"/>
      <c r="O87" s="132"/>
      <c r="P87" s="132"/>
      <c r="Q87" s="132"/>
      <c r="R87" s="132"/>
      <c r="S87" s="132"/>
      <c r="T87" s="132"/>
      <c r="U87" s="132"/>
    </row>
    <row r="88" spans="1:21" x14ac:dyDescent="0.25">
      <c r="A88" s="132"/>
      <c r="B88" s="132"/>
      <c r="C88" s="132"/>
      <c r="D88" s="132"/>
      <c r="E88" s="132"/>
      <c r="F88" s="132"/>
      <c r="G88" s="132"/>
      <c r="H88" s="132"/>
      <c r="I88" s="132"/>
      <c r="J88" s="132"/>
      <c r="K88" s="132"/>
      <c r="L88" s="132"/>
      <c r="M88" s="132"/>
      <c r="N88" s="132"/>
      <c r="O88" s="132"/>
      <c r="P88" s="132"/>
      <c r="Q88" s="132"/>
      <c r="R88" s="132"/>
      <c r="S88" s="132"/>
      <c r="T88" s="132"/>
      <c r="U88" s="132"/>
    </row>
    <row r="89" spans="1:21" x14ac:dyDescent="0.25">
      <c r="A89" s="132"/>
      <c r="B89" s="132"/>
      <c r="C89" s="132"/>
      <c r="D89" s="132"/>
      <c r="E89" s="132"/>
      <c r="F89" s="132"/>
      <c r="G89" s="132"/>
      <c r="H89" s="132"/>
      <c r="I89" s="132"/>
      <c r="J89" s="132"/>
      <c r="K89" s="132"/>
      <c r="L89" s="132"/>
      <c r="M89" s="132"/>
      <c r="N89" s="132"/>
      <c r="O89" s="132"/>
      <c r="P89" s="132"/>
      <c r="Q89" s="132"/>
      <c r="R89" s="132"/>
      <c r="S89" s="132"/>
      <c r="T89" s="132"/>
      <c r="U89" s="132"/>
    </row>
    <row r="90" spans="1:21" x14ac:dyDescent="0.25">
      <c r="A90" s="132"/>
      <c r="B90" s="132"/>
      <c r="C90" s="132"/>
      <c r="D90" s="132"/>
      <c r="E90" s="132"/>
      <c r="F90" s="132"/>
      <c r="G90" s="132"/>
      <c r="H90" s="132"/>
      <c r="I90" s="132"/>
      <c r="J90" s="132"/>
      <c r="K90" s="132"/>
      <c r="L90" s="132"/>
      <c r="M90" s="132"/>
      <c r="N90" s="132"/>
      <c r="O90" s="132"/>
      <c r="P90" s="132"/>
      <c r="Q90" s="132"/>
      <c r="R90" s="132"/>
      <c r="S90" s="132"/>
      <c r="T90" s="132"/>
      <c r="U90" s="132"/>
    </row>
    <row r="91" spans="1:21" x14ac:dyDescent="0.25">
      <c r="A91" s="132"/>
      <c r="B91" s="132"/>
      <c r="C91" s="132"/>
      <c r="D91" s="132"/>
      <c r="E91" s="132"/>
      <c r="F91" s="132"/>
      <c r="G91" s="132"/>
      <c r="H91" s="132"/>
      <c r="I91" s="132"/>
      <c r="J91" s="132"/>
      <c r="K91" s="132"/>
      <c r="L91" s="132"/>
      <c r="M91" s="132"/>
      <c r="N91" s="132"/>
      <c r="O91" s="132"/>
      <c r="P91" s="132"/>
      <c r="Q91" s="132"/>
      <c r="R91" s="132"/>
      <c r="S91" s="132"/>
      <c r="T91" s="132"/>
      <c r="U91" s="132"/>
    </row>
    <row r="92" spans="1:21" x14ac:dyDescent="0.25">
      <c r="A92" s="132"/>
      <c r="B92" s="132"/>
      <c r="C92" s="132"/>
      <c r="D92" s="132"/>
      <c r="E92" s="132"/>
      <c r="F92" s="132"/>
      <c r="G92" s="132"/>
      <c r="H92" s="132"/>
      <c r="I92" s="132"/>
      <c r="J92" s="132"/>
      <c r="K92" s="132"/>
      <c r="L92" s="132"/>
      <c r="M92" s="132"/>
      <c r="N92" s="132"/>
      <c r="O92" s="132"/>
      <c r="P92" s="132"/>
      <c r="Q92" s="132"/>
      <c r="R92" s="132"/>
      <c r="S92" s="132"/>
      <c r="T92" s="132"/>
      <c r="U92" s="132"/>
    </row>
    <row r="93" spans="1:21" x14ac:dyDescent="0.25">
      <c r="A93" s="132"/>
      <c r="B93" s="132"/>
      <c r="C93" s="132"/>
      <c r="D93" s="132"/>
      <c r="E93" s="132"/>
      <c r="F93" s="132"/>
      <c r="G93" s="132"/>
      <c r="H93" s="132"/>
      <c r="I93" s="132"/>
      <c r="J93" s="132"/>
      <c r="K93" s="132"/>
      <c r="L93" s="132"/>
      <c r="M93" s="132"/>
      <c r="N93" s="132"/>
      <c r="O93" s="132"/>
      <c r="P93" s="132"/>
      <c r="Q93" s="132"/>
      <c r="R93" s="132"/>
      <c r="S93" s="132"/>
      <c r="T93" s="132"/>
      <c r="U93" s="132"/>
    </row>
    <row r="94" spans="1:21" x14ac:dyDescent="0.25">
      <c r="A94" s="132"/>
      <c r="B94" s="132"/>
      <c r="C94" s="132"/>
      <c r="D94" s="132"/>
      <c r="E94" s="132"/>
      <c r="F94" s="132"/>
      <c r="G94" s="132"/>
      <c r="H94" s="132"/>
      <c r="I94" s="132"/>
      <c r="J94" s="132"/>
      <c r="K94" s="132"/>
      <c r="L94" s="132"/>
      <c r="M94" s="132"/>
      <c r="N94" s="132"/>
      <c r="O94" s="132"/>
      <c r="P94" s="132"/>
      <c r="Q94" s="132"/>
      <c r="R94" s="132"/>
      <c r="S94" s="132"/>
      <c r="T94" s="132"/>
      <c r="U94" s="132"/>
    </row>
    <row r="95" spans="1:21" x14ac:dyDescent="0.25">
      <c r="A95" s="132"/>
      <c r="B95" s="132"/>
      <c r="C95" s="132"/>
      <c r="D95" s="132"/>
      <c r="E95" s="132"/>
      <c r="F95" s="132"/>
      <c r="G95" s="132"/>
      <c r="H95" s="132"/>
      <c r="I95" s="132"/>
      <c r="J95" s="132"/>
      <c r="K95" s="132"/>
      <c r="L95" s="132"/>
      <c r="M95" s="132"/>
      <c r="N95" s="132"/>
      <c r="O95" s="132"/>
      <c r="P95" s="132"/>
      <c r="Q95" s="132"/>
      <c r="R95" s="132"/>
      <c r="S95" s="132"/>
      <c r="T95" s="132"/>
      <c r="U95" s="132"/>
    </row>
    <row r="96" spans="1:21" x14ac:dyDescent="0.25">
      <c r="A96" s="132"/>
      <c r="B96" s="132"/>
      <c r="C96" s="132"/>
      <c r="D96" s="132"/>
      <c r="E96" s="132"/>
      <c r="F96" s="132"/>
      <c r="G96" s="132"/>
      <c r="H96" s="132"/>
      <c r="I96" s="132"/>
      <c r="J96" s="132"/>
      <c r="K96" s="132"/>
      <c r="L96" s="132"/>
      <c r="M96" s="132"/>
      <c r="N96" s="132"/>
      <c r="O96" s="132"/>
      <c r="P96" s="132"/>
      <c r="Q96" s="132"/>
      <c r="R96" s="132"/>
      <c r="S96" s="132"/>
      <c r="T96" s="132"/>
      <c r="U96" s="132"/>
    </row>
    <row r="97" spans="1:21" x14ac:dyDescent="0.25">
      <c r="A97" s="132"/>
      <c r="B97" s="132"/>
      <c r="C97" s="132"/>
      <c r="D97" s="132"/>
      <c r="E97" s="132"/>
      <c r="F97" s="132"/>
      <c r="G97" s="132"/>
      <c r="H97" s="132"/>
      <c r="I97" s="132"/>
      <c r="J97" s="132"/>
      <c r="K97" s="132"/>
      <c r="L97" s="132"/>
      <c r="M97" s="132"/>
      <c r="N97" s="132"/>
      <c r="O97" s="132"/>
      <c r="P97" s="132"/>
      <c r="Q97" s="132"/>
      <c r="R97" s="132"/>
      <c r="S97" s="132"/>
      <c r="T97" s="132"/>
      <c r="U97" s="132"/>
    </row>
    <row r="98" spans="1:21" x14ac:dyDescent="0.25">
      <c r="A98" s="132"/>
      <c r="B98" s="132"/>
      <c r="C98" s="132"/>
      <c r="D98" s="132"/>
      <c r="E98" s="132"/>
      <c r="F98" s="132"/>
      <c r="G98" s="132"/>
      <c r="H98" s="132"/>
      <c r="I98" s="132"/>
      <c r="J98" s="132"/>
      <c r="K98" s="132"/>
      <c r="L98" s="132"/>
      <c r="M98" s="132"/>
      <c r="N98" s="132"/>
      <c r="O98" s="132"/>
      <c r="P98" s="132"/>
      <c r="Q98" s="132"/>
      <c r="R98" s="132"/>
      <c r="S98" s="132"/>
      <c r="T98" s="132"/>
      <c r="U98" s="132"/>
    </row>
    <row r="99" spans="1:21" x14ac:dyDescent="0.25">
      <c r="A99" s="132"/>
      <c r="B99" s="132"/>
      <c r="C99" s="132"/>
      <c r="D99" s="132"/>
      <c r="E99" s="132"/>
      <c r="F99" s="132"/>
      <c r="G99" s="132"/>
      <c r="H99" s="132"/>
      <c r="I99" s="132"/>
      <c r="J99" s="132"/>
      <c r="K99" s="132"/>
      <c r="L99" s="132"/>
      <c r="M99" s="132"/>
      <c r="N99" s="132"/>
      <c r="O99" s="132"/>
      <c r="P99" s="132"/>
      <c r="Q99" s="132"/>
      <c r="R99" s="132"/>
      <c r="S99" s="132"/>
      <c r="T99" s="132"/>
      <c r="U99" s="132"/>
    </row>
    <row r="100" spans="1:21"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row>
    <row r="101" spans="1:21"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row>
    <row r="102" spans="1:21"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row>
    <row r="103" spans="1:21"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row>
    <row r="104" spans="1:21"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row>
    <row r="105" spans="1:21"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row>
    <row r="106" spans="1:21"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row>
    <row r="107" spans="1:21"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row>
    <row r="108" spans="1:21"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row>
    <row r="109" spans="1:21"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row>
    <row r="110" spans="1:21"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row>
    <row r="111" spans="1:21"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row>
    <row r="112" spans="1:21"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row>
    <row r="113" spans="1:21"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row>
    <row r="114" spans="1:21"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row>
    <row r="115" spans="1:21"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row>
    <row r="116" spans="1:21"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row>
    <row r="117" spans="1:21"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row>
    <row r="118" spans="1:21"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row>
    <row r="119" spans="1:21"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row>
    <row r="120" spans="1:21"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row>
    <row r="121" spans="1:21"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row>
    <row r="122" spans="1:21"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row>
    <row r="123" spans="1:21"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row>
    <row r="124" spans="1:21"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row>
    <row r="125" spans="1:21"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row>
    <row r="126" spans="1:21"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row>
    <row r="127" spans="1:21"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row>
    <row r="128" spans="1:21"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row>
    <row r="129" spans="1:21"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row>
    <row r="130" spans="1:21"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row>
    <row r="131" spans="1:21"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row>
    <row r="132" spans="1:21"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row>
    <row r="133" spans="1:21"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row>
    <row r="134" spans="1:21"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row>
    <row r="135" spans="1:21"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row>
    <row r="136" spans="1:21"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row>
    <row r="137" spans="1:21"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row>
    <row r="138" spans="1:21"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row>
    <row r="139" spans="1:21"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row>
    <row r="140" spans="1:21"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row>
    <row r="141" spans="1:21"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row>
    <row r="142" spans="1:21"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row>
    <row r="143" spans="1:21"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row>
    <row r="144" spans="1:21"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row>
    <row r="145" spans="1:21"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row>
    <row r="146" spans="1:21"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row>
    <row r="147" spans="1:21"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row>
    <row r="148" spans="1:21"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row>
    <row r="149" spans="1:21"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row>
    <row r="150" spans="1:21"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row>
    <row r="151" spans="1:21"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row>
    <row r="152" spans="1:21"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row>
    <row r="153" spans="1:21"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row>
    <row r="154" spans="1:21"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row>
    <row r="155" spans="1:21"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row>
    <row r="156" spans="1:21"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row>
    <row r="157" spans="1:21"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row>
    <row r="158" spans="1:21"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row>
    <row r="159" spans="1:21"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row>
    <row r="160" spans="1:21"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row>
    <row r="161" spans="1:21"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row>
    <row r="162" spans="1:21"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row>
    <row r="163" spans="1:21"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row>
    <row r="164" spans="1:21"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row>
    <row r="165" spans="1:21"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row>
    <row r="166" spans="1:21"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row>
    <row r="167" spans="1:21"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row>
    <row r="168" spans="1:21"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row>
    <row r="169" spans="1:21"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row>
    <row r="170" spans="1:21"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row>
    <row r="171" spans="1:21"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row>
    <row r="172" spans="1:21"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row>
    <row r="173" spans="1:21"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row>
    <row r="174" spans="1:21"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row>
    <row r="175" spans="1:21"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row>
    <row r="176" spans="1:21"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row>
    <row r="177" spans="1:21"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row>
    <row r="178" spans="1:21"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row>
    <row r="179" spans="1:21"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row>
    <row r="180" spans="1:21"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row>
    <row r="181" spans="1:21"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row>
    <row r="182" spans="1:21"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row>
    <row r="183" spans="1:21"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row>
    <row r="184" spans="1:21"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row>
    <row r="185" spans="1:21"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row>
    <row r="186" spans="1:21"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row>
    <row r="187" spans="1:21"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row>
    <row r="188" spans="1:21"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row>
    <row r="189" spans="1:21"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row>
    <row r="190" spans="1:21"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row>
    <row r="191" spans="1:21"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row>
    <row r="192" spans="1:21"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row>
    <row r="193" spans="1:21"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row>
    <row r="194" spans="1:21"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row>
    <row r="195" spans="1:21"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row>
    <row r="196" spans="1:21"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row>
    <row r="197" spans="1:21"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row>
    <row r="198" spans="1:21"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row>
    <row r="199" spans="1:21"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row>
    <row r="200" spans="1:21"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row>
    <row r="201" spans="1:21"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row>
    <row r="202" spans="1:21"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row>
    <row r="203" spans="1:21"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row>
    <row r="204" spans="1:21"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row>
    <row r="205" spans="1:21"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row>
    <row r="206" spans="1:21"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row>
    <row r="207" spans="1:21"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row>
    <row r="208" spans="1:21"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row>
    <row r="209" spans="1:21"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row>
    <row r="210" spans="1:21"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row>
    <row r="211" spans="1:21"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row>
    <row r="212" spans="1:21"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row>
    <row r="213" spans="1:21"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row>
    <row r="214" spans="1:21"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row>
    <row r="215" spans="1:21"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row>
    <row r="216" spans="1:21"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row>
    <row r="217" spans="1:21"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row>
    <row r="218" spans="1:21"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row>
    <row r="219" spans="1:21"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row>
    <row r="220" spans="1:21"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row>
    <row r="221" spans="1:21"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row>
    <row r="222" spans="1:21"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row>
    <row r="223" spans="1:21"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row>
    <row r="224" spans="1:21"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row>
    <row r="225" spans="1:21"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row>
    <row r="226" spans="1:21"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row>
    <row r="227" spans="1:21"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row>
    <row r="228" spans="1:21"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row>
    <row r="229" spans="1:21"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row>
    <row r="230" spans="1:21"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row>
    <row r="231" spans="1:21"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row>
    <row r="232" spans="1:21"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row>
    <row r="233" spans="1:21"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row>
    <row r="234" spans="1:21"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row>
    <row r="235" spans="1:21"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row>
    <row r="236" spans="1:21"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row>
    <row r="237" spans="1:21"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row>
    <row r="238" spans="1:21"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row>
    <row r="239" spans="1:21"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row>
    <row r="240" spans="1:21"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row>
    <row r="241" spans="1:21"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row>
    <row r="242" spans="1:21"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row>
    <row r="243" spans="1:21"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row>
    <row r="244" spans="1:21"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row>
    <row r="245" spans="1:21"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row>
    <row r="246" spans="1:21"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row>
    <row r="247" spans="1:21"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row>
    <row r="248" spans="1:21"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row>
    <row r="249" spans="1:21"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row>
    <row r="250" spans="1:21"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row>
    <row r="251" spans="1:21"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row>
    <row r="252" spans="1:21"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row>
    <row r="253" spans="1:21"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row>
    <row r="254" spans="1:21"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row>
    <row r="255" spans="1:21"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row>
    <row r="256" spans="1:21"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row>
    <row r="257" spans="1:21"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row>
    <row r="258" spans="1:21"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row>
    <row r="259" spans="1:21"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row>
    <row r="260" spans="1:21"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row>
    <row r="261" spans="1:21"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row>
    <row r="262" spans="1:21"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row>
    <row r="263" spans="1:21"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row>
    <row r="264" spans="1:21"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row>
    <row r="265" spans="1:21"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row>
    <row r="266" spans="1:21"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row>
    <row r="267" spans="1:21"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row>
    <row r="268" spans="1:21"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row>
    <row r="269" spans="1:21"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row>
    <row r="270" spans="1:21"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row>
    <row r="271" spans="1:21"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row>
    <row r="272" spans="1:21"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row>
    <row r="273" spans="1:21"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row>
    <row r="274" spans="1:21"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row>
    <row r="275" spans="1:21"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row>
    <row r="276" spans="1:21"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row>
    <row r="277" spans="1:21"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row>
    <row r="278" spans="1:21"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row>
    <row r="279" spans="1:21"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row>
    <row r="280" spans="1:21"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row>
    <row r="281" spans="1:21"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row>
    <row r="282" spans="1:21"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row>
    <row r="283" spans="1:21"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row>
    <row r="284" spans="1:21"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row>
    <row r="285" spans="1:21"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row>
    <row r="286" spans="1:21"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row>
    <row r="287" spans="1:21"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row>
    <row r="288" spans="1:21"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row>
    <row r="289" spans="1:21"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row>
    <row r="290" spans="1:21"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row>
    <row r="291" spans="1:21"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row>
    <row r="292" spans="1:21"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row>
    <row r="293" spans="1:21"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row>
    <row r="294" spans="1:21"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row>
    <row r="295" spans="1:21"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row>
    <row r="296" spans="1:21"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row>
    <row r="297" spans="1:21"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row>
    <row r="298" spans="1:21"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row>
    <row r="299" spans="1:21"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row>
    <row r="300" spans="1:21"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row>
    <row r="301" spans="1:21"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row>
    <row r="302" spans="1:21"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row>
    <row r="303" spans="1:21"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row>
    <row r="304" spans="1:21"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row>
    <row r="305" spans="1:21"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row>
    <row r="306" spans="1:21"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row>
    <row r="307" spans="1:21"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row>
    <row r="308" spans="1:21"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row>
    <row r="309" spans="1:21"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row>
    <row r="310" spans="1:21"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row>
    <row r="311" spans="1:21"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row>
    <row r="312" spans="1:21"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row>
    <row r="313" spans="1:21"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row>
    <row r="314" spans="1:21"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row>
    <row r="315" spans="1:21"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row>
    <row r="316" spans="1:21"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row>
    <row r="317" spans="1:21"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row>
    <row r="318" spans="1:21"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row>
    <row r="319" spans="1:21"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row>
    <row r="320" spans="1:21"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row>
    <row r="321" spans="1:21"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row>
    <row r="322" spans="1:21"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row>
    <row r="323" spans="1:21"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row>
    <row r="324" spans="1:21"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row>
    <row r="325" spans="1:21"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row>
    <row r="326" spans="1:21"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row>
    <row r="327" spans="1:21"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row>
    <row r="328" spans="1:21"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row>
    <row r="329" spans="1:21"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row>
    <row r="330" spans="1:21"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row>
    <row r="331" spans="1:21"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row>
    <row r="332" spans="1:21"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row>
    <row r="333" spans="1:21"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row>
    <row r="334" spans="1:21"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row>
    <row r="335" spans="1:21"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row>
    <row r="336" spans="1:21"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row>
    <row r="337" spans="1:21"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row>
    <row r="338" spans="1:21"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row>
    <row r="339" spans="1:21"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row>
    <row r="340" spans="1:21"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row>
    <row r="341" spans="1:21"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row>
    <row r="342" spans="1:21"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row>
    <row r="343" spans="1:21"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row>
    <row r="344" spans="1:21"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row>
    <row r="345" spans="1:21"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row>
    <row r="346" spans="1:21"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row>
    <row r="347" spans="1:21"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row>
    <row r="348" spans="1:21"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row>
    <row r="349" spans="1:21"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row>
    <row r="350" spans="1:21"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row>
    <row r="351" spans="1:21"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row>
    <row r="352" spans="1:21"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row>
    <row r="353" spans="1:21"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row>
    <row r="354" spans="1:21"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row>
    <row r="355" spans="1:21"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row>
    <row r="356" spans="1:21"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row>
    <row r="357" spans="1:21"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row>
    <row r="358" spans="1:21"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row>
    <row r="359" spans="1:21"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row>
    <row r="360" spans="1:21"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row>
    <row r="361" spans="1:21" x14ac:dyDescent="0.25">
      <c r="A361" s="132"/>
      <c r="B361" s="132"/>
      <c r="C361" s="132"/>
      <c r="D361" s="132"/>
      <c r="E361" s="132"/>
      <c r="F361" s="132"/>
      <c r="G361" s="132"/>
      <c r="H361" s="132"/>
      <c r="I361" s="132"/>
      <c r="J361" s="132"/>
      <c r="K361" s="132"/>
      <c r="L361" s="132"/>
      <c r="M361" s="132"/>
      <c r="N361" s="132"/>
      <c r="O361" s="132"/>
      <c r="P361" s="132"/>
      <c r="Q361" s="132"/>
      <c r="R361" s="132"/>
      <c r="S361" s="132"/>
      <c r="T361" s="132"/>
      <c r="U361" s="132"/>
    </row>
    <row r="362" spans="1:21" x14ac:dyDescent="0.25">
      <c r="A362" s="132"/>
      <c r="B362" s="132"/>
      <c r="C362" s="132"/>
      <c r="D362" s="132"/>
      <c r="E362" s="132"/>
      <c r="F362" s="132"/>
      <c r="G362" s="132"/>
      <c r="H362" s="132"/>
      <c r="I362" s="132"/>
      <c r="J362" s="132"/>
      <c r="K362" s="132"/>
      <c r="L362" s="132"/>
      <c r="M362" s="132"/>
      <c r="N362" s="132"/>
      <c r="O362" s="132"/>
      <c r="P362" s="132"/>
      <c r="Q362" s="132"/>
      <c r="R362" s="132"/>
      <c r="S362" s="132"/>
      <c r="T362" s="132"/>
      <c r="U362" s="132"/>
    </row>
    <row r="363" spans="1:21" x14ac:dyDescent="0.25">
      <c r="A363" s="132"/>
      <c r="B363" s="132"/>
      <c r="C363" s="132"/>
      <c r="D363" s="132"/>
      <c r="E363" s="132"/>
      <c r="F363" s="132"/>
      <c r="G363" s="132"/>
      <c r="H363" s="132"/>
      <c r="I363" s="132"/>
      <c r="J363" s="132"/>
      <c r="K363" s="132"/>
      <c r="L363" s="132"/>
      <c r="M363" s="132"/>
      <c r="N363" s="132"/>
      <c r="O363" s="132"/>
      <c r="P363" s="132"/>
      <c r="Q363" s="132"/>
      <c r="R363" s="132"/>
      <c r="S363" s="132"/>
      <c r="T363" s="132"/>
      <c r="U363" s="132"/>
    </row>
    <row r="364" spans="1:21" x14ac:dyDescent="0.25">
      <c r="A364" s="132"/>
      <c r="B364" s="132"/>
      <c r="C364" s="132"/>
      <c r="D364" s="132"/>
      <c r="E364" s="132"/>
      <c r="F364" s="132"/>
      <c r="G364" s="132"/>
      <c r="H364" s="132"/>
      <c r="I364" s="132"/>
      <c r="J364" s="132"/>
      <c r="K364" s="132"/>
      <c r="L364" s="132"/>
      <c r="M364" s="132"/>
      <c r="N364" s="132"/>
      <c r="O364" s="132"/>
      <c r="P364" s="132"/>
      <c r="Q364" s="132"/>
      <c r="R364" s="132"/>
      <c r="S364" s="132"/>
      <c r="T364" s="132"/>
      <c r="U364" s="132"/>
    </row>
    <row r="365" spans="1:21" x14ac:dyDescent="0.25">
      <c r="A365" s="132"/>
      <c r="B365" s="132"/>
      <c r="C365" s="132"/>
      <c r="D365" s="132"/>
      <c r="E365" s="132"/>
      <c r="F365" s="132"/>
      <c r="G365" s="132"/>
      <c r="H365" s="132"/>
      <c r="I365" s="132"/>
      <c r="J365" s="132"/>
      <c r="K365" s="132"/>
      <c r="L365" s="132"/>
      <c r="M365" s="132"/>
      <c r="N365" s="132"/>
      <c r="O365" s="132"/>
      <c r="P365" s="132"/>
      <c r="Q365" s="132"/>
      <c r="R365" s="132"/>
      <c r="S365" s="132"/>
      <c r="T365" s="132"/>
      <c r="U365" s="132"/>
    </row>
    <row r="366" spans="1:21" x14ac:dyDescent="0.25">
      <c r="A366" s="132"/>
      <c r="B366" s="132"/>
      <c r="C366" s="132"/>
      <c r="D366" s="132"/>
      <c r="E366" s="132"/>
      <c r="F366" s="132"/>
      <c r="G366" s="132"/>
      <c r="H366" s="132"/>
      <c r="I366" s="132"/>
      <c r="J366" s="132"/>
      <c r="K366" s="132"/>
      <c r="L366" s="132"/>
      <c r="M366" s="132"/>
      <c r="N366" s="132"/>
      <c r="O366" s="132"/>
      <c r="P366" s="132"/>
      <c r="Q366" s="132"/>
      <c r="R366" s="132"/>
      <c r="S366" s="132"/>
      <c r="T366" s="132"/>
      <c r="U366" s="132"/>
    </row>
    <row r="367" spans="1:21" x14ac:dyDescent="0.25">
      <c r="A367" s="132"/>
      <c r="B367" s="132"/>
      <c r="C367" s="132"/>
      <c r="D367" s="132"/>
      <c r="E367" s="132"/>
      <c r="F367" s="132"/>
      <c r="G367" s="132"/>
      <c r="H367" s="132"/>
      <c r="I367" s="132"/>
      <c r="J367" s="132"/>
      <c r="K367" s="132"/>
      <c r="L367" s="132"/>
      <c r="M367" s="132"/>
      <c r="N367" s="132"/>
      <c r="O367" s="132"/>
      <c r="P367" s="132"/>
      <c r="Q367" s="132"/>
      <c r="R367" s="132"/>
      <c r="S367" s="132"/>
      <c r="T367" s="132"/>
      <c r="U367" s="132"/>
    </row>
    <row r="368" spans="1:21" x14ac:dyDescent="0.25">
      <c r="A368" s="132"/>
      <c r="B368" s="132"/>
      <c r="C368" s="132"/>
      <c r="D368" s="132"/>
      <c r="E368" s="132"/>
      <c r="F368" s="132"/>
      <c r="G368" s="132"/>
      <c r="H368" s="132"/>
      <c r="I368" s="132"/>
      <c r="J368" s="132"/>
      <c r="K368" s="132"/>
      <c r="L368" s="132"/>
      <c r="M368" s="132"/>
      <c r="N368" s="132"/>
      <c r="O368" s="132"/>
      <c r="P368" s="132"/>
      <c r="Q368" s="132"/>
      <c r="R368" s="132"/>
      <c r="S368" s="132"/>
      <c r="T368" s="132"/>
      <c r="U368" s="132"/>
    </row>
    <row r="369" spans="1:21" x14ac:dyDescent="0.25">
      <c r="A369" s="132"/>
      <c r="B369" s="132"/>
      <c r="C369" s="132"/>
      <c r="D369" s="132"/>
      <c r="E369" s="132"/>
      <c r="F369" s="132"/>
      <c r="G369" s="132"/>
      <c r="H369" s="132"/>
      <c r="I369" s="132"/>
      <c r="J369" s="132"/>
      <c r="K369" s="132"/>
      <c r="L369" s="132"/>
      <c r="M369" s="132"/>
      <c r="N369" s="132"/>
      <c r="O369" s="132"/>
      <c r="P369" s="132"/>
      <c r="Q369" s="132"/>
      <c r="R369" s="132"/>
      <c r="S369" s="132"/>
      <c r="T369" s="132"/>
      <c r="U369" s="132"/>
    </row>
    <row r="370" spans="1:21" x14ac:dyDescent="0.25">
      <c r="A370" s="132"/>
      <c r="B370" s="132"/>
      <c r="C370" s="132"/>
      <c r="D370" s="132"/>
      <c r="E370" s="132"/>
      <c r="F370" s="132"/>
      <c r="G370" s="132"/>
      <c r="H370" s="132"/>
      <c r="I370" s="132"/>
      <c r="J370" s="132"/>
      <c r="K370" s="132"/>
      <c r="L370" s="132"/>
      <c r="M370" s="132"/>
      <c r="N370" s="132"/>
      <c r="O370" s="132"/>
      <c r="P370" s="132"/>
      <c r="Q370" s="132"/>
      <c r="R370" s="132"/>
      <c r="S370" s="132"/>
      <c r="T370" s="132"/>
      <c r="U370" s="132"/>
    </row>
    <row r="371" spans="1:21" x14ac:dyDescent="0.25">
      <c r="A371" s="132"/>
      <c r="B371" s="132"/>
      <c r="C371" s="132"/>
      <c r="D371" s="132"/>
      <c r="E371" s="132"/>
      <c r="F371" s="132"/>
      <c r="G371" s="132"/>
      <c r="H371" s="132"/>
      <c r="I371" s="132"/>
      <c r="J371" s="132"/>
      <c r="K371" s="132"/>
      <c r="L371" s="132"/>
      <c r="M371" s="132"/>
      <c r="N371" s="132"/>
      <c r="O371" s="132"/>
      <c r="P371" s="132"/>
      <c r="Q371" s="132"/>
      <c r="R371" s="132"/>
      <c r="S371" s="132"/>
      <c r="T371" s="132"/>
      <c r="U371" s="132"/>
    </row>
    <row r="372" spans="1:21" x14ac:dyDescent="0.25">
      <c r="A372" s="132"/>
      <c r="B372" s="132"/>
      <c r="C372" s="132"/>
      <c r="D372" s="132"/>
      <c r="E372" s="132"/>
      <c r="F372" s="132"/>
      <c r="G372" s="132"/>
      <c r="H372" s="132"/>
      <c r="I372" s="132"/>
      <c r="J372" s="132"/>
      <c r="K372" s="132"/>
      <c r="L372" s="132"/>
      <c r="M372" s="132"/>
      <c r="N372" s="132"/>
      <c r="O372" s="132"/>
      <c r="P372" s="132"/>
      <c r="Q372" s="132"/>
      <c r="R372" s="132"/>
      <c r="S372" s="132"/>
      <c r="T372" s="132"/>
      <c r="U372" s="132"/>
    </row>
    <row r="373" spans="1:21" x14ac:dyDescent="0.25">
      <c r="A373" s="132"/>
      <c r="B373" s="132"/>
      <c r="C373" s="132"/>
      <c r="D373" s="132"/>
      <c r="E373" s="132"/>
      <c r="F373" s="132"/>
      <c r="G373" s="132"/>
      <c r="H373" s="132"/>
      <c r="I373" s="132"/>
      <c r="J373" s="132"/>
      <c r="K373" s="132"/>
      <c r="L373" s="132"/>
      <c r="M373" s="132"/>
      <c r="N373" s="132"/>
      <c r="O373" s="132"/>
      <c r="P373" s="132"/>
      <c r="Q373" s="132"/>
      <c r="R373" s="132"/>
      <c r="S373" s="132"/>
      <c r="T373" s="132"/>
      <c r="U373" s="132"/>
    </row>
    <row r="374" spans="1:21" x14ac:dyDescent="0.25">
      <c r="A374" s="132"/>
      <c r="B374" s="132"/>
      <c r="C374" s="132"/>
      <c r="D374" s="132"/>
      <c r="E374" s="132"/>
      <c r="F374" s="132"/>
      <c r="G374" s="132"/>
      <c r="H374" s="132"/>
      <c r="I374" s="132"/>
      <c r="J374" s="132"/>
      <c r="K374" s="132"/>
      <c r="L374" s="132"/>
      <c r="M374" s="132"/>
      <c r="N374" s="132"/>
      <c r="O374" s="132"/>
      <c r="P374" s="132"/>
      <c r="Q374" s="132"/>
      <c r="R374" s="132"/>
      <c r="S374" s="132"/>
      <c r="T374" s="132"/>
      <c r="U374" s="132"/>
    </row>
    <row r="375" spans="1:21" x14ac:dyDescent="0.25">
      <c r="A375" s="132"/>
      <c r="B375" s="132"/>
      <c r="C375" s="132"/>
      <c r="D375" s="132"/>
      <c r="E375" s="132"/>
      <c r="F375" s="132"/>
      <c r="G375" s="132"/>
      <c r="H375" s="132"/>
      <c r="I375" s="132"/>
      <c r="J375" s="132"/>
      <c r="K375" s="132"/>
      <c r="L375" s="132"/>
      <c r="M375" s="132"/>
      <c r="N375" s="132"/>
      <c r="O375" s="132"/>
      <c r="P375" s="132"/>
      <c r="Q375" s="132"/>
      <c r="R375" s="132"/>
      <c r="S375" s="132"/>
      <c r="T375" s="132"/>
      <c r="U375" s="132"/>
    </row>
    <row r="376" spans="1:21" x14ac:dyDescent="0.25">
      <c r="A376" s="132"/>
      <c r="B376" s="132"/>
      <c r="C376" s="132"/>
      <c r="D376" s="132"/>
      <c r="E376" s="132"/>
      <c r="F376" s="132"/>
      <c r="G376" s="132"/>
      <c r="H376" s="132"/>
      <c r="I376" s="132"/>
      <c r="J376" s="132"/>
      <c r="K376" s="132"/>
      <c r="L376" s="132"/>
      <c r="M376" s="132"/>
      <c r="N376" s="132"/>
      <c r="O376" s="132"/>
      <c r="P376" s="132"/>
      <c r="Q376" s="132"/>
      <c r="R376" s="132"/>
      <c r="S376" s="132"/>
      <c r="T376" s="132"/>
      <c r="U376" s="132"/>
    </row>
    <row r="377" spans="1:21" x14ac:dyDescent="0.25">
      <c r="A377" s="132"/>
      <c r="B377" s="132"/>
      <c r="C377" s="132"/>
      <c r="D377" s="132"/>
      <c r="E377" s="132"/>
      <c r="F377" s="132"/>
      <c r="G377" s="132"/>
      <c r="H377" s="132"/>
      <c r="I377" s="132"/>
      <c r="J377" s="132"/>
      <c r="K377" s="132"/>
      <c r="L377" s="132"/>
      <c r="M377" s="132"/>
      <c r="N377" s="132"/>
      <c r="O377" s="132"/>
      <c r="P377" s="132"/>
      <c r="Q377" s="132"/>
      <c r="R377" s="132"/>
      <c r="S377" s="132"/>
      <c r="T377" s="132"/>
      <c r="U377" s="132"/>
    </row>
    <row r="378" spans="1:21" x14ac:dyDescent="0.25">
      <c r="A378" s="132"/>
      <c r="B378" s="132"/>
      <c r="C378" s="132"/>
      <c r="D378" s="132"/>
      <c r="E378" s="132"/>
      <c r="F378" s="132"/>
      <c r="G378" s="132"/>
      <c r="H378" s="132"/>
      <c r="I378" s="132"/>
      <c r="J378" s="132"/>
      <c r="K378" s="132"/>
      <c r="L378" s="132"/>
      <c r="M378" s="132"/>
      <c r="N378" s="132"/>
      <c r="O378" s="132"/>
      <c r="P378" s="132"/>
      <c r="Q378" s="132"/>
      <c r="R378" s="132"/>
      <c r="S378" s="132"/>
      <c r="T378" s="132"/>
      <c r="U378" s="132"/>
    </row>
    <row r="379" spans="1:21" x14ac:dyDescent="0.25">
      <c r="A379" s="132"/>
      <c r="B379" s="132"/>
      <c r="C379" s="132"/>
      <c r="D379" s="132"/>
      <c r="E379" s="132"/>
      <c r="F379" s="132"/>
      <c r="G379" s="132"/>
      <c r="H379" s="132"/>
      <c r="I379" s="132"/>
      <c r="J379" s="132"/>
      <c r="K379" s="132"/>
      <c r="L379" s="132"/>
      <c r="M379" s="132"/>
      <c r="N379" s="132"/>
      <c r="O379" s="132"/>
      <c r="P379" s="132"/>
      <c r="Q379" s="132"/>
      <c r="R379" s="132"/>
      <c r="S379" s="132"/>
      <c r="T379" s="132"/>
      <c r="U379" s="132"/>
    </row>
    <row r="380" spans="1:21" x14ac:dyDescent="0.25">
      <c r="A380" s="132"/>
      <c r="B380" s="132"/>
      <c r="C380" s="132"/>
      <c r="D380" s="132"/>
      <c r="E380" s="132"/>
      <c r="F380" s="132"/>
      <c r="G380" s="132"/>
      <c r="H380" s="132"/>
      <c r="I380" s="132"/>
      <c r="J380" s="132"/>
      <c r="K380" s="132"/>
      <c r="L380" s="132"/>
      <c r="M380" s="132"/>
      <c r="N380" s="132"/>
      <c r="O380" s="132"/>
      <c r="P380" s="132"/>
      <c r="Q380" s="132"/>
      <c r="R380" s="132"/>
      <c r="S380" s="132"/>
      <c r="T380" s="132"/>
      <c r="U380" s="132"/>
    </row>
    <row r="381" spans="1:21" x14ac:dyDescent="0.25">
      <c r="A381" s="132"/>
      <c r="B381" s="132"/>
      <c r="C381" s="132"/>
      <c r="D381" s="132"/>
      <c r="E381" s="132"/>
      <c r="F381" s="132"/>
      <c r="G381" s="132"/>
      <c r="H381" s="132"/>
      <c r="I381" s="132"/>
      <c r="J381" s="132"/>
      <c r="K381" s="132"/>
      <c r="L381" s="132"/>
      <c r="M381" s="132"/>
      <c r="N381" s="132"/>
      <c r="O381" s="132"/>
      <c r="P381" s="132"/>
      <c r="Q381" s="132"/>
      <c r="R381" s="132"/>
      <c r="S381" s="132"/>
      <c r="T381" s="132"/>
      <c r="U381" s="132"/>
    </row>
    <row r="382" spans="1:21" x14ac:dyDescent="0.25">
      <c r="A382" s="132"/>
      <c r="B382" s="132"/>
      <c r="C382" s="132"/>
      <c r="D382" s="132"/>
      <c r="E382" s="132"/>
      <c r="F382" s="132"/>
      <c r="G382" s="132"/>
      <c r="H382" s="132"/>
      <c r="I382" s="132"/>
      <c r="J382" s="132"/>
      <c r="K382" s="132"/>
      <c r="L382" s="132"/>
      <c r="M382" s="132"/>
      <c r="N382" s="132"/>
      <c r="O382" s="132"/>
      <c r="P382" s="132"/>
      <c r="Q382" s="132"/>
      <c r="R382" s="132"/>
      <c r="S382" s="132"/>
      <c r="T382" s="132"/>
      <c r="U382" s="13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1"/>
  <sheetViews>
    <sheetView view="pageBreakPreview" zoomScale="80" zoomScaleNormal="80" zoomScaleSheetLayoutView="80" workbookViewId="0">
      <selection activeCell="B26" sqref="B26"/>
    </sheetView>
  </sheetViews>
  <sheetFormatPr defaultColWidth="9.140625" defaultRowHeight="15" x14ac:dyDescent="0.25"/>
  <cols>
    <col min="1" max="1" width="17.7109375" style="143" customWidth="1"/>
    <col min="2" max="2" width="30.140625" style="143" customWidth="1"/>
    <col min="3" max="3" width="12.28515625" style="143" customWidth="1"/>
    <col min="4" max="5" width="15" style="143" customWidth="1"/>
    <col min="6" max="7" width="13.28515625" style="143" customWidth="1"/>
    <col min="8" max="8" width="12.28515625" style="143" customWidth="1"/>
    <col min="9" max="9" width="17.85546875" style="143" customWidth="1"/>
    <col min="10" max="10" width="16.7109375" style="143" customWidth="1"/>
    <col min="11" max="11" width="24.5703125" style="143" customWidth="1"/>
    <col min="12" max="12" width="30.85546875" style="143" customWidth="1"/>
    <col min="13" max="13" width="27.140625" style="143" customWidth="1"/>
    <col min="14" max="14" width="32.42578125" style="143" customWidth="1"/>
    <col min="15" max="15" width="13.28515625" style="143" customWidth="1"/>
    <col min="16" max="16" width="8.7109375" style="143" customWidth="1"/>
    <col min="17" max="17" width="12.7109375" style="143" customWidth="1"/>
    <col min="18" max="18" width="9.140625" style="143"/>
    <col min="19" max="19" width="17" style="143" customWidth="1"/>
    <col min="20" max="21" width="12" style="143" customWidth="1"/>
    <col min="22" max="22" width="11" style="143" customWidth="1"/>
    <col min="23" max="25" width="17.7109375" style="143" customWidth="1"/>
    <col min="26" max="26" width="46.5703125" style="143" customWidth="1"/>
    <col min="27" max="28" width="12.28515625" style="143" customWidth="1"/>
    <col min="29" max="16384" width="9.140625" style="143"/>
  </cols>
  <sheetData>
    <row r="1" spans="1:28" ht="18.75" x14ac:dyDescent="0.25">
      <c r="Z1" s="6" t="s">
        <v>68</v>
      </c>
    </row>
    <row r="2" spans="1:28" ht="18.75" x14ac:dyDescent="0.3">
      <c r="Z2" s="3" t="s">
        <v>10</v>
      </c>
    </row>
    <row r="3" spans="1:28" ht="18.75" x14ac:dyDescent="0.3">
      <c r="Z3" s="3" t="s">
        <v>67</v>
      </c>
    </row>
    <row r="4" spans="1:28" ht="18.75" customHeight="1" x14ac:dyDescent="0.25">
      <c r="A4" s="341" t="str">
        <f>'1. паспорт местоположение'!A5:C5</f>
        <v>Год раскрытия информации: 2018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row>
    <row r="6" spans="1:28" ht="18.75" x14ac:dyDescent="0.25">
      <c r="A6" s="347" t="s">
        <v>9</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114"/>
      <c r="AB6" s="114"/>
    </row>
    <row r="7" spans="1:28" ht="18.75" x14ac:dyDescent="0.25">
      <c r="A7" s="347"/>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114"/>
      <c r="AB7" s="114"/>
    </row>
    <row r="8" spans="1:28" ht="15.75" x14ac:dyDescent="0.25">
      <c r="A8" s="348" t="str">
        <f>'1. паспорт местоположение'!A9:C9</f>
        <v>Акционерное общество "Янтарьэнерго" ДЗО  ПАО "Россети"</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15"/>
      <c r="AB8" s="115"/>
    </row>
    <row r="9" spans="1:28" ht="15.75" x14ac:dyDescent="0.25">
      <c r="A9" s="352" t="s">
        <v>8</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02"/>
      <c r="AB9" s="102"/>
    </row>
    <row r="10" spans="1:28" ht="18.75" x14ac:dyDescent="0.25">
      <c r="A10" s="347"/>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114"/>
      <c r="AB10" s="114"/>
    </row>
    <row r="11" spans="1:28" ht="15.75" x14ac:dyDescent="0.25">
      <c r="A11" s="348" t="str">
        <f>'1. паспорт местоположение'!A12:C12</f>
        <v>F_17-2071</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15"/>
      <c r="AB11" s="115"/>
    </row>
    <row r="12" spans="1:28" ht="15.75" x14ac:dyDescent="0.25">
      <c r="A12" s="352" t="s">
        <v>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02"/>
      <c r="AB12" s="102"/>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144"/>
      <c r="AB13" s="144"/>
    </row>
    <row r="14" spans="1:28" ht="24.75" customHeight="1" x14ac:dyDescent="0.25">
      <c r="A14"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15"/>
      <c r="AB14" s="115"/>
    </row>
    <row r="15" spans="1:28" ht="15.75" x14ac:dyDescent="0.25">
      <c r="A15" s="352" t="s">
        <v>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02"/>
      <c r="AB15" s="102"/>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45"/>
      <c r="AB16" s="145"/>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45"/>
      <c r="AB17" s="145"/>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45"/>
      <c r="AB18" s="145"/>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45"/>
      <c r="AB19" s="145"/>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46"/>
      <c r="AB20" s="146"/>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46"/>
      <c r="AB21" s="146"/>
    </row>
    <row r="22" spans="1:28" x14ac:dyDescent="0.25">
      <c r="A22" s="382" t="s">
        <v>387</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47"/>
      <c r="AB22" s="147"/>
    </row>
    <row r="23" spans="1:28" ht="32.25" customHeight="1" x14ac:dyDescent="0.25">
      <c r="A23" s="384" t="s">
        <v>271</v>
      </c>
      <c r="B23" s="385"/>
      <c r="C23" s="385"/>
      <c r="D23" s="385"/>
      <c r="E23" s="385"/>
      <c r="F23" s="385"/>
      <c r="G23" s="385"/>
      <c r="H23" s="385"/>
      <c r="I23" s="385"/>
      <c r="J23" s="385"/>
      <c r="K23" s="385"/>
      <c r="L23" s="386"/>
      <c r="M23" s="383" t="s">
        <v>272</v>
      </c>
      <c r="N23" s="383"/>
      <c r="O23" s="383"/>
      <c r="P23" s="383"/>
      <c r="Q23" s="383"/>
      <c r="R23" s="383"/>
      <c r="S23" s="383"/>
      <c r="T23" s="383"/>
      <c r="U23" s="383"/>
      <c r="V23" s="383"/>
      <c r="W23" s="383"/>
      <c r="X23" s="383"/>
      <c r="Y23" s="383"/>
      <c r="Z23" s="383"/>
    </row>
    <row r="24" spans="1:28" ht="151.5" customHeight="1" x14ac:dyDescent="0.25">
      <c r="A24" s="148" t="s">
        <v>211</v>
      </c>
      <c r="B24" s="149" t="s">
        <v>218</v>
      </c>
      <c r="C24" s="148" t="s">
        <v>269</v>
      </c>
      <c r="D24" s="148" t="s">
        <v>212</v>
      </c>
      <c r="E24" s="148" t="s">
        <v>270</v>
      </c>
      <c r="F24" s="148" t="s">
        <v>526</v>
      </c>
      <c r="G24" s="148" t="s">
        <v>527</v>
      </c>
      <c r="H24" s="148" t="s">
        <v>213</v>
      </c>
      <c r="I24" s="148" t="s">
        <v>528</v>
      </c>
      <c r="J24" s="148" t="s">
        <v>219</v>
      </c>
      <c r="K24" s="149" t="s">
        <v>217</v>
      </c>
      <c r="L24" s="149" t="s">
        <v>214</v>
      </c>
      <c r="M24" s="150" t="s">
        <v>221</v>
      </c>
      <c r="N24" s="149" t="s">
        <v>529</v>
      </c>
      <c r="O24" s="148" t="s">
        <v>530</v>
      </c>
      <c r="P24" s="148" t="s">
        <v>531</v>
      </c>
      <c r="Q24" s="148" t="s">
        <v>532</v>
      </c>
      <c r="R24" s="148" t="s">
        <v>213</v>
      </c>
      <c r="S24" s="148" t="s">
        <v>533</v>
      </c>
      <c r="T24" s="148" t="s">
        <v>534</v>
      </c>
      <c r="U24" s="148" t="s">
        <v>535</v>
      </c>
      <c r="V24" s="148" t="s">
        <v>532</v>
      </c>
      <c r="W24" s="151" t="s">
        <v>536</v>
      </c>
      <c r="X24" s="151" t="s">
        <v>537</v>
      </c>
      <c r="Y24" s="151" t="s">
        <v>538</v>
      </c>
      <c r="Z24" s="152" t="s">
        <v>222</v>
      </c>
    </row>
    <row r="25" spans="1:28" ht="16.5" customHeight="1"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ht="45.75" customHeight="1" x14ac:dyDescent="0.25">
      <c r="A26" s="153" t="s">
        <v>267</v>
      </c>
      <c r="B26" s="154"/>
      <c r="C26" s="155">
        <v>0</v>
      </c>
      <c r="D26" s="155">
        <v>0</v>
      </c>
      <c r="E26" s="155" t="s">
        <v>0</v>
      </c>
      <c r="F26" s="155">
        <v>0</v>
      </c>
      <c r="G26" s="155" t="s">
        <v>0</v>
      </c>
      <c r="H26" s="155">
        <v>85140</v>
      </c>
      <c r="I26" s="155">
        <v>0</v>
      </c>
      <c r="J26" s="155">
        <v>0</v>
      </c>
      <c r="K26" s="156" t="s">
        <v>0</v>
      </c>
      <c r="L26" s="157" t="s">
        <v>215</v>
      </c>
      <c r="M26" s="158">
        <v>2018</v>
      </c>
      <c r="N26" s="156">
        <v>0</v>
      </c>
      <c r="O26" s="156">
        <v>0</v>
      </c>
      <c r="P26" s="156">
        <v>0</v>
      </c>
      <c r="Q26" s="156">
        <v>0</v>
      </c>
      <c r="R26" s="156">
        <v>85140</v>
      </c>
      <c r="S26" s="156">
        <v>0</v>
      </c>
      <c r="T26" s="156">
        <v>0</v>
      </c>
      <c r="U26" s="156">
        <v>0</v>
      </c>
      <c r="V26" s="156">
        <v>0</v>
      </c>
      <c r="W26" s="156">
        <v>-2.734788647342995E-2</v>
      </c>
      <c r="X26" s="156">
        <v>-8.6352657004830913E-2</v>
      </c>
      <c r="Y26" s="156" t="s">
        <v>0</v>
      </c>
      <c r="Z26" s="159" t="s">
        <v>223</v>
      </c>
    </row>
    <row r="27" spans="1:28" x14ac:dyDescent="0.25">
      <c r="A27" s="156">
        <v>2015</v>
      </c>
      <c r="B27" s="156" t="s">
        <v>462</v>
      </c>
      <c r="C27" s="156">
        <v>0</v>
      </c>
      <c r="D27" s="156">
        <v>0</v>
      </c>
      <c r="E27" s="156" t="s">
        <v>0</v>
      </c>
      <c r="F27" s="155">
        <v>0</v>
      </c>
      <c r="G27" s="155" t="s">
        <v>0</v>
      </c>
      <c r="H27" s="156">
        <v>85140</v>
      </c>
      <c r="I27" s="155">
        <v>0</v>
      </c>
      <c r="J27" s="155">
        <v>0</v>
      </c>
      <c r="K27" s="157" t="s">
        <v>0</v>
      </c>
      <c r="L27" s="156"/>
      <c r="M27" s="157"/>
      <c r="N27" s="156"/>
      <c r="O27" s="156"/>
      <c r="P27" s="156"/>
      <c r="Q27" s="156"/>
      <c r="R27" s="156"/>
      <c r="S27" s="156"/>
      <c r="T27" s="156"/>
      <c r="U27" s="156"/>
      <c r="V27" s="156"/>
      <c r="W27" s="156"/>
      <c r="X27" s="156"/>
      <c r="Y27" s="156"/>
      <c r="Z27" s="156"/>
    </row>
    <row r="28" spans="1:28" x14ac:dyDescent="0.25">
      <c r="A28" s="156">
        <v>2015</v>
      </c>
      <c r="B28" s="156" t="s">
        <v>463</v>
      </c>
      <c r="C28" s="156">
        <v>0</v>
      </c>
      <c r="D28" s="156">
        <v>0</v>
      </c>
      <c r="E28" s="156" t="s">
        <v>0</v>
      </c>
      <c r="F28" s="155">
        <v>0</v>
      </c>
      <c r="G28" s="155" t="s">
        <v>0</v>
      </c>
      <c r="H28" s="156">
        <v>85140</v>
      </c>
      <c r="I28" s="155">
        <v>0</v>
      </c>
      <c r="J28" s="155">
        <v>0</v>
      </c>
      <c r="K28" s="157" t="s">
        <v>0</v>
      </c>
      <c r="L28" s="160"/>
      <c r="M28" s="157"/>
      <c r="N28" s="157"/>
      <c r="O28" s="157"/>
      <c r="P28" s="157"/>
      <c r="Q28" s="157"/>
      <c r="R28" s="157"/>
      <c r="S28" s="157"/>
      <c r="T28" s="157"/>
      <c r="U28" s="157"/>
      <c r="V28" s="157"/>
      <c r="W28" s="157"/>
      <c r="X28" s="157"/>
      <c r="Y28" s="157"/>
      <c r="Z28" s="157"/>
    </row>
    <row r="29" spans="1:28" x14ac:dyDescent="0.25">
      <c r="A29" s="156">
        <v>2015</v>
      </c>
      <c r="B29" s="156" t="s">
        <v>464</v>
      </c>
      <c r="C29" s="156">
        <v>0</v>
      </c>
      <c r="D29" s="156">
        <v>0</v>
      </c>
      <c r="E29" s="156" t="s">
        <v>0</v>
      </c>
      <c r="F29" s="155">
        <v>0</v>
      </c>
      <c r="G29" s="155" t="s">
        <v>0</v>
      </c>
      <c r="H29" s="156">
        <v>85140</v>
      </c>
      <c r="I29" s="155">
        <v>0</v>
      </c>
      <c r="J29" s="155">
        <v>0</v>
      </c>
      <c r="K29" s="157" t="s">
        <v>0</v>
      </c>
      <c r="L29" s="160"/>
      <c r="M29" s="156"/>
      <c r="N29" s="156"/>
      <c r="O29" s="156"/>
      <c r="P29" s="156"/>
      <c r="Q29" s="156"/>
      <c r="R29" s="156"/>
      <c r="S29" s="156"/>
      <c r="T29" s="156"/>
      <c r="U29" s="156"/>
      <c r="V29" s="156"/>
      <c r="W29" s="156"/>
      <c r="X29" s="156"/>
      <c r="Y29" s="156"/>
      <c r="Z29" s="156"/>
    </row>
    <row r="30" spans="1:28" x14ac:dyDescent="0.25">
      <c r="A30" s="156">
        <v>2015</v>
      </c>
      <c r="B30" s="156" t="s">
        <v>465</v>
      </c>
      <c r="C30" s="156">
        <v>0</v>
      </c>
      <c r="D30" s="156">
        <v>0</v>
      </c>
      <c r="E30" s="156" t="s">
        <v>0</v>
      </c>
      <c r="F30" s="155">
        <v>0</v>
      </c>
      <c r="G30" s="155" t="s">
        <v>0</v>
      </c>
      <c r="H30" s="156">
        <v>85140</v>
      </c>
      <c r="I30" s="155">
        <v>0</v>
      </c>
      <c r="J30" s="155">
        <v>0</v>
      </c>
      <c r="K30" s="157" t="s">
        <v>0</v>
      </c>
      <c r="L30" s="160"/>
      <c r="M30" s="156"/>
      <c r="N30" s="156"/>
      <c r="O30" s="156"/>
      <c r="P30" s="156"/>
      <c r="Q30" s="156"/>
      <c r="R30" s="156"/>
      <c r="S30" s="156"/>
      <c r="T30" s="156"/>
      <c r="U30" s="156"/>
      <c r="V30" s="156"/>
      <c r="W30" s="156"/>
      <c r="X30" s="156"/>
      <c r="Y30" s="156"/>
      <c r="Z30" s="156"/>
    </row>
    <row r="31" spans="1:28" x14ac:dyDescent="0.25">
      <c r="A31" s="156">
        <v>2015</v>
      </c>
      <c r="B31" s="156" t="s">
        <v>466</v>
      </c>
      <c r="C31" s="156">
        <v>0</v>
      </c>
      <c r="D31" s="156">
        <v>0</v>
      </c>
      <c r="E31" s="156" t="s">
        <v>0</v>
      </c>
      <c r="F31" s="156">
        <v>0</v>
      </c>
      <c r="G31" s="156" t="s">
        <v>0</v>
      </c>
      <c r="H31" s="156">
        <v>85140</v>
      </c>
      <c r="I31" s="156">
        <v>0</v>
      </c>
      <c r="J31" s="156">
        <v>0</v>
      </c>
      <c r="K31" s="156" t="s">
        <v>0</v>
      </c>
      <c r="L31" s="160"/>
      <c r="M31" s="156"/>
      <c r="N31" s="156"/>
      <c r="O31" s="156"/>
      <c r="P31" s="156"/>
      <c r="Q31" s="156"/>
      <c r="R31" s="156"/>
      <c r="S31" s="156"/>
      <c r="T31" s="156"/>
      <c r="U31" s="156"/>
      <c r="V31" s="156"/>
      <c r="W31" s="156"/>
      <c r="X31" s="156"/>
      <c r="Y31" s="156"/>
      <c r="Z31" s="156"/>
    </row>
    <row r="32" spans="1:28" ht="30" x14ac:dyDescent="0.25">
      <c r="A32" s="154">
        <v>2015</v>
      </c>
      <c r="B32" s="154" t="s">
        <v>467</v>
      </c>
      <c r="C32" s="155">
        <v>0</v>
      </c>
      <c r="D32" s="155">
        <v>0</v>
      </c>
      <c r="E32" s="155" t="s">
        <v>0</v>
      </c>
      <c r="F32" s="155">
        <v>0</v>
      </c>
      <c r="G32" s="155" t="s">
        <v>0</v>
      </c>
      <c r="H32" s="155">
        <v>85140</v>
      </c>
      <c r="I32" s="155">
        <v>0</v>
      </c>
      <c r="J32" s="155">
        <v>0</v>
      </c>
      <c r="K32" s="156" t="s">
        <v>0</v>
      </c>
      <c r="L32" s="156"/>
      <c r="M32" s="156"/>
      <c r="N32" s="156"/>
      <c r="O32" s="156"/>
      <c r="P32" s="156"/>
      <c r="Q32" s="156"/>
      <c r="R32" s="156"/>
      <c r="S32" s="156"/>
      <c r="T32" s="156"/>
      <c r="U32" s="156"/>
      <c r="V32" s="156"/>
      <c r="W32" s="156"/>
      <c r="X32" s="156"/>
      <c r="Y32" s="156"/>
      <c r="Z32" s="156"/>
    </row>
    <row r="33" spans="1:26" x14ac:dyDescent="0.25">
      <c r="A33" s="156">
        <v>2015</v>
      </c>
      <c r="B33" s="156" t="s">
        <v>468</v>
      </c>
      <c r="C33" s="156">
        <v>0</v>
      </c>
      <c r="D33" s="156">
        <v>0</v>
      </c>
      <c r="E33" s="156" t="s">
        <v>0</v>
      </c>
      <c r="F33" s="156">
        <v>0</v>
      </c>
      <c r="G33" s="156" t="s">
        <v>0</v>
      </c>
      <c r="H33" s="156">
        <v>85140</v>
      </c>
      <c r="I33" s="156">
        <v>0</v>
      </c>
      <c r="J33" s="156">
        <v>0</v>
      </c>
      <c r="K33" s="156" t="s">
        <v>0</v>
      </c>
      <c r="L33" s="156"/>
      <c r="M33" s="156"/>
      <c r="N33" s="156"/>
      <c r="O33" s="156"/>
      <c r="P33" s="156"/>
      <c r="Q33" s="156"/>
      <c r="R33" s="156"/>
      <c r="S33" s="156"/>
      <c r="T33" s="156"/>
      <c r="U33" s="156"/>
      <c r="V33" s="156"/>
      <c r="W33" s="156"/>
      <c r="X33" s="156"/>
      <c r="Y33" s="156"/>
      <c r="Z33" s="156"/>
    </row>
    <row r="34" spans="1:26" x14ac:dyDescent="0.25">
      <c r="A34" s="156" t="s">
        <v>268</v>
      </c>
      <c r="B34" s="156"/>
      <c r="C34" s="156">
        <v>0.31669999999999998</v>
      </c>
      <c r="D34" s="156">
        <v>14300</v>
      </c>
      <c r="E34" s="156" t="s">
        <v>0</v>
      </c>
      <c r="F34" s="156">
        <v>4528.8100000000004</v>
      </c>
      <c r="G34" s="156" t="s">
        <v>0</v>
      </c>
      <c r="H34" s="156">
        <v>82800</v>
      </c>
      <c r="I34" s="156">
        <v>5.46957729468599E-2</v>
      </c>
      <c r="J34" s="156">
        <v>0.17270531400966183</v>
      </c>
      <c r="K34" s="156"/>
      <c r="L34" s="156"/>
      <c r="M34" s="156"/>
      <c r="N34" s="156"/>
      <c r="O34" s="156"/>
      <c r="P34" s="156"/>
      <c r="Q34" s="156"/>
      <c r="R34" s="156"/>
      <c r="S34" s="156"/>
      <c r="T34" s="156"/>
      <c r="U34" s="156"/>
      <c r="V34" s="156"/>
      <c r="W34" s="156"/>
      <c r="X34" s="156"/>
      <c r="Y34" s="156"/>
      <c r="Z34" s="156"/>
    </row>
    <row r="35" spans="1:26" ht="255" x14ac:dyDescent="0.25">
      <c r="A35" s="156">
        <v>2014</v>
      </c>
      <c r="B35" s="156" t="s">
        <v>462</v>
      </c>
      <c r="C35" s="156">
        <v>0.31669999999999998</v>
      </c>
      <c r="D35" s="156">
        <v>14300</v>
      </c>
      <c r="E35" s="156" t="s">
        <v>0</v>
      </c>
      <c r="F35" s="156">
        <v>4528.8099999999995</v>
      </c>
      <c r="G35" s="156" t="s">
        <v>0</v>
      </c>
      <c r="H35" s="156">
        <v>82800</v>
      </c>
      <c r="I35" s="156">
        <v>5.46957729468599E-2</v>
      </c>
      <c r="J35" s="156">
        <v>0.17270531400966183</v>
      </c>
      <c r="K35" s="153" t="s">
        <v>469</v>
      </c>
      <c r="L35" s="153" t="s">
        <v>470</v>
      </c>
      <c r="M35" s="156"/>
      <c r="N35" s="156"/>
      <c r="O35" s="156"/>
      <c r="P35" s="156"/>
      <c r="Q35" s="156"/>
      <c r="R35" s="156"/>
      <c r="S35" s="156"/>
      <c r="T35" s="156"/>
      <c r="U35" s="156"/>
      <c r="V35" s="156"/>
      <c r="W35" s="156"/>
      <c r="X35" s="156"/>
      <c r="Y35" s="156"/>
      <c r="Z35" s="156"/>
    </row>
    <row r="36" spans="1:26" x14ac:dyDescent="0.25">
      <c r="A36" s="156">
        <v>2014</v>
      </c>
      <c r="B36" s="156" t="s">
        <v>463</v>
      </c>
      <c r="C36" s="156">
        <v>0</v>
      </c>
      <c r="D36" s="156">
        <v>0</v>
      </c>
      <c r="E36" s="156" t="s">
        <v>0</v>
      </c>
      <c r="F36" s="156">
        <v>0</v>
      </c>
      <c r="G36" s="156" t="s">
        <v>0</v>
      </c>
      <c r="H36" s="156">
        <v>82800</v>
      </c>
      <c r="I36" s="156">
        <v>0</v>
      </c>
      <c r="J36" s="156">
        <v>0</v>
      </c>
      <c r="K36" s="156" t="s">
        <v>0</v>
      </c>
      <c r="L36" s="156"/>
      <c r="M36" s="156"/>
      <c r="N36" s="156"/>
      <c r="O36" s="156"/>
      <c r="P36" s="156"/>
      <c r="Q36" s="156"/>
      <c r="R36" s="156"/>
      <c r="S36" s="156"/>
      <c r="T36" s="156"/>
      <c r="U36" s="156"/>
      <c r="V36" s="156"/>
      <c r="W36" s="156"/>
      <c r="X36" s="156"/>
      <c r="Y36" s="156"/>
      <c r="Z36" s="156"/>
    </row>
    <row r="37" spans="1:26" x14ac:dyDescent="0.25">
      <c r="A37" s="161">
        <v>2014</v>
      </c>
      <c r="B37" s="156" t="s">
        <v>464</v>
      </c>
      <c r="C37" s="156">
        <v>0</v>
      </c>
      <c r="D37" s="156">
        <v>0</v>
      </c>
      <c r="E37" s="156" t="s">
        <v>0</v>
      </c>
      <c r="F37" s="156">
        <v>0</v>
      </c>
      <c r="G37" s="156" t="s">
        <v>0</v>
      </c>
      <c r="H37" s="156">
        <v>82800</v>
      </c>
      <c r="I37" s="156">
        <v>0</v>
      </c>
      <c r="J37" s="156">
        <v>0</v>
      </c>
      <c r="K37" s="156" t="s">
        <v>0</v>
      </c>
      <c r="L37" s="156"/>
      <c r="M37" s="156"/>
      <c r="N37" s="156"/>
      <c r="O37" s="156"/>
      <c r="P37" s="156"/>
      <c r="Q37" s="156"/>
      <c r="R37" s="156"/>
      <c r="S37" s="156"/>
      <c r="T37" s="156"/>
      <c r="U37" s="156"/>
      <c r="V37" s="156"/>
      <c r="W37" s="156"/>
      <c r="X37" s="156"/>
      <c r="Y37" s="156"/>
      <c r="Z37" s="156"/>
    </row>
    <row r="38" spans="1:26" x14ac:dyDescent="0.25">
      <c r="A38" s="156">
        <v>2014</v>
      </c>
      <c r="B38" s="156" t="s">
        <v>465</v>
      </c>
      <c r="C38" s="156">
        <v>0</v>
      </c>
      <c r="D38" s="156">
        <v>0</v>
      </c>
      <c r="E38" s="156" t="s">
        <v>0</v>
      </c>
      <c r="F38" s="156">
        <v>0</v>
      </c>
      <c r="G38" s="156" t="s">
        <v>0</v>
      </c>
      <c r="H38" s="156">
        <v>82800</v>
      </c>
      <c r="I38" s="156">
        <v>0</v>
      </c>
      <c r="J38" s="156">
        <v>0</v>
      </c>
      <c r="K38" s="156" t="s">
        <v>0</v>
      </c>
      <c r="L38" s="156"/>
      <c r="M38" s="156"/>
      <c r="N38" s="156"/>
      <c r="O38" s="156"/>
      <c r="P38" s="156"/>
      <c r="Q38" s="156"/>
      <c r="R38" s="156"/>
      <c r="S38" s="156"/>
      <c r="T38" s="156"/>
      <c r="U38" s="156"/>
      <c r="V38" s="156"/>
      <c r="W38" s="156"/>
      <c r="X38" s="156"/>
      <c r="Y38" s="156"/>
      <c r="Z38" s="156"/>
    </row>
    <row r="39" spans="1:26" x14ac:dyDescent="0.25">
      <c r="A39" s="156">
        <v>2014</v>
      </c>
      <c r="B39" s="156" t="s">
        <v>466</v>
      </c>
      <c r="C39" s="156">
        <v>0</v>
      </c>
      <c r="D39" s="156">
        <v>0</v>
      </c>
      <c r="E39" s="156" t="s">
        <v>0</v>
      </c>
      <c r="F39" s="156">
        <v>0</v>
      </c>
      <c r="G39" s="156" t="s">
        <v>0</v>
      </c>
      <c r="H39" s="156">
        <v>82800</v>
      </c>
      <c r="I39" s="156">
        <v>0</v>
      </c>
      <c r="J39" s="156">
        <v>0</v>
      </c>
      <c r="K39" s="156" t="s">
        <v>0</v>
      </c>
      <c r="L39" s="156"/>
      <c r="M39" s="156"/>
      <c r="N39" s="156"/>
      <c r="O39" s="156"/>
      <c r="P39" s="156"/>
      <c r="Q39" s="156"/>
      <c r="R39" s="156"/>
      <c r="S39" s="156"/>
      <c r="T39" s="156"/>
      <c r="U39" s="156"/>
      <c r="V39" s="156"/>
      <c r="W39" s="156"/>
      <c r="X39" s="156"/>
      <c r="Y39" s="156"/>
      <c r="Z39" s="156"/>
    </row>
    <row r="40" spans="1:26" x14ac:dyDescent="0.25">
      <c r="A40" s="156">
        <v>2014</v>
      </c>
      <c r="B40" s="156" t="s">
        <v>467</v>
      </c>
      <c r="C40" s="156">
        <v>0</v>
      </c>
      <c r="D40" s="156">
        <v>0</v>
      </c>
      <c r="E40" s="156" t="s">
        <v>0</v>
      </c>
      <c r="F40" s="156">
        <v>0</v>
      </c>
      <c r="G40" s="156" t="s">
        <v>0</v>
      </c>
      <c r="H40" s="156">
        <v>82800</v>
      </c>
      <c r="I40" s="156">
        <v>0</v>
      </c>
      <c r="J40" s="156">
        <v>0</v>
      </c>
      <c r="K40" s="156" t="s">
        <v>0</v>
      </c>
      <c r="L40" s="156"/>
      <c r="M40" s="156"/>
      <c r="N40" s="156"/>
      <c r="O40" s="156"/>
      <c r="P40" s="156"/>
      <c r="Q40" s="156"/>
      <c r="R40" s="156"/>
      <c r="S40" s="156"/>
      <c r="T40" s="156"/>
      <c r="U40" s="156"/>
      <c r="V40" s="156"/>
      <c r="W40" s="156"/>
      <c r="X40" s="156"/>
      <c r="Y40" s="156"/>
      <c r="Z40" s="156"/>
    </row>
    <row r="41" spans="1:26" x14ac:dyDescent="0.25">
      <c r="A41" s="156">
        <v>2014</v>
      </c>
      <c r="B41" s="156" t="s">
        <v>468</v>
      </c>
      <c r="C41" s="156">
        <v>0</v>
      </c>
      <c r="D41" s="156">
        <v>0</v>
      </c>
      <c r="E41" s="156" t="s">
        <v>0</v>
      </c>
      <c r="F41" s="156">
        <v>0</v>
      </c>
      <c r="G41" s="156" t="s">
        <v>0</v>
      </c>
      <c r="H41" s="156">
        <v>82800</v>
      </c>
      <c r="I41" s="156">
        <v>0</v>
      </c>
      <c r="J41" s="156">
        <v>0</v>
      </c>
      <c r="K41" s="156" t="s">
        <v>0</v>
      </c>
      <c r="L41" s="156"/>
      <c r="M41" s="156"/>
      <c r="N41" s="156"/>
      <c r="O41" s="156"/>
      <c r="P41" s="156"/>
      <c r="Q41" s="156"/>
      <c r="R41" s="156"/>
      <c r="S41" s="156"/>
      <c r="T41" s="156"/>
      <c r="U41" s="156"/>
      <c r="V41" s="156"/>
      <c r="W41" s="156"/>
      <c r="X41" s="156"/>
      <c r="Y41" s="156"/>
      <c r="Z41" s="15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5" sqref="C25"/>
    </sheetView>
  </sheetViews>
  <sheetFormatPr defaultColWidth="9.140625" defaultRowHeight="15" x14ac:dyDescent="0.25"/>
  <cols>
    <col min="1" max="1" width="7.42578125" style="133" customWidth="1"/>
    <col min="2" max="2" width="25.5703125" style="133" customWidth="1"/>
    <col min="3" max="3" width="71.28515625" style="133" customWidth="1"/>
    <col min="4" max="4" width="16.140625" style="133" customWidth="1"/>
    <col min="5" max="5" width="9.42578125" style="133" customWidth="1"/>
    <col min="6" max="6" width="8.7109375" style="133" customWidth="1"/>
    <col min="7" max="7" width="9" style="133" customWidth="1"/>
    <col min="8" max="8" width="8.42578125" style="133" customWidth="1"/>
    <col min="9" max="9" width="33.85546875" style="133" customWidth="1"/>
    <col min="10" max="11" width="19.140625" style="133" customWidth="1"/>
    <col min="12" max="12" width="16" style="133" customWidth="1"/>
    <col min="13" max="13" width="14.85546875" style="133" customWidth="1"/>
    <col min="14" max="14" width="16.28515625" style="133" customWidth="1"/>
    <col min="15" max="16384" width="9.140625" style="133"/>
  </cols>
  <sheetData>
    <row r="1" spans="1:28" s="4" customFormat="1" ht="18.75" customHeight="1" x14ac:dyDescent="0.2">
      <c r="O1" s="6" t="s">
        <v>68</v>
      </c>
    </row>
    <row r="2" spans="1:28" s="4" customFormat="1" ht="18.75" customHeight="1" x14ac:dyDescent="0.3">
      <c r="O2" s="3" t="s">
        <v>10</v>
      </c>
    </row>
    <row r="3" spans="1:28" s="4" customFormat="1" ht="18.75" x14ac:dyDescent="0.3">
      <c r="A3" s="113"/>
      <c r="B3" s="113"/>
      <c r="O3" s="3" t="s">
        <v>67</v>
      </c>
    </row>
    <row r="4" spans="1:28" s="4" customFormat="1" ht="18.75" x14ac:dyDescent="0.3">
      <c r="A4" s="113"/>
      <c r="B4" s="113"/>
      <c r="L4" s="3"/>
    </row>
    <row r="5" spans="1:28" s="4" customFormat="1" ht="15.75" x14ac:dyDescent="0.2">
      <c r="A5" s="389" t="str">
        <f>'1. паспорт местоположение'!A5:C5</f>
        <v>Год раскрытия информации: 2018 год</v>
      </c>
      <c r="B5" s="389"/>
      <c r="C5" s="389"/>
      <c r="D5" s="389"/>
      <c r="E5" s="389"/>
      <c r="F5" s="389"/>
      <c r="G5" s="389"/>
      <c r="H5" s="389"/>
      <c r="I5" s="389"/>
      <c r="J5" s="389"/>
      <c r="K5" s="389"/>
      <c r="L5" s="389"/>
      <c r="M5" s="389"/>
      <c r="N5" s="389"/>
      <c r="O5" s="389"/>
      <c r="P5" s="84"/>
      <c r="Q5" s="84"/>
      <c r="R5" s="84"/>
      <c r="S5" s="84"/>
      <c r="T5" s="84"/>
      <c r="U5" s="84"/>
      <c r="V5" s="84"/>
      <c r="W5" s="84"/>
      <c r="X5" s="84"/>
      <c r="Y5" s="84"/>
      <c r="Z5" s="84"/>
      <c r="AA5" s="84"/>
      <c r="AB5" s="84"/>
    </row>
    <row r="6" spans="1:28" s="4" customFormat="1" ht="18.75" x14ac:dyDescent="0.3">
      <c r="A6" s="113"/>
      <c r="B6" s="113"/>
      <c r="L6" s="3"/>
    </row>
    <row r="7" spans="1:28" s="4" customFormat="1" ht="18.75" x14ac:dyDescent="0.2">
      <c r="A7" s="347" t="s">
        <v>9</v>
      </c>
      <c r="B7" s="347"/>
      <c r="C7" s="347"/>
      <c r="D7" s="347"/>
      <c r="E7" s="347"/>
      <c r="F7" s="347"/>
      <c r="G7" s="347"/>
      <c r="H7" s="347"/>
      <c r="I7" s="347"/>
      <c r="J7" s="347"/>
      <c r="K7" s="347"/>
      <c r="L7" s="347"/>
      <c r="M7" s="347"/>
      <c r="N7" s="347"/>
      <c r="O7" s="347"/>
      <c r="P7" s="114"/>
      <c r="Q7" s="114"/>
      <c r="R7" s="114"/>
      <c r="S7" s="114"/>
      <c r="T7" s="114"/>
      <c r="U7" s="114"/>
      <c r="V7" s="114"/>
      <c r="W7" s="114"/>
      <c r="X7" s="114"/>
      <c r="Y7" s="114"/>
      <c r="Z7" s="114"/>
    </row>
    <row r="8" spans="1:28" s="4" customFormat="1" ht="18.75" x14ac:dyDescent="0.2">
      <c r="A8" s="347"/>
      <c r="B8" s="347"/>
      <c r="C8" s="347"/>
      <c r="D8" s="347"/>
      <c r="E8" s="347"/>
      <c r="F8" s="347"/>
      <c r="G8" s="347"/>
      <c r="H8" s="347"/>
      <c r="I8" s="347"/>
      <c r="J8" s="347"/>
      <c r="K8" s="347"/>
      <c r="L8" s="347"/>
      <c r="M8" s="347"/>
      <c r="N8" s="347"/>
      <c r="O8" s="347"/>
      <c r="P8" s="114"/>
      <c r="Q8" s="114"/>
      <c r="R8" s="114"/>
      <c r="S8" s="114"/>
      <c r="T8" s="114"/>
      <c r="U8" s="114"/>
      <c r="V8" s="114"/>
      <c r="W8" s="114"/>
      <c r="X8" s="114"/>
      <c r="Y8" s="114"/>
      <c r="Z8" s="114"/>
    </row>
    <row r="9" spans="1:28" s="4" customFormat="1" ht="18.75" x14ac:dyDescent="0.2">
      <c r="A9" s="354" t="str">
        <f>'1. паспорт местоположение'!A9:C9</f>
        <v>Акционерное общество "Янтарьэнерго" ДЗО  ПАО "Россети"</v>
      </c>
      <c r="B9" s="354"/>
      <c r="C9" s="354"/>
      <c r="D9" s="354"/>
      <c r="E9" s="354"/>
      <c r="F9" s="354"/>
      <c r="G9" s="354"/>
      <c r="H9" s="354"/>
      <c r="I9" s="354"/>
      <c r="J9" s="354"/>
      <c r="K9" s="354"/>
      <c r="L9" s="354"/>
      <c r="M9" s="354"/>
      <c r="N9" s="354"/>
      <c r="O9" s="354"/>
      <c r="P9" s="114"/>
      <c r="Q9" s="114"/>
      <c r="R9" s="114"/>
      <c r="S9" s="114"/>
      <c r="T9" s="114"/>
      <c r="U9" s="114"/>
      <c r="V9" s="114"/>
      <c r="W9" s="114"/>
      <c r="X9" s="114"/>
      <c r="Y9" s="114"/>
      <c r="Z9" s="114"/>
    </row>
    <row r="10" spans="1:28" s="4" customFormat="1" ht="18.75" x14ac:dyDescent="0.2">
      <c r="A10" s="352" t="s">
        <v>8</v>
      </c>
      <c r="B10" s="352"/>
      <c r="C10" s="352"/>
      <c r="D10" s="352"/>
      <c r="E10" s="352"/>
      <c r="F10" s="352"/>
      <c r="G10" s="352"/>
      <c r="H10" s="352"/>
      <c r="I10" s="352"/>
      <c r="J10" s="352"/>
      <c r="K10" s="352"/>
      <c r="L10" s="352"/>
      <c r="M10" s="352"/>
      <c r="N10" s="352"/>
      <c r="O10" s="352"/>
      <c r="P10" s="114"/>
      <c r="Q10" s="114"/>
      <c r="R10" s="114"/>
      <c r="S10" s="114"/>
      <c r="T10" s="114"/>
      <c r="U10" s="114"/>
      <c r="V10" s="114"/>
      <c r="W10" s="114"/>
      <c r="X10" s="114"/>
      <c r="Y10" s="114"/>
      <c r="Z10" s="114"/>
    </row>
    <row r="11" spans="1:28" s="4" customFormat="1" ht="18.75" x14ac:dyDescent="0.2">
      <c r="A11" s="347"/>
      <c r="B11" s="347"/>
      <c r="C11" s="347"/>
      <c r="D11" s="347"/>
      <c r="E11" s="347"/>
      <c r="F11" s="347"/>
      <c r="G11" s="347"/>
      <c r="H11" s="347"/>
      <c r="I11" s="347"/>
      <c r="J11" s="347"/>
      <c r="K11" s="347"/>
      <c r="L11" s="347"/>
      <c r="M11" s="347"/>
      <c r="N11" s="347"/>
      <c r="O11" s="347"/>
      <c r="P11" s="114"/>
      <c r="Q11" s="114"/>
      <c r="R11" s="114"/>
      <c r="S11" s="114"/>
      <c r="T11" s="114"/>
      <c r="U11" s="114"/>
      <c r="V11" s="114"/>
      <c r="W11" s="114"/>
      <c r="X11" s="114"/>
      <c r="Y11" s="114"/>
      <c r="Z11" s="114"/>
    </row>
    <row r="12" spans="1:28" s="4" customFormat="1" ht="18.75" x14ac:dyDescent="0.2">
      <c r="A12" s="354" t="str">
        <f>'1. паспорт местоположение'!A12:C12</f>
        <v>F_17-2071</v>
      </c>
      <c r="B12" s="354"/>
      <c r="C12" s="354"/>
      <c r="D12" s="354"/>
      <c r="E12" s="354"/>
      <c r="F12" s="354"/>
      <c r="G12" s="354"/>
      <c r="H12" s="354"/>
      <c r="I12" s="354"/>
      <c r="J12" s="354"/>
      <c r="K12" s="354"/>
      <c r="L12" s="354"/>
      <c r="M12" s="354"/>
      <c r="N12" s="354"/>
      <c r="O12" s="354"/>
      <c r="P12" s="114"/>
      <c r="Q12" s="114"/>
      <c r="R12" s="114"/>
      <c r="S12" s="114"/>
      <c r="T12" s="114"/>
      <c r="U12" s="114"/>
      <c r="V12" s="114"/>
      <c r="W12" s="114"/>
      <c r="X12" s="114"/>
      <c r="Y12" s="114"/>
      <c r="Z12" s="114"/>
    </row>
    <row r="13" spans="1:28" s="4" customFormat="1" ht="18.75" x14ac:dyDescent="0.2">
      <c r="A13" s="352" t="s">
        <v>7</v>
      </c>
      <c r="B13" s="352"/>
      <c r="C13" s="352"/>
      <c r="D13" s="352"/>
      <c r="E13" s="352"/>
      <c r="F13" s="352"/>
      <c r="G13" s="352"/>
      <c r="H13" s="352"/>
      <c r="I13" s="352"/>
      <c r="J13" s="352"/>
      <c r="K13" s="352"/>
      <c r="L13" s="352"/>
      <c r="M13" s="352"/>
      <c r="N13" s="352"/>
      <c r="O13" s="352"/>
      <c r="P13" s="114"/>
      <c r="Q13" s="114"/>
      <c r="R13" s="114"/>
      <c r="S13" s="114"/>
      <c r="T13" s="114"/>
      <c r="U13" s="114"/>
      <c r="V13" s="114"/>
      <c r="W13" s="114"/>
      <c r="X13" s="114"/>
      <c r="Y13" s="114"/>
      <c r="Z13" s="114"/>
    </row>
    <row r="14" spans="1:28" s="116" customFormat="1" ht="15.75" customHeight="1" x14ac:dyDescent="0.2">
      <c r="A14" s="353"/>
      <c r="B14" s="353"/>
      <c r="C14" s="353"/>
      <c r="D14" s="353"/>
      <c r="E14" s="353"/>
      <c r="F14" s="353"/>
      <c r="G14" s="353"/>
      <c r="H14" s="353"/>
      <c r="I14" s="353"/>
      <c r="J14" s="353"/>
      <c r="K14" s="353"/>
      <c r="L14" s="353"/>
      <c r="M14" s="353"/>
      <c r="N14" s="353"/>
      <c r="O14" s="353"/>
      <c r="P14" s="106"/>
      <c r="Q14" s="106"/>
      <c r="R14" s="106"/>
      <c r="S14" s="106"/>
      <c r="T14" s="106"/>
      <c r="U14" s="106"/>
      <c r="V14" s="106"/>
      <c r="W14" s="106"/>
      <c r="X14" s="106"/>
      <c r="Y14" s="106"/>
      <c r="Z14" s="106"/>
    </row>
    <row r="15" spans="1:28" s="117" customFormat="1" ht="46.5" customHeight="1" x14ac:dyDescent="0.2">
      <c r="A15"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5" s="354"/>
      <c r="C15" s="354"/>
      <c r="D15" s="354"/>
      <c r="E15" s="354"/>
      <c r="F15" s="354"/>
      <c r="G15" s="354"/>
      <c r="H15" s="354"/>
      <c r="I15" s="354"/>
      <c r="J15" s="354"/>
      <c r="K15" s="354"/>
      <c r="L15" s="354"/>
      <c r="M15" s="354"/>
      <c r="N15" s="354"/>
      <c r="O15" s="354"/>
      <c r="P15" s="115"/>
      <c r="Q15" s="115"/>
      <c r="R15" s="115"/>
      <c r="S15" s="115"/>
      <c r="T15" s="115"/>
      <c r="U15" s="115"/>
      <c r="V15" s="115"/>
      <c r="W15" s="115"/>
      <c r="X15" s="115"/>
      <c r="Y15" s="115"/>
      <c r="Z15" s="115"/>
    </row>
    <row r="16" spans="1:28" s="117" customFormat="1" ht="15" customHeight="1" x14ac:dyDescent="0.2">
      <c r="A16" s="352" t="s">
        <v>6</v>
      </c>
      <c r="B16" s="352"/>
      <c r="C16" s="352"/>
      <c r="D16" s="352"/>
      <c r="E16" s="352"/>
      <c r="F16" s="352"/>
      <c r="G16" s="352"/>
      <c r="H16" s="352"/>
      <c r="I16" s="352"/>
      <c r="J16" s="352"/>
      <c r="K16" s="352"/>
      <c r="L16" s="352"/>
      <c r="M16" s="352"/>
      <c r="N16" s="352"/>
      <c r="O16" s="352"/>
      <c r="P16" s="102"/>
      <c r="Q16" s="102"/>
      <c r="R16" s="102"/>
      <c r="S16" s="102"/>
      <c r="T16" s="102"/>
      <c r="U16" s="102"/>
      <c r="V16" s="102"/>
      <c r="W16" s="102"/>
      <c r="X16" s="102"/>
      <c r="Y16" s="102"/>
      <c r="Z16" s="102"/>
    </row>
    <row r="17" spans="1:26" s="117" customFormat="1" ht="15" customHeight="1" x14ac:dyDescent="0.2">
      <c r="A17" s="355"/>
      <c r="B17" s="355"/>
      <c r="C17" s="355"/>
      <c r="D17" s="355"/>
      <c r="E17" s="355"/>
      <c r="F17" s="355"/>
      <c r="G17" s="355"/>
      <c r="H17" s="355"/>
      <c r="I17" s="355"/>
      <c r="J17" s="355"/>
      <c r="K17" s="355"/>
      <c r="L17" s="355"/>
      <c r="M17" s="355"/>
      <c r="N17" s="355"/>
      <c r="O17" s="355"/>
      <c r="P17" s="118"/>
      <c r="Q17" s="118"/>
      <c r="R17" s="118"/>
      <c r="S17" s="118"/>
      <c r="T17" s="118"/>
      <c r="U17" s="118"/>
      <c r="V17" s="118"/>
      <c r="W17" s="118"/>
    </row>
    <row r="18" spans="1:26" s="117" customFormat="1" ht="91.5" customHeight="1" x14ac:dyDescent="0.2">
      <c r="A18" s="388" t="s">
        <v>365</v>
      </c>
      <c r="B18" s="388"/>
      <c r="C18" s="388"/>
      <c r="D18" s="388"/>
      <c r="E18" s="388"/>
      <c r="F18" s="388"/>
      <c r="G18" s="388"/>
      <c r="H18" s="388"/>
      <c r="I18" s="388"/>
      <c r="J18" s="388"/>
      <c r="K18" s="388"/>
      <c r="L18" s="388"/>
      <c r="M18" s="388"/>
      <c r="N18" s="388"/>
      <c r="O18" s="388"/>
      <c r="P18" s="119"/>
      <c r="Q18" s="119"/>
      <c r="R18" s="119"/>
      <c r="S18" s="119"/>
      <c r="T18" s="119"/>
      <c r="U18" s="119"/>
      <c r="V18" s="119"/>
      <c r="W18" s="119"/>
      <c r="X18" s="119"/>
      <c r="Y18" s="119"/>
      <c r="Z18" s="119"/>
    </row>
    <row r="19" spans="1:26" s="117" customFormat="1" ht="78" customHeight="1" x14ac:dyDescent="0.2">
      <c r="A19" s="346" t="s">
        <v>5</v>
      </c>
      <c r="B19" s="346" t="s">
        <v>87</v>
      </c>
      <c r="C19" s="346" t="s">
        <v>86</v>
      </c>
      <c r="D19" s="346" t="s">
        <v>75</v>
      </c>
      <c r="E19" s="390" t="s">
        <v>85</v>
      </c>
      <c r="F19" s="391"/>
      <c r="G19" s="391"/>
      <c r="H19" s="391"/>
      <c r="I19" s="392"/>
      <c r="J19" s="346" t="s">
        <v>84</v>
      </c>
      <c r="K19" s="346"/>
      <c r="L19" s="346"/>
      <c r="M19" s="346"/>
      <c r="N19" s="346"/>
      <c r="O19" s="346"/>
      <c r="P19" s="118"/>
      <c r="Q19" s="118"/>
      <c r="R19" s="118"/>
      <c r="S19" s="118"/>
      <c r="T19" s="118"/>
      <c r="U19" s="118"/>
      <c r="V19" s="118"/>
      <c r="W19" s="118"/>
    </row>
    <row r="20" spans="1:26" s="117" customFormat="1" ht="51" customHeight="1" x14ac:dyDescent="0.2">
      <c r="A20" s="346"/>
      <c r="B20" s="346"/>
      <c r="C20" s="346"/>
      <c r="D20" s="346"/>
      <c r="E20" s="136" t="s">
        <v>83</v>
      </c>
      <c r="F20" s="136" t="s">
        <v>82</v>
      </c>
      <c r="G20" s="136" t="s">
        <v>81</v>
      </c>
      <c r="H20" s="136" t="s">
        <v>80</v>
      </c>
      <c r="I20" s="136" t="s">
        <v>79</v>
      </c>
      <c r="J20" s="136" t="s">
        <v>78</v>
      </c>
      <c r="K20" s="136" t="s">
        <v>4</v>
      </c>
      <c r="L20" s="162" t="s">
        <v>3</v>
      </c>
      <c r="M20" s="163" t="s">
        <v>209</v>
      </c>
      <c r="N20" s="163" t="s">
        <v>77</v>
      </c>
      <c r="O20" s="163" t="s">
        <v>76</v>
      </c>
      <c r="P20" s="124"/>
      <c r="Q20" s="124"/>
      <c r="R20" s="124"/>
      <c r="S20" s="124"/>
      <c r="T20" s="124"/>
      <c r="U20" s="124"/>
      <c r="V20" s="124"/>
      <c r="W20" s="124"/>
      <c r="X20" s="125"/>
      <c r="Y20" s="125"/>
      <c r="Z20" s="125"/>
    </row>
    <row r="21" spans="1:26" s="117" customFormat="1" ht="16.5" customHeight="1" x14ac:dyDescent="0.2">
      <c r="A21" s="122">
        <v>1</v>
      </c>
      <c r="B21" s="121">
        <v>2</v>
      </c>
      <c r="C21" s="122">
        <v>3</v>
      </c>
      <c r="D21" s="121">
        <v>4</v>
      </c>
      <c r="E21" s="122">
        <v>5</v>
      </c>
      <c r="F21" s="121">
        <v>6</v>
      </c>
      <c r="G21" s="122">
        <v>7</v>
      </c>
      <c r="H21" s="121">
        <v>8</v>
      </c>
      <c r="I21" s="122">
        <v>9</v>
      </c>
      <c r="J21" s="121">
        <v>10</v>
      </c>
      <c r="K21" s="122">
        <v>11</v>
      </c>
      <c r="L21" s="121">
        <v>12</v>
      </c>
      <c r="M21" s="122">
        <v>13</v>
      </c>
      <c r="N21" s="121">
        <v>14</v>
      </c>
      <c r="O21" s="122">
        <v>15</v>
      </c>
      <c r="P21" s="124"/>
      <c r="Q21" s="124"/>
      <c r="R21" s="124"/>
      <c r="S21" s="124"/>
      <c r="T21" s="124"/>
      <c r="U21" s="124"/>
      <c r="V21" s="124"/>
      <c r="W21" s="124"/>
      <c r="X21" s="125"/>
      <c r="Y21" s="125"/>
      <c r="Z21" s="125"/>
    </row>
    <row r="22" spans="1:26" s="117" customFormat="1" ht="33" customHeight="1" x14ac:dyDescent="0.2">
      <c r="A22" s="140" t="s">
        <v>64</v>
      </c>
      <c r="B22" s="164" t="s">
        <v>459</v>
      </c>
      <c r="C22" s="5" t="s">
        <v>274</v>
      </c>
      <c r="D22" s="5" t="s">
        <v>274</v>
      </c>
      <c r="E22" s="5" t="s">
        <v>274</v>
      </c>
      <c r="F22" s="5" t="s">
        <v>274</v>
      </c>
      <c r="G22" s="5" t="s">
        <v>274</v>
      </c>
      <c r="H22" s="5" t="s">
        <v>274</v>
      </c>
      <c r="I22" s="5" t="s">
        <v>274</v>
      </c>
      <c r="J22" s="165" t="s">
        <v>274</v>
      </c>
      <c r="K22" s="165" t="s">
        <v>274</v>
      </c>
      <c r="L22" s="139" t="s">
        <v>274</v>
      </c>
      <c r="M22" s="139" t="s">
        <v>274</v>
      </c>
      <c r="N22" s="139" t="s">
        <v>274</v>
      </c>
      <c r="O22" s="139" t="s">
        <v>274</v>
      </c>
      <c r="P22" s="124"/>
      <c r="Q22" s="124"/>
      <c r="R22" s="124"/>
      <c r="S22" s="124"/>
      <c r="T22" s="124"/>
      <c r="U22" s="124"/>
      <c r="V22" s="125"/>
      <c r="W22" s="125"/>
      <c r="X22" s="125"/>
      <c r="Y22" s="125"/>
      <c r="Z22" s="125"/>
    </row>
    <row r="23" spans="1:26"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row>
    <row r="24" spans="1:26" x14ac:dyDescent="0.25">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row r="25" spans="1:26"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spans="1:26"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spans="1:26"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spans="1:26"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spans="1:26"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spans="1:26"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spans="1:26"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spans="1:26"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spans="1:26"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spans="1:26"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spans="1:26"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spans="1:26"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spans="1:26"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spans="1:26"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spans="1:26"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spans="1:26"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spans="1:26"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spans="1:26"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spans="1:26"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spans="1:26"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spans="1:26"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spans="1:26"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spans="1:26"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spans="1:26"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spans="1:26"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spans="1:26"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spans="1:26"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spans="1:26"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spans="1:26"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spans="1:26"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spans="1:26"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spans="1:26"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spans="1:26"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spans="1:26"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spans="1:26"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spans="1:26"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spans="1:26"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spans="1:26"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spans="1:26"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spans="1:26"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spans="1:26"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spans="1:26"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spans="1:26"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spans="1:26"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spans="1:26"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spans="1:26"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spans="1:26"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spans="1:26"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spans="1:26"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spans="1:26"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spans="1:26"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spans="1:26"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spans="1:26"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spans="1:26"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spans="1:26"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spans="1:26"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spans="1:26"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spans="1:26"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spans="1:26"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spans="1:26"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spans="1:26"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spans="1:26"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spans="1:26"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spans="1:26"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spans="1:26"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spans="1:26"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spans="1:26"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spans="1:26"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spans="1:26"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spans="1:26"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spans="1:26"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spans="1:26"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spans="1:26"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spans="1:26"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spans="1:26"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spans="1:26"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spans="1:26"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spans="1:26"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spans="1:26"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spans="1:26"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spans="1:26"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spans="1:26"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spans="1:26"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spans="1:26"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spans="1:26"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spans="1:26"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spans="1:26"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spans="1:26"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spans="1:26"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spans="1:26"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spans="1:26"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spans="1:26"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spans="1:26"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spans="1:26"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spans="1:26"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spans="1:26"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spans="1:26"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spans="1:26"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spans="1:26"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spans="1:26"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spans="1:26"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spans="1:26"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spans="1:26"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spans="1:26"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spans="1:26"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spans="1:26"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spans="1:26"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spans="1:26"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spans="1:26"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spans="1:26"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spans="1:26"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spans="1:26"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spans="1:26"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spans="1:26"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spans="1:26"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spans="1:26"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spans="1:26"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spans="1:26"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spans="1:26"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spans="1:26"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spans="1:26"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spans="1:26"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spans="1:26"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spans="1:26"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spans="1:26"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spans="1:26"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spans="1:26"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spans="1:26"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spans="1:26"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spans="1:26"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spans="1:26"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spans="1:26"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spans="1:26"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spans="1:26"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spans="1:26"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spans="1:26"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spans="1:26"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spans="1:26"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spans="1:26"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spans="1:26"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spans="1:26"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spans="1:26"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spans="1:26"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spans="1:26"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spans="1:26"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spans="1:26"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spans="1:26"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spans="1:26"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spans="1:26"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spans="1:26"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spans="1:26"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spans="1:26"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spans="1:26"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spans="1:26"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spans="1:26"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spans="1:26"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spans="1:26"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spans="1:26"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spans="1:26"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spans="1:26"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spans="1:26"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spans="1:26"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spans="1:26"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spans="1:26"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spans="1:26"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spans="1:26"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spans="1:26"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spans="1:26"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spans="1:26"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spans="1:26"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spans="1:26"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spans="1:26"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spans="1:26"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spans="1:26"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spans="1:26"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spans="1:26"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spans="1:26"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spans="1:26"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spans="1:26"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spans="1:26"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spans="1:26"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spans="1:26"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spans="1:26"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spans="1:26"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spans="1:26"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spans="1:26"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spans="1:26"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spans="1:26"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spans="1:26"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spans="1:26"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spans="1:26"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spans="1:26"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spans="1:26"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spans="1:26"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spans="1:26"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spans="1:26"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spans="1:26"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row>
    <row r="222" spans="1:26"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row>
    <row r="223" spans="1:26"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row>
    <row r="224" spans="1:26"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row>
    <row r="225" spans="1:26"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row>
    <row r="226" spans="1:26"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row>
    <row r="227" spans="1:26"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row>
    <row r="228" spans="1:26"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row>
    <row r="229" spans="1:26"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row>
    <row r="230" spans="1:26"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row>
    <row r="231" spans="1:26"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row>
    <row r="232" spans="1:26"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row>
    <row r="233" spans="1:26"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row>
    <row r="234" spans="1:26"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row>
    <row r="235" spans="1:26"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row>
    <row r="236" spans="1:26"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row>
    <row r="237" spans="1:26"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row>
    <row r="238" spans="1:26"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row>
    <row r="239" spans="1:26"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row>
    <row r="240" spans="1:26"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row>
    <row r="241" spans="1:26"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row>
    <row r="242" spans="1:26"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row>
    <row r="243" spans="1:26"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row>
    <row r="244" spans="1:26"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row>
    <row r="245" spans="1:26"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row>
    <row r="246" spans="1:26"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row>
    <row r="247" spans="1:26"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row>
    <row r="248" spans="1:26"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row>
    <row r="249" spans="1:26"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row>
    <row r="250" spans="1:26"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row>
    <row r="251" spans="1:26"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row>
    <row r="252" spans="1:26"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row>
    <row r="253" spans="1:26"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row>
    <row r="254" spans="1:26"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row>
    <row r="255" spans="1:26"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row>
    <row r="256" spans="1:26"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row>
    <row r="257" spans="1:26"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row>
    <row r="258" spans="1:26"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row>
    <row r="259" spans="1:26"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row>
    <row r="260" spans="1:26"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row>
    <row r="261" spans="1:26"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row>
    <row r="262" spans="1:26"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row>
    <row r="263" spans="1:26"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row>
    <row r="264" spans="1:26"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row>
    <row r="265" spans="1:26"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row>
    <row r="266" spans="1:26"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row>
    <row r="267" spans="1:26"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row>
    <row r="268" spans="1:26"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row>
    <row r="269" spans="1:26"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row>
    <row r="270" spans="1:26"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row>
    <row r="271" spans="1:26"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row>
    <row r="272" spans="1:26"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row>
    <row r="273" spans="1:26"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row>
    <row r="274" spans="1:26"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spans="1:26"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row>
    <row r="276" spans="1:26"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row>
    <row r="277" spans="1:26"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row>
    <row r="278" spans="1:26"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row>
    <row r="279" spans="1:26"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row>
    <row r="280" spans="1:26"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row>
    <row r="281" spans="1:26"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row>
    <row r="282" spans="1:26"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row>
    <row r="283" spans="1:26"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row>
    <row r="284" spans="1:26"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row>
    <row r="285" spans="1:26"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row>
    <row r="286" spans="1:26"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row>
    <row r="287" spans="1:26"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row>
    <row r="288" spans="1:26"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row>
    <row r="289" spans="1:26"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row>
    <row r="290" spans="1:26"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row>
    <row r="291" spans="1:26"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row>
    <row r="292" spans="1:26"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row>
    <row r="293" spans="1:26"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row>
    <row r="294" spans="1:26"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row>
    <row r="295" spans="1:26"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row>
    <row r="296" spans="1:26"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row>
    <row r="297" spans="1:26"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row>
    <row r="298" spans="1:26"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row>
    <row r="299" spans="1:26"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row>
    <row r="300" spans="1:26"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row>
    <row r="301" spans="1:26"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row>
    <row r="302" spans="1:26"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row>
    <row r="303" spans="1:26"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row>
    <row r="304" spans="1:26"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row>
    <row r="305" spans="1:26"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row>
    <row r="306" spans="1:26"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row>
    <row r="307" spans="1:26"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row>
    <row r="308" spans="1:26"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row>
    <row r="309" spans="1:26"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row>
    <row r="310" spans="1:26"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row>
    <row r="311" spans="1:26"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row>
    <row r="312" spans="1:26"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row>
    <row r="313" spans="1:26"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row>
    <row r="314" spans="1:26"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row>
    <row r="315" spans="1:26"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row>
    <row r="316" spans="1:26"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row>
    <row r="317" spans="1:26"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row>
    <row r="318" spans="1:26"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row>
    <row r="319" spans="1:26"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row>
    <row r="320" spans="1:26"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row>
    <row r="321" spans="1:26"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row>
    <row r="322" spans="1:26"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row>
    <row r="323" spans="1:26"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row>
    <row r="324" spans="1:26"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row>
    <row r="325" spans="1:26"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row>
    <row r="326" spans="1:26"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row>
    <row r="327" spans="1:26"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row>
    <row r="328" spans="1:26"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row>
    <row r="329" spans="1:26"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row>
    <row r="330" spans="1:26"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row>
    <row r="331" spans="1:26"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row>
    <row r="332" spans="1:26"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row>
    <row r="333" spans="1:26"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row>
    <row r="334" spans="1:26"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row>
    <row r="335" spans="1:26"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row>
    <row r="336" spans="1:26"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row>
    <row r="337" spans="1:26"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row>
    <row r="338" spans="1:26"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row>
    <row r="339" spans="1:26"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row>
    <row r="340" spans="1:26"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row>
    <row r="341" spans="1:26"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row>
    <row r="342" spans="1:26"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row>
    <row r="343" spans="1:26"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row>
    <row r="344" spans="1:26"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row>
    <row r="345" spans="1:26"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row>
    <row r="346" spans="1:26"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row>
    <row r="347" spans="1:26"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row>
    <row r="348" spans="1:26"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row>
    <row r="349" spans="1:26"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row>
    <row r="350" spans="1:26"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row>
    <row r="351" spans="1:26"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row>
    <row r="352" spans="1:26"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row>
    <row r="353" spans="1:26"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row>
    <row r="354" spans="1:26"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row>
    <row r="355" spans="1:26"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row>
    <row r="356" spans="1:26"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row>
    <row r="357" spans="1:26"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row>
    <row r="358" spans="1:26"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row>
    <row r="359" spans="1:26"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row>
    <row r="360" spans="1:26"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view="pageBreakPreview" zoomScaleNormal="100" zoomScaleSheetLayoutView="100" workbookViewId="0">
      <selection activeCell="D20" sqref="D20"/>
    </sheetView>
  </sheetViews>
  <sheetFormatPr defaultRowHeight="15.75" x14ac:dyDescent="0.2"/>
  <cols>
    <col min="1" max="1" width="61.7109375" style="169" customWidth="1"/>
    <col min="2" max="2" width="18.5703125" style="169" customWidth="1"/>
    <col min="3" max="3" width="17.85546875" style="169" customWidth="1"/>
    <col min="4" max="9" width="16.85546875" style="169" customWidth="1"/>
    <col min="10" max="10" width="18.7109375" style="169" customWidth="1"/>
    <col min="11" max="28" width="16.85546875" style="169" customWidth="1"/>
    <col min="29" max="29" width="14.7109375" style="167" customWidth="1"/>
    <col min="30" max="31" width="9.140625" style="167"/>
    <col min="32" max="239" width="9.140625" style="166"/>
    <col min="240" max="240" width="61.7109375" style="166" customWidth="1"/>
    <col min="241" max="241" width="18.5703125" style="166" customWidth="1"/>
    <col min="242" max="248" width="16.85546875" style="166" customWidth="1"/>
    <col min="249" max="249" width="18.7109375" style="166" customWidth="1"/>
    <col min="250" max="267" width="16.85546875" style="166" customWidth="1"/>
    <col min="268" max="283" width="16.7109375" style="166" customWidth="1"/>
    <col min="284" max="284" width="13.28515625" style="166" bestFit="1" customWidth="1"/>
    <col min="285" max="285" width="14.7109375" style="166" customWidth="1"/>
    <col min="286" max="495" width="9.140625" style="166"/>
    <col min="496" max="496" width="61.7109375" style="166" customWidth="1"/>
    <col min="497" max="497" width="18.5703125" style="166" customWidth="1"/>
    <col min="498" max="504" width="16.85546875" style="166" customWidth="1"/>
    <col min="505" max="505" width="18.7109375" style="166" customWidth="1"/>
    <col min="506" max="523" width="16.85546875" style="166" customWidth="1"/>
    <col min="524" max="539" width="16.7109375" style="166" customWidth="1"/>
    <col min="540" max="540" width="13.28515625" style="166" bestFit="1" customWidth="1"/>
    <col min="541" max="541" width="14.7109375" style="166" customWidth="1"/>
    <col min="542" max="751" width="9.140625" style="166"/>
    <col min="752" max="752" width="61.7109375" style="166" customWidth="1"/>
    <col min="753" max="753" width="18.5703125" style="166" customWidth="1"/>
    <col min="754" max="760" width="16.85546875" style="166" customWidth="1"/>
    <col min="761" max="761" width="18.7109375" style="166" customWidth="1"/>
    <col min="762" max="779" width="16.85546875" style="166" customWidth="1"/>
    <col min="780" max="795" width="16.7109375" style="166" customWidth="1"/>
    <col min="796" max="796" width="13.28515625" style="166" bestFit="1" customWidth="1"/>
    <col min="797" max="797" width="14.7109375" style="166" customWidth="1"/>
    <col min="798" max="1007" width="9.140625" style="166"/>
    <col min="1008" max="1008" width="61.7109375" style="166" customWidth="1"/>
    <col min="1009" max="1009" width="18.5703125" style="166" customWidth="1"/>
    <col min="1010" max="1016" width="16.85546875" style="166" customWidth="1"/>
    <col min="1017" max="1017" width="18.7109375" style="166" customWidth="1"/>
    <col min="1018" max="1035" width="16.85546875" style="166" customWidth="1"/>
    <col min="1036" max="1051" width="16.7109375" style="166" customWidth="1"/>
    <col min="1052" max="1052" width="13.28515625" style="166" bestFit="1" customWidth="1"/>
    <col min="1053" max="1053" width="14.7109375" style="166" customWidth="1"/>
    <col min="1054" max="1263" width="9.140625" style="166"/>
    <col min="1264" max="1264" width="61.7109375" style="166" customWidth="1"/>
    <col min="1265" max="1265" width="18.5703125" style="166" customWidth="1"/>
    <col min="1266" max="1272" width="16.85546875" style="166" customWidth="1"/>
    <col min="1273" max="1273" width="18.7109375" style="166" customWidth="1"/>
    <col min="1274" max="1291" width="16.85546875" style="166" customWidth="1"/>
    <col min="1292" max="1307" width="16.7109375" style="166" customWidth="1"/>
    <col min="1308" max="1308" width="13.28515625" style="166" bestFit="1" customWidth="1"/>
    <col min="1309" max="1309" width="14.7109375" style="166" customWidth="1"/>
    <col min="1310" max="1519" width="9.140625" style="166"/>
    <col min="1520" max="1520" width="61.7109375" style="166" customWidth="1"/>
    <col min="1521" max="1521" width="18.5703125" style="166" customWidth="1"/>
    <col min="1522" max="1528" width="16.85546875" style="166" customWidth="1"/>
    <col min="1529" max="1529" width="18.7109375" style="166" customWidth="1"/>
    <col min="1530" max="1547" width="16.85546875" style="166" customWidth="1"/>
    <col min="1548" max="1563" width="16.7109375" style="166" customWidth="1"/>
    <col min="1564" max="1564" width="13.28515625" style="166" bestFit="1" customWidth="1"/>
    <col min="1565" max="1565" width="14.7109375" style="166" customWidth="1"/>
    <col min="1566" max="1775" width="9.140625" style="166"/>
    <col min="1776" max="1776" width="61.7109375" style="166" customWidth="1"/>
    <col min="1777" max="1777" width="18.5703125" style="166" customWidth="1"/>
    <col min="1778" max="1784" width="16.85546875" style="166" customWidth="1"/>
    <col min="1785" max="1785" width="18.7109375" style="166" customWidth="1"/>
    <col min="1786" max="1803" width="16.85546875" style="166" customWidth="1"/>
    <col min="1804" max="1819" width="16.7109375" style="166" customWidth="1"/>
    <col min="1820" max="1820" width="13.28515625" style="166" bestFit="1" customWidth="1"/>
    <col min="1821" max="1821" width="14.7109375" style="166" customWidth="1"/>
    <col min="1822" max="2031" width="9.140625" style="166"/>
    <col min="2032" max="2032" width="61.7109375" style="166" customWidth="1"/>
    <col min="2033" max="2033" width="18.5703125" style="166" customWidth="1"/>
    <col min="2034" max="2040" width="16.85546875" style="166" customWidth="1"/>
    <col min="2041" max="2041" width="18.7109375" style="166" customWidth="1"/>
    <col min="2042" max="2059" width="16.85546875" style="166" customWidth="1"/>
    <col min="2060" max="2075" width="16.7109375" style="166" customWidth="1"/>
    <col min="2076" max="2076" width="13.28515625" style="166" bestFit="1" customWidth="1"/>
    <col min="2077" max="2077" width="14.7109375" style="166" customWidth="1"/>
    <col min="2078" max="2287" width="9.140625" style="166"/>
    <col min="2288" max="2288" width="61.7109375" style="166" customWidth="1"/>
    <col min="2289" max="2289" width="18.5703125" style="166" customWidth="1"/>
    <col min="2290" max="2296" width="16.85546875" style="166" customWidth="1"/>
    <col min="2297" max="2297" width="18.7109375" style="166" customWidth="1"/>
    <col min="2298" max="2315" width="16.85546875" style="166" customWidth="1"/>
    <col min="2316" max="2331" width="16.7109375" style="166" customWidth="1"/>
    <col min="2332" max="2332" width="13.28515625" style="166" bestFit="1" customWidth="1"/>
    <col min="2333" max="2333" width="14.7109375" style="166" customWidth="1"/>
    <col min="2334" max="2543" width="9.140625" style="166"/>
    <col min="2544" max="2544" width="61.7109375" style="166" customWidth="1"/>
    <col min="2545" max="2545" width="18.5703125" style="166" customWidth="1"/>
    <col min="2546" max="2552" width="16.85546875" style="166" customWidth="1"/>
    <col min="2553" max="2553" width="18.7109375" style="166" customWidth="1"/>
    <col min="2554" max="2571" width="16.85546875" style="166" customWidth="1"/>
    <col min="2572" max="2587" width="16.7109375" style="166" customWidth="1"/>
    <col min="2588" max="2588" width="13.28515625" style="166" bestFit="1" customWidth="1"/>
    <col min="2589" max="2589" width="14.7109375" style="166" customWidth="1"/>
    <col min="2590" max="2799" width="9.140625" style="166"/>
    <col min="2800" max="2800" width="61.7109375" style="166" customWidth="1"/>
    <col min="2801" max="2801" width="18.5703125" style="166" customWidth="1"/>
    <col min="2802" max="2808" width="16.85546875" style="166" customWidth="1"/>
    <col min="2809" max="2809" width="18.7109375" style="166" customWidth="1"/>
    <col min="2810" max="2827" width="16.85546875" style="166" customWidth="1"/>
    <col min="2828" max="2843" width="16.7109375" style="166" customWidth="1"/>
    <col min="2844" max="2844" width="13.28515625" style="166" bestFit="1" customWidth="1"/>
    <col min="2845" max="2845" width="14.7109375" style="166" customWidth="1"/>
    <col min="2846" max="3055" width="9.140625" style="166"/>
    <col min="3056" max="3056" width="61.7109375" style="166" customWidth="1"/>
    <col min="3057" max="3057" width="18.5703125" style="166" customWidth="1"/>
    <col min="3058" max="3064" width="16.85546875" style="166" customWidth="1"/>
    <col min="3065" max="3065" width="18.7109375" style="166" customWidth="1"/>
    <col min="3066" max="3083" width="16.85546875" style="166" customWidth="1"/>
    <col min="3084" max="3099" width="16.7109375" style="166" customWidth="1"/>
    <col min="3100" max="3100" width="13.28515625" style="166" bestFit="1" customWidth="1"/>
    <col min="3101" max="3101" width="14.7109375" style="166" customWidth="1"/>
    <col min="3102" max="3311" width="9.140625" style="166"/>
    <col min="3312" max="3312" width="61.7109375" style="166" customWidth="1"/>
    <col min="3313" max="3313" width="18.5703125" style="166" customWidth="1"/>
    <col min="3314" max="3320" width="16.85546875" style="166" customWidth="1"/>
    <col min="3321" max="3321" width="18.7109375" style="166" customWidth="1"/>
    <col min="3322" max="3339" width="16.85546875" style="166" customWidth="1"/>
    <col min="3340" max="3355" width="16.7109375" style="166" customWidth="1"/>
    <col min="3356" max="3356" width="13.28515625" style="166" bestFit="1" customWidth="1"/>
    <col min="3357" max="3357" width="14.7109375" style="166" customWidth="1"/>
    <col min="3358" max="3567" width="9.140625" style="166"/>
    <col min="3568" max="3568" width="61.7109375" style="166" customWidth="1"/>
    <col min="3569" max="3569" width="18.5703125" style="166" customWidth="1"/>
    <col min="3570" max="3576" width="16.85546875" style="166" customWidth="1"/>
    <col min="3577" max="3577" width="18.7109375" style="166" customWidth="1"/>
    <col min="3578" max="3595" width="16.85546875" style="166" customWidth="1"/>
    <col min="3596" max="3611" width="16.7109375" style="166" customWidth="1"/>
    <col min="3612" max="3612" width="13.28515625" style="166" bestFit="1" customWidth="1"/>
    <col min="3613" max="3613" width="14.7109375" style="166" customWidth="1"/>
    <col min="3614" max="3823" width="9.140625" style="166"/>
    <col min="3824" max="3824" width="61.7109375" style="166" customWidth="1"/>
    <col min="3825" max="3825" width="18.5703125" style="166" customWidth="1"/>
    <col min="3826" max="3832" width="16.85546875" style="166" customWidth="1"/>
    <col min="3833" max="3833" width="18.7109375" style="166" customWidth="1"/>
    <col min="3834" max="3851" width="16.85546875" style="166" customWidth="1"/>
    <col min="3852" max="3867" width="16.7109375" style="166" customWidth="1"/>
    <col min="3868" max="3868" width="13.28515625" style="166" bestFit="1" customWidth="1"/>
    <col min="3869" max="3869" width="14.7109375" style="166" customWidth="1"/>
    <col min="3870" max="4079" width="9.140625" style="166"/>
    <col min="4080" max="4080" width="61.7109375" style="166" customWidth="1"/>
    <col min="4081" max="4081" width="18.5703125" style="166" customWidth="1"/>
    <col min="4082" max="4088" width="16.85546875" style="166" customWidth="1"/>
    <col min="4089" max="4089" width="18.7109375" style="166" customWidth="1"/>
    <col min="4090" max="4107" width="16.85546875" style="166" customWidth="1"/>
    <col min="4108" max="4123" width="16.7109375" style="166" customWidth="1"/>
    <col min="4124" max="4124" width="13.28515625" style="166" bestFit="1" customWidth="1"/>
    <col min="4125" max="4125" width="14.7109375" style="166" customWidth="1"/>
    <col min="4126" max="4335" width="9.140625" style="166"/>
    <col min="4336" max="4336" width="61.7109375" style="166" customWidth="1"/>
    <col min="4337" max="4337" width="18.5703125" style="166" customWidth="1"/>
    <col min="4338" max="4344" width="16.85546875" style="166" customWidth="1"/>
    <col min="4345" max="4345" width="18.7109375" style="166" customWidth="1"/>
    <col min="4346" max="4363" width="16.85546875" style="166" customWidth="1"/>
    <col min="4364" max="4379" width="16.7109375" style="166" customWidth="1"/>
    <col min="4380" max="4380" width="13.28515625" style="166" bestFit="1" customWidth="1"/>
    <col min="4381" max="4381" width="14.7109375" style="166" customWidth="1"/>
    <col min="4382" max="4591" width="9.140625" style="166"/>
    <col min="4592" max="4592" width="61.7109375" style="166" customWidth="1"/>
    <col min="4593" max="4593" width="18.5703125" style="166" customWidth="1"/>
    <col min="4594" max="4600" width="16.85546875" style="166" customWidth="1"/>
    <col min="4601" max="4601" width="18.7109375" style="166" customWidth="1"/>
    <col min="4602" max="4619" width="16.85546875" style="166" customWidth="1"/>
    <col min="4620" max="4635" width="16.7109375" style="166" customWidth="1"/>
    <col min="4636" max="4636" width="13.28515625" style="166" bestFit="1" customWidth="1"/>
    <col min="4637" max="4637" width="14.7109375" style="166" customWidth="1"/>
    <col min="4638" max="4847" width="9.140625" style="166"/>
    <col min="4848" max="4848" width="61.7109375" style="166" customWidth="1"/>
    <col min="4849" max="4849" width="18.5703125" style="166" customWidth="1"/>
    <col min="4850" max="4856" width="16.85546875" style="166" customWidth="1"/>
    <col min="4857" max="4857" width="18.7109375" style="166" customWidth="1"/>
    <col min="4858" max="4875" width="16.85546875" style="166" customWidth="1"/>
    <col min="4876" max="4891" width="16.7109375" style="166" customWidth="1"/>
    <col min="4892" max="4892" width="13.28515625" style="166" bestFit="1" customWidth="1"/>
    <col min="4893" max="4893" width="14.7109375" style="166" customWidth="1"/>
    <col min="4894" max="5103" width="9.140625" style="166"/>
    <col min="5104" max="5104" width="61.7109375" style="166" customWidth="1"/>
    <col min="5105" max="5105" width="18.5703125" style="166" customWidth="1"/>
    <col min="5106" max="5112" width="16.85546875" style="166" customWidth="1"/>
    <col min="5113" max="5113" width="18.7109375" style="166" customWidth="1"/>
    <col min="5114" max="5131" width="16.85546875" style="166" customWidth="1"/>
    <col min="5132" max="5147" width="16.7109375" style="166" customWidth="1"/>
    <col min="5148" max="5148" width="13.28515625" style="166" bestFit="1" customWidth="1"/>
    <col min="5149" max="5149" width="14.7109375" style="166" customWidth="1"/>
    <col min="5150" max="5359" width="9.140625" style="166"/>
    <col min="5360" max="5360" width="61.7109375" style="166" customWidth="1"/>
    <col min="5361" max="5361" width="18.5703125" style="166" customWidth="1"/>
    <col min="5362" max="5368" width="16.85546875" style="166" customWidth="1"/>
    <col min="5369" max="5369" width="18.7109375" style="166" customWidth="1"/>
    <col min="5370" max="5387" width="16.85546875" style="166" customWidth="1"/>
    <col min="5388" max="5403" width="16.7109375" style="166" customWidth="1"/>
    <col min="5404" max="5404" width="13.28515625" style="166" bestFit="1" customWidth="1"/>
    <col min="5405" max="5405" width="14.7109375" style="166" customWidth="1"/>
    <col min="5406" max="5615" width="9.140625" style="166"/>
    <col min="5616" max="5616" width="61.7109375" style="166" customWidth="1"/>
    <col min="5617" max="5617" width="18.5703125" style="166" customWidth="1"/>
    <col min="5618" max="5624" width="16.85546875" style="166" customWidth="1"/>
    <col min="5625" max="5625" width="18.7109375" style="166" customWidth="1"/>
    <col min="5626" max="5643" width="16.85546875" style="166" customWidth="1"/>
    <col min="5644" max="5659" width="16.7109375" style="166" customWidth="1"/>
    <col min="5660" max="5660" width="13.28515625" style="166" bestFit="1" customWidth="1"/>
    <col min="5661" max="5661" width="14.7109375" style="166" customWidth="1"/>
    <col min="5662" max="5871" width="9.140625" style="166"/>
    <col min="5872" max="5872" width="61.7109375" style="166" customWidth="1"/>
    <col min="5873" max="5873" width="18.5703125" style="166" customWidth="1"/>
    <col min="5874" max="5880" width="16.85546875" style="166" customWidth="1"/>
    <col min="5881" max="5881" width="18.7109375" style="166" customWidth="1"/>
    <col min="5882" max="5899" width="16.85546875" style="166" customWidth="1"/>
    <col min="5900" max="5915" width="16.7109375" style="166" customWidth="1"/>
    <col min="5916" max="5916" width="13.28515625" style="166" bestFit="1" customWidth="1"/>
    <col min="5917" max="5917" width="14.7109375" style="166" customWidth="1"/>
    <col min="5918" max="6127" width="9.140625" style="166"/>
    <col min="6128" max="6128" width="61.7109375" style="166" customWidth="1"/>
    <col min="6129" max="6129" width="18.5703125" style="166" customWidth="1"/>
    <col min="6130" max="6136" width="16.85546875" style="166" customWidth="1"/>
    <col min="6137" max="6137" width="18.7109375" style="166" customWidth="1"/>
    <col min="6138" max="6155" width="16.85546875" style="166" customWidth="1"/>
    <col min="6156" max="6171" width="16.7109375" style="166" customWidth="1"/>
    <col min="6172" max="6172" width="13.28515625" style="166" bestFit="1" customWidth="1"/>
    <col min="6173" max="6173" width="14.7109375" style="166" customWidth="1"/>
    <col min="6174" max="6383" width="9.140625" style="166"/>
    <col min="6384" max="6384" width="61.7109375" style="166" customWidth="1"/>
    <col min="6385" max="6385" width="18.5703125" style="166" customWidth="1"/>
    <col min="6386" max="6392" width="16.85546875" style="166" customWidth="1"/>
    <col min="6393" max="6393" width="18.7109375" style="166" customWidth="1"/>
    <col min="6394" max="6411" width="16.85546875" style="166" customWidth="1"/>
    <col min="6412" max="6427" width="16.7109375" style="166" customWidth="1"/>
    <col min="6428" max="6428" width="13.28515625" style="166" bestFit="1" customWidth="1"/>
    <col min="6429" max="6429" width="14.7109375" style="166" customWidth="1"/>
    <col min="6430" max="6639" width="9.140625" style="166"/>
    <col min="6640" max="6640" width="61.7109375" style="166" customWidth="1"/>
    <col min="6641" max="6641" width="18.5703125" style="166" customWidth="1"/>
    <col min="6642" max="6648" width="16.85546875" style="166" customWidth="1"/>
    <col min="6649" max="6649" width="18.7109375" style="166" customWidth="1"/>
    <col min="6650" max="6667" width="16.85546875" style="166" customWidth="1"/>
    <col min="6668" max="6683" width="16.7109375" style="166" customWidth="1"/>
    <col min="6684" max="6684" width="13.28515625" style="166" bestFit="1" customWidth="1"/>
    <col min="6685" max="6685" width="14.7109375" style="166" customWidth="1"/>
    <col min="6686" max="6895" width="9.140625" style="166"/>
    <col min="6896" max="6896" width="61.7109375" style="166" customWidth="1"/>
    <col min="6897" max="6897" width="18.5703125" style="166" customWidth="1"/>
    <col min="6898" max="6904" width="16.85546875" style="166" customWidth="1"/>
    <col min="6905" max="6905" width="18.7109375" style="166" customWidth="1"/>
    <col min="6906" max="6923" width="16.85546875" style="166" customWidth="1"/>
    <col min="6924" max="6939" width="16.7109375" style="166" customWidth="1"/>
    <col min="6940" max="6940" width="13.28515625" style="166" bestFit="1" customWidth="1"/>
    <col min="6941" max="6941" width="14.7109375" style="166" customWidth="1"/>
    <col min="6942" max="7151" width="9.140625" style="166"/>
    <col min="7152" max="7152" width="61.7109375" style="166" customWidth="1"/>
    <col min="7153" max="7153" width="18.5703125" style="166" customWidth="1"/>
    <col min="7154" max="7160" width="16.85546875" style="166" customWidth="1"/>
    <col min="7161" max="7161" width="18.7109375" style="166" customWidth="1"/>
    <col min="7162" max="7179" width="16.85546875" style="166" customWidth="1"/>
    <col min="7180" max="7195" width="16.7109375" style="166" customWidth="1"/>
    <col min="7196" max="7196" width="13.28515625" style="166" bestFit="1" customWidth="1"/>
    <col min="7197" max="7197" width="14.7109375" style="166" customWidth="1"/>
    <col min="7198" max="7407" width="9.140625" style="166"/>
    <col min="7408" max="7408" width="61.7109375" style="166" customWidth="1"/>
    <col min="7409" max="7409" width="18.5703125" style="166" customWidth="1"/>
    <col min="7410" max="7416" width="16.85546875" style="166" customWidth="1"/>
    <col min="7417" max="7417" width="18.7109375" style="166" customWidth="1"/>
    <col min="7418" max="7435" width="16.85546875" style="166" customWidth="1"/>
    <col min="7436" max="7451" width="16.7109375" style="166" customWidth="1"/>
    <col min="7452" max="7452" width="13.28515625" style="166" bestFit="1" customWidth="1"/>
    <col min="7453" max="7453" width="14.7109375" style="166" customWidth="1"/>
    <col min="7454" max="7663" width="9.140625" style="166"/>
    <col min="7664" max="7664" width="61.7109375" style="166" customWidth="1"/>
    <col min="7665" max="7665" width="18.5703125" style="166" customWidth="1"/>
    <col min="7666" max="7672" width="16.85546875" style="166" customWidth="1"/>
    <col min="7673" max="7673" width="18.7109375" style="166" customWidth="1"/>
    <col min="7674" max="7691" width="16.85546875" style="166" customWidth="1"/>
    <col min="7692" max="7707" width="16.7109375" style="166" customWidth="1"/>
    <col min="7708" max="7708" width="13.28515625" style="166" bestFit="1" customWidth="1"/>
    <col min="7709" max="7709" width="14.7109375" style="166" customWidth="1"/>
    <col min="7710" max="7919" width="9.140625" style="166"/>
    <col min="7920" max="7920" width="61.7109375" style="166" customWidth="1"/>
    <col min="7921" max="7921" width="18.5703125" style="166" customWidth="1"/>
    <col min="7922" max="7928" width="16.85546875" style="166" customWidth="1"/>
    <col min="7929" max="7929" width="18.7109375" style="166" customWidth="1"/>
    <col min="7930" max="7947" width="16.85546875" style="166" customWidth="1"/>
    <col min="7948" max="7963" width="16.7109375" style="166" customWidth="1"/>
    <col min="7964" max="7964" width="13.28515625" style="166" bestFit="1" customWidth="1"/>
    <col min="7965" max="7965" width="14.7109375" style="166" customWidth="1"/>
    <col min="7966" max="8175" width="9.140625" style="166"/>
    <col min="8176" max="8176" width="61.7109375" style="166" customWidth="1"/>
    <col min="8177" max="8177" width="18.5703125" style="166" customWidth="1"/>
    <col min="8178" max="8184" width="16.85546875" style="166" customWidth="1"/>
    <col min="8185" max="8185" width="18.7109375" style="166" customWidth="1"/>
    <col min="8186" max="8203" width="16.85546875" style="166" customWidth="1"/>
    <col min="8204" max="8219" width="16.7109375" style="166" customWidth="1"/>
    <col min="8220" max="8220" width="13.28515625" style="166" bestFit="1" customWidth="1"/>
    <col min="8221" max="8221" width="14.7109375" style="166" customWidth="1"/>
    <col min="8222" max="8431" width="9.140625" style="166"/>
    <col min="8432" max="8432" width="61.7109375" style="166" customWidth="1"/>
    <col min="8433" max="8433" width="18.5703125" style="166" customWidth="1"/>
    <col min="8434" max="8440" width="16.85546875" style="166" customWidth="1"/>
    <col min="8441" max="8441" width="18.7109375" style="166" customWidth="1"/>
    <col min="8442" max="8459" width="16.85546875" style="166" customWidth="1"/>
    <col min="8460" max="8475" width="16.7109375" style="166" customWidth="1"/>
    <col min="8476" max="8476" width="13.28515625" style="166" bestFit="1" customWidth="1"/>
    <col min="8477" max="8477" width="14.7109375" style="166" customWidth="1"/>
    <col min="8478" max="8687" width="9.140625" style="166"/>
    <col min="8688" max="8688" width="61.7109375" style="166" customWidth="1"/>
    <col min="8689" max="8689" width="18.5703125" style="166" customWidth="1"/>
    <col min="8690" max="8696" width="16.85546875" style="166" customWidth="1"/>
    <col min="8697" max="8697" width="18.7109375" style="166" customWidth="1"/>
    <col min="8698" max="8715" width="16.85546875" style="166" customWidth="1"/>
    <col min="8716" max="8731" width="16.7109375" style="166" customWidth="1"/>
    <col min="8732" max="8732" width="13.28515625" style="166" bestFit="1" customWidth="1"/>
    <col min="8733" max="8733" width="14.7109375" style="166" customWidth="1"/>
    <col min="8734" max="8943" width="9.140625" style="166"/>
    <col min="8944" max="8944" width="61.7109375" style="166" customWidth="1"/>
    <col min="8945" max="8945" width="18.5703125" style="166" customWidth="1"/>
    <col min="8946" max="8952" width="16.85546875" style="166" customWidth="1"/>
    <col min="8953" max="8953" width="18.7109375" style="166" customWidth="1"/>
    <col min="8954" max="8971" width="16.85546875" style="166" customWidth="1"/>
    <col min="8972" max="8987" width="16.7109375" style="166" customWidth="1"/>
    <col min="8988" max="8988" width="13.28515625" style="166" bestFit="1" customWidth="1"/>
    <col min="8989" max="8989" width="14.7109375" style="166" customWidth="1"/>
    <col min="8990" max="9199" width="9.140625" style="166"/>
    <col min="9200" max="9200" width="61.7109375" style="166" customWidth="1"/>
    <col min="9201" max="9201" width="18.5703125" style="166" customWidth="1"/>
    <col min="9202" max="9208" width="16.85546875" style="166" customWidth="1"/>
    <col min="9209" max="9209" width="18.7109375" style="166" customWidth="1"/>
    <col min="9210" max="9227" width="16.85546875" style="166" customWidth="1"/>
    <col min="9228" max="9243" width="16.7109375" style="166" customWidth="1"/>
    <col min="9244" max="9244" width="13.28515625" style="166" bestFit="1" customWidth="1"/>
    <col min="9245" max="9245" width="14.7109375" style="166" customWidth="1"/>
    <col min="9246" max="9455" width="9.140625" style="166"/>
    <col min="9456" max="9456" width="61.7109375" style="166" customWidth="1"/>
    <col min="9457" max="9457" width="18.5703125" style="166" customWidth="1"/>
    <col min="9458" max="9464" width="16.85546875" style="166" customWidth="1"/>
    <col min="9465" max="9465" width="18.7109375" style="166" customWidth="1"/>
    <col min="9466" max="9483" width="16.85546875" style="166" customWidth="1"/>
    <col min="9484" max="9499" width="16.7109375" style="166" customWidth="1"/>
    <col min="9500" max="9500" width="13.28515625" style="166" bestFit="1" customWidth="1"/>
    <col min="9501" max="9501" width="14.7109375" style="166" customWidth="1"/>
    <col min="9502" max="9711" width="9.140625" style="166"/>
    <col min="9712" max="9712" width="61.7109375" style="166" customWidth="1"/>
    <col min="9713" max="9713" width="18.5703125" style="166" customWidth="1"/>
    <col min="9714" max="9720" width="16.85546875" style="166" customWidth="1"/>
    <col min="9721" max="9721" width="18.7109375" style="166" customWidth="1"/>
    <col min="9722" max="9739" width="16.85546875" style="166" customWidth="1"/>
    <col min="9740" max="9755" width="16.7109375" style="166" customWidth="1"/>
    <col min="9756" max="9756" width="13.28515625" style="166" bestFit="1" customWidth="1"/>
    <col min="9757" max="9757" width="14.7109375" style="166" customWidth="1"/>
    <col min="9758" max="9967" width="9.140625" style="166"/>
    <col min="9968" max="9968" width="61.7109375" style="166" customWidth="1"/>
    <col min="9969" max="9969" width="18.5703125" style="166" customWidth="1"/>
    <col min="9970" max="9976" width="16.85546875" style="166" customWidth="1"/>
    <col min="9977" max="9977" width="18.7109375" style="166" customWidth="1"/>
    <col min="9978" max="9995" width="16.85546875" style="166" customWidth="1"/>
    <col min="9996" max="10011" width="16.7109375" style="166" customWidth="1"/>
    <col min="10012" max="10012" width="13.28515625" style="166" bestFit="1" customWidth="1"/>
    <col min="10013" max="10013" width="14.7109375" style="166" customWidth="1"/>
    <col min="10014" max="10223" width="9.140625" style="166"/>
    <col min="10224" max="10224" width="61.7109375" style="166" customWidth="1"/>
    <col min="10225" max="10225" width="18.5703125" style="166" customWidth="1"/>
    <col min="10226" max="10232" width="16.85546875" style="166" customWidth="1"/>
    <col min="10233" max="10233" width="18.7109375" style="166" customWidth="1"/>
    <col min="10234" max="10251" width="16.85546875" style="166" customWidth="1"/>
    <col min="10252" max="10267" width="16.7109375" style="166" customWidth="1"/>
    <col min="10268" max="10268" width="13.28515625" style="166" bestFit="1" customWidth="1"/>
    <col min="10269" max="10269" width="14.7109375" style="166" customWidth="1"/>
    <col min="10270" max="10479" width="9.140625" style="166"/>
    <col min="10480" max="10480" width="61.7109375" style="166" customWidth="1"/>
    <col min="10481" max="10481" width="18.5703125" style="166" customWidth="1"/>
    <col min="10482" max="10488" width="16.85546875" style="166" customWidth="1"/>
    <col min="10489" max="10489" width="18.7109375" style="166" customWidth="1"/>
    <col min="10490" max="10507" width="16.85546875" style="166" customWidth="1"/>
    <col min="10508" max="10523" width="16.7109375" style="166" customWidth="1"/>
    <col min="10524" max="10524" width="13.28515625" style="166" bestFit="1" customWidth="1"/>
    <col min="10525" max="10525" width="14.7109375" style="166" customWidth="1"/>
    <col min="10526" max="10735" width="9.140625" style="166"/>
    <col min="10736" max="10736" width="61.7109375" style="166" customWidth="1"/>
    <col min="10737" max="10737" width="18.5703125" style="166" customWidth="1"/>
    <col min="10738" max="10744" width="16.85546875" style="166" customWidth="1"/>
    <col min="10745" max="10745" width="18.7109375" style="166" customWidth="1"/>
    <col min="10746" max="10763" width="16.85546875" style="166" customWidth="1"/>
    <col min="10764" max="10779" width="16.7109375" style="166" customWidth="1"/>
    <col min="10780" max="10780" width="13.28515625" style="166" bestFit="1" customWidth="1"/>
    <col min="10781" max="10781" width="14.7109375" style="166" customWidth="1"/>
    <col min="10782" max="10991" width="9.140625" style="166"/>
    <col min="10992" max="10992" width="61.7109375" style="166" customWidth="1"/>
    <col min="10993" max="10993" width="18.5703125" style="166" customWidth="1"/>
    <col min="10994" max="11000" width="16.85546875" style="166" customWidth="1"/>
    <col min="11001" max="11001" width="18.7109375" style="166" customWidth="1"/>
    <col min="11002" max="11019" width="16.85546875" style="166" customWidth="1"/>
    <col min="11020" max="11035" width="16.7109375" style="166" customWidth="1"/>
    <col min="11036" max="11036" width="13.28515625" style="166" bestFit="1" customWidth="1"/>
    <col min="11037" max="11037" width="14.7109375" style="166" customWidth="1"/>
    <col min="11038" max="11247" width="9.140625" style="166"/>
    <col min="11248" max="11248" width="61.7109375" style="166" customWidth="1"/>
    <col min="11249" max="11249" width="18.5703125" style="166" customWidth="1"/>
    <col min="11250" max="11256" width="16.85546875" style="166" customWidth="1"/>
    <col min="11257" max="11257" width="18.7109375" style="166" customWidth="1"/>
    <col min="11258" max="11275" width="16.85546875" style="166" customWidth="1"/>
    <col min="11276" max="11291" width="16.7109375" style="166" customWidth="1"/>
    <col min="11292" max="11292" width="13.28515625" style="166" bestFit="1" customWidth="1"/>
    <col min="11293" max="11293" width="14.7109375" style="166" customWidth="1"/>
    <col min="11294" max="11503" width="9.140625" style="166"/>
    <col min="11504" max="11504" width="61.7109375" style="166" customWidth="1"/>
    <col min="11505" max="11505" width="18.5703125" style="166" customWidth="1"/>
    <col min="11506" max="11512" width="16.85546875" style="166" customWidth="1"/>
    <col min="11513" max="11513" width="18.7109375" style="166" customWidth="1"/>
    <col min="11514" max="11531" width="16.85546875" style="166" customWidth="1"/>
    <col min="11532" max="11547" width="16.7109375" style="166" customWidth="1"/>
    <col min="11548" max="11548" width="13.28515625" style="166" bestFit="1" customWidth="1"/>
    <col min="11549" max="11549" width="14.7109375" style="166" customWidth="1"/>
    <col min="11550" max="11759" width="9.140625" style="166"/>
    <col min="11760" max="11760" width="61.7109375" style="166" customWidth="1"/>
    <col min="11761" max="11761" width="18.5703125" style="166" customWidth="1"/>
    <col min="11762" max="11768" width="16.85546875" style="166" customWidth="1"/>
    <col min="11769" max="11769" width="18.7109375" style="166" customWidth="1"/>
    <col min="11770" max="11787" width="16.85546875" style="166" customWidth="1"/>
    <col min="11788" max="11803" width="16.7109375" style="166" customWidth="1"/>
    <col min="11804" max="11804" width="13.28515625" style="166" bestFit="1" customWidth="1"/>
    <col min="11805" max="11805" width="14.7109375" style="166" customWidth="1"/>
    <col min="11806" max="12015" width="9.140625" style="166"/>
    <col min="12016" max="12016" width="61.7109375" style="166" customWidth="1"/>
    <col min="12017" max="12017" width="18.5703125" style="166" customWidth="1"/>
    <col min="12018" max="12024" width="16.85546875" style="166" customWidth="1"/>
    <col min="12025" max="12025" width="18.7109375" style="166" customWidth="1"/>
    <col min="12026" max="12043" width="16.85546875" style="166" customWidth="1"/>
    <col min="12044" max="12059" width="16.7109375" style="166" customWidth="1"/>
    <col min="12060" max="12060" width="13.28515625" style="166" bestFit="1" customWidth="1"/>
    <col min="12061" max="12061" width="14.7109375" style="166" customWidth="1"/>
    <col min="12062" max="12271" width="9.140625" style="166"/>
    <col min="12272" max="12272" width="61.7109375" style="166" customWidth="1"/>
    <col min="12273" max="12273" width="18.5703125" style="166" customWidth="1"/>
    <col min="12274" max="12280" width="16.85546875" style="166" customWidth="1"/>
    <col min="12281" max="12281" width="18.7109375" style="166" customWidth="1"/>
    <col min="12282" max="12299" width="16.85546875" style="166" customWidth="1"/>
    <col min="12300" max="12315" width="16.7109375" style="166" customWidth="1"/>
    <col min="12316" max="12316" width="13.28515625" style="166" bestFit="1" customWidth="1"/>
    <col min="12317" max="12317" width="14.7109375" style="166" customWidth="1"/>
    <col min="12318" max="12527" width="9.140625" style="166"/>
    <col min="12528" max="12528" width="61.7109375" style="166" customWidth="1"/>
    <col min="12529" max="12529" width="18.5703125" style="166" customWidth="1"/>
    <col min="12530" max="12536" width="16.85546875" style="166" customWidth="1"/>
    <col min="12537" max="12537" width="18.7109375" style="166" customWidth="1"/>
    <col min="12538" max="12555" width="16.85546875" style="166" customWidth="1"/>
    <col min="12556" max="12571" width="16.7109375" style="166" customWidth="1"/>
    <col min="12572" max="12572" width="13.28515625" style="166" bestFit="1" customWidth="1"/>
    <col min="12573" max="12573" width="14.7109375" style="166" customWidth="1"/>
    <col min="12574" max="12783" width="9.140625" style="166"/>
    <col min="12784" max="12784" width="61.7109375" style="166" customWidth="1"/>
    <col min="12785" max="12785" width="18.5703125" style="166" customWidth="1"/>
    <col min="12786" max="12792" width="16.85546875" style="166" customWidth="1"/>
    <col min="12793" max="12793" width="18.7109375" style="166" customWidth="1"/>
    <col min="12794" max="12811" width="16.85546875" style="166" customWidth="1"/>
    <col min="12812" max="12827" width="16.7109375" style="166" customWidth="1"/>
    <col min="12828" max="12828" width="13.28515625" style="166" bestFit="1" customWidth="1"/>
    <col min="12829" max="12829" width="14.7109375" style="166" customWidth="1"/>
    <col min="12830" max="13039" width="9.140625" style="166"/>
    <col min="13040" max="13040" width="61.7109375" style="166" customWidth="1"/>
    <col min="13041" max="13041" width="18.5703125" style="166" customWidth="1"/>
    <col min="13042" max="13048" width="16.85546875" style="166" customWidth="1"/>
    <col min="13049" max="13049" width="18.7109375" style="166" customWidth="1"/>
    <col min="13050" max="13067" width="16.85546875" style="166" customWidth="1"/>
    <col min="13068" max="13083" width="16.7109375" style="166" customWidth="1"/>
    <col min="13084" max="13084" width="13.28515625" style="166" bestFit="1" customWidth="1"/>
    <col min="13085" max="13085" width="14.7109375" style="166" customWidth="1"/>
    <col min="13086" max="13295" width="9.140625" style="166"/>
    <col min="13296" max="13296" width="61.7109375" style="166" customWidth="1"/>
    <col min="13297" max="13297" width="18.5703125" style="166" customWidth="1"/>
    <col min="13298" max="13304" width="16.85546875" style="166" customWidth="1"/>
    <col min="13305" max="13305" width="18.7109375" style="166" customWidth="1"/>
    <col min="13306" max="13323" width="16.85546875" style="166" customWidth="1"/>
    <col min="13324" max="13339" width="16.7109375" style="166" customWidth="1"/>
    <col min="13340" max="13340" width="13.28515625" style="166" bestFit="1" customWidth="1"/>
    <col min="13341" max="13341" width="14.7109375" style="166" customWidth="1"/>
    <col min="13342" max="13551" width="9.140625" style="166"/>
    <col min="13552" max="13552" width="61.7109375" style="166" customWidth="1"/>
    <col min="13553" max="13553" width="18.5703125" style="166" customWidth="1"/>
    <col min="13554" max="13560" width="16.85546875" style="166" customWidth="1"/>
    <col min="13561" max="13561" width="18.7109375" style="166" customWidth="1"/>
    <col min="13562" max="13579" width="16.85546875" style="166" customWidth="1"/>
    <col min="13580" max="13595" width="16.7109375" style="166" customWidth="1"/>
    <col min="13596" max="13596" width="13.28515625" style="166" bestFit="1" customWidth="1"/>
    <col min="13597" max="13597" width="14.7109375" style="166" customWidth="1"/>
    <col min="13598" max="13807" width="9.140625" style="166"/>
    <col min="13808" max="13808" width="61.7109375" style="166" customWidth="1"/>
    <col min="13809" max="13809" width="18.5703125" style="166" customWidth="1"/>
    <col min="13810" max="13816" width="16.85546875" style="166" customWidth="1"/>
    <col min="13817" max="13817" width="18.7109375" style="166" customWidth="1"/>
    <col min="13818" max="13835" width="16.85546875" style="166" customWidth="1"/>
    <col min="13836" max="13851" width="16.7109375" style="166" customWidth="1"/>
    <col min="13852" max="13852" width="13.28515625" style="166" bestFit="1" customWidth="1"/>
    <col min="13853" max="13853" width="14.7109375" style="166" customWidth="1"/>
    <col min="13854" max="14063" width="9.140625" style="166"/>
    <col min="14064" max="14064" width="61.7109375" style="166" customWidth="1"/>
    <col min="14065" max="14065" width="18.5703125" style="166" customWidth="1"/>
    <col min="14066" max="14072" width="16.85546875" style="166" customWidth="1"/>
    <col min="14073" max="14073" width="18.7109375" style="166" customWidth="1"/>
    <col min="14074" max="14091" width="16.85546875" style="166" customWidth="1"/>
    <col min="14092" max="14107" width="16.7109375" style="166" customWidth="1"/>
    <col min="14108" max="14108" width="13.28515625" style="166" bestFit="1" customWidth="1"/>
    <col min="14109" max="14109" width="14.7109375" style="166" customWidth="1"/>
    <col min="14110" max="14319" width="9.140625" style="166"/>
    <col min="14320" max="14320" width="61.7109375" style="166" customWidth="1"/>
    <col min="14321" max="14321" width="18.5703125" style="166" customWidth="1"/>
    <col min="14322" max="14328" width="16.85546875" style="166" customWidth="1"/>
    <col min="14329" max="14329" width="18.7109375" style="166" customWidth="1"/>
    <col min="14330" max="14347" width="16.85546875" style="166" customWidth="1"/>
    <col min="14348" max="14363" width="16.7109375" style="166" customWidth="1"/>
    <col min="14364" max="14364" width="13.28515625" style="166" bestFit="1" customWidth="1"/>
    <col min="14365" max="14365" width="14.7109375" style="166" customWidth="1"/>
    <col min="14366" max="14575" width="9.140625" style="166"/>
    <col min="14576" max="14576" width="61.7109375" style="166" customWidth="1"/>
    <col min="14577" max="14577" width="18.5703125" style="166" customWidth="1"/>
    <col min="14578" max="14584" width="16.85546875" style="166" customWidth="1"/>
    <col min="14585" max="14585" width="18.7109375" style="166" customWidth="1"/>
    <col min="14586" max="14603" width="16.85546875" style="166" customWidth="1"/>
    <col min="14604" max="14619" width="16.7109375" style="166" customWidth="1"/>
    <col min="14620" max="14620" width="13.28515625" style="166" bestFit="1" customWidth="1"/>
    <col min="14621" max="14621" width="14.7109375" style="166" customWidth="1"/>
    <col min="14622" max="14831" width="9.140625" style="166"/>
    <col min="14832" max="14832" width="61.7109375" style="166" customWidth="1"/>
    <col min="14833" max="14833" width="18.5703125" style="166" customWidth="1"/>
    <col min="14834" max="14840" width="16.85546875" style="166" customWidth="1"/>
    <col min="14841" max="14841" width="18.7109375" style="166" customWidth="1"/>
    <col min="14842" max="14859" width="16.85546875" style="166" customWidth="1"/>
    <col min="14860" max="14875" width="16.7109375" style="166" customWidth="1"/>
    <col min="14876" max="14876" width="13.28515625" style="166" bestFit="1" customWidth="1"/>
    <col min="14877" max="14877" width="14.7109375" style="166" customWidth="1"/>
    <col min="14878" max="15087" width="9.140625" style="166"/>
    <col min="15088" max="15088" width="61.7109375" style="166" customWidth="1"/>
    <col min="15089" max="15089" width="18.5703125" style="166" customWidth="1"/>
    <col min="15090" max="15096" width="16.85546875" style="166" customWidth="1"/>
    <col min="15097" max="15097" width="18.7109375" style="166" customWidth="1"/>
    <col min="15098" max="15115" width="16.85546875" style="166" customWidth="1"/>
    <col min="15116" max="15131" width="16.7109375" style="166" customWidth="1"/>
    <col min="15132" max="15132" width="13.28515625" style="166" bestFit="1" customWidth="1"/>
    <col min="15133" max="15133" width="14.7109375" style="166" customWidth="1"/>
    <col min="15134" max="15343" width="9.140625" style="166"/>
    <col min="15344" max="15344" width="61.7109375" style="166" customWidth="1"/>
    <col min="15345" max="15345" width="18.5703125" style="166" customWidth="1"/>
    <col min="15346" max="15352" width="16.85546875" style="166" customWidth="1"/>
    <col min="15353" max="15353" width="18.7109375" style="166" customWidth="1"/>
    <col min="15354" max="15371" width="16.85546875" style="166" customWidth="1"/>
    <col min="15372" max="15387" width="16.7109375" style="166" customWidth="1"/>
    <col min="15388" max="15388" width="13.28515625" style="166" bestFit="1" customWidth="1"/>
    <col min="15389" max="15389" width="14.7109375" style="166" customWidth="1"/>
    <col min="15390" max="15599" width="9.140625" style="166"/>
    <col min="15600" max="15600" width="61.7109375" style="166" customWidth="1"/>
    <col min="15601" max="15601" width="18.5703125" style="166" customWidth="1"/>
    <col min="15602" max="15608" width="16.85546875" style="166" customWidth="1"/>
    <col min="15609" max="15609" width="18.7109375" style="166" customWidth="1"/>
    <col min="15610" max="15627" width="16.85546875" style="166" customWidth="1"/>
    <col min="15628" max="15643" width="16.7109375" style="166" customWidth="1"/>
    <col min="15644" max="15644" width="13.28515625" style="166" bestFit="1" customWidth="1"/>
    <col min="15645" max="15645" width="14.7109375" style="166" customWidth="1"/>
    <col min="15646" max="15855" width="9.140625" style="166"/>
    <col min="15856" max="15856" width="61.7109375" style="166" customWidth="1"/>
    <col min="15857" max="15857" width="18.5703125" style="166" customWidth="1"/>
    <col min="15858" max="15864" width="16.85546875" style="166" customWidth="1"/>
    <col min="15865" max="15865" width="18.7109375" style="166" customWidth="1"/>
    <col min="15866" max="15883" width="16.85546875" style="166" customWidth="1"/>
    <col min="15884" max="15899" width="16.7109375" style="166" customWidth="1"/>
    <col min="15900" max="15900" width="13.28515625" style="166" bestFit="1" customWidth="1"/>
    <col min="15901" max="15901" width="14.7109375" style="166" customWidth="1"/>
    <col min="15902" max="16111" width="9.140625" style="166"/>
    <col min="16112" max="16112" width="61.7109375" style="166" customWidth="1"/>
    <col min="16113" max="16113" width="18.5703125" style="166" customWidth="1"/>
    <col min="16114" max="16120" width="16.85546875" style="166" customWidth="1"/>
    <col min="16121" max="16121" width="18.7109375" style="166" customWidth="1"/>
    <col min="16122" max="16139" width="16.85546875" style="166" customWidth="1"/>
    <col min="16140" max="16155" width="16.7109375" style="166" customWidth="1"/>
    <col min="16156" max="16156" width="13.28515625" style="166" bestFit="1" customWidth="1"/>
    <col min="16157" max="16157" width="14.7109375" style="166" customWidth="1"/>
    <col min="16158" max="16384" width="9.140625" style="166"/>
  </cols>
  <sheetData>
    <row r="1" spans="1:28" ht="18.75" x14ac:dyDescent="0.2">
      <c r="A1" s="4"/>
      <c r="B1" s="4"/>
      <c r="C1" s="4"/>
      <c r="D1" s="4"/>
      <c r="E1" s="4"/>
      <c r="F1" s="4"/>
      <c r="G1" s="4"/>
      <c r="H1" s="4"/>
      <c r="I1" s="112"/>
      <c r="J1" s="112"/>
      <c r="K1" s="6"/>
      <c r="L1" s="4"/>
      <c r="M1" s="4"/>
      <c r="N1" s="4"/>
      <c r="O1" s="4"/>
      <c r="P1" s="6" t="s">
        <v>68</v>
      </c>
      <c r="Q1" s="4"/>
      <c r="R1" s="4"/>
      <c r="S1" s="4"/>
      <c r="T1" s="4"/>
      <c r="U1" s="4"/>
      <c r="V1" s="4"/>
      <c r="W1" s="4"/>
      <c r="X1" s="4"/>
      <c r="Y1" s="4"/>
      <c r="Z1" s="4"/>
      <c r="AA1" s="4"/>
      <c r="AB1" s="4"/>
    </row>
    <row r="2" spans="1:28" ht="18.75" x14ac:dyDescent="0.3">
      <c r="A2" s="4"/>
      <c r="B2" s="4"/>
      <c r="C2" s="4"/>
      <c r="D2" s="4"/>
      <c r="E2" s="4"/>
      <c r="F2" s="4"/>
      <c r="G2" s="4"/>
      <c r="H2" s="4"/>
      <c r="I2" s="112"/>
      <c r="J2" s="112"/>
      <c r="K2" s="3"/>
      <c r="L2" s="4"/>
      <c r="M2" s="4"/>
      <c r="N2" s="4"/>
      <c r="O2" s="4"/>
      <c r="P2" s="3" t="s">
        <v>10</v>
      </c>
      <c r="Q2" s="4"/>
      <c r="R2" s="4"/>
      <c r="S2" s="4"/>
      <c r="T2" s="4"/>
      <c r="U2" s="4"/>
      <c r="V2" s="4"/>
      <c r="W2" s="4"/>
      <c r="X2" s="4"/>
      <c r="Y2" s="4"/>
      <c r="Z2" s="4"/>
      <c r="AA2" s="4"/>
      <c r="AB2" s="4"/>
    </row>
    <row r="3" spans="1:28" ht="18.75" x14ac:dyDescent="0.3">
      <c r="A3" s="113"/>
      <c r="B3" s="4"/>
      <c r="C3" s="4"/>
      <c r="D3" s="4"/>
      <c r="E3" s="4"/>
      <c r="F3" s="4"/>
      <c r="G3" s="4"/>
      <c r="H3" s="4"/>
      <c r="I3" s="112"/>
      <c r="J3" s="112"/>
      <c r="K3" s="3"/>
      <c r="L3" s="4"/>
      <c r="M3" s="4"/>
      <c r="N3" s="4"/>
      <c r="O3" s="4"/>
      <c r="P3" s="3" t="s">
        <v>264</v>
      </c>
      <c r="Q3" s="4"/>
      <c r="R3" s="4"/>
      <c r="S3" s="4"/>
      <c r="T3" s="4"/>
      <c r="U3" s="4"/>
      <c r="V3" s="4"/>
      <c r="W3" s="4"/>
      <c r="X3" s="4"/>
      <c r="Y3" s="4"/>
      <c r="Z3" s="4"/>
      <c r="AA3" s="4"/>
      <c r="AB3" s="4"/>
    </row>
    <row r="4" spans="1:28" ht="18.75" x14ac:dyDescent="0.3">
      <c r="A4" s="113"/>
      <c r="B4" s="4"/>
      <c r="C4" s="4"/>
      <c r="D4" s="4"/>
      <c r="E4" s="4"/>
      <c r="F4" s="4"/>
      <c r="G4" s="4"/>
      <c r="H4" s="4"/>
      <c r="I4" s="112"/>
      <c r="J4" s="112"/>
      <c r="K4" s="3"/>
      <c r="L4" s="4"/>
      <c r="M4" s="4"/>
      <c r="N4" s="4"/>
      <c r="O4" s="4"/>
      <c r="P4" s="4"/>
      <c r="Q4" s="4"/>
      <c r="R4" s="4"/>
      <c r="S4" s="4"/>
      <c r="T4" s="4"/>
      <c r="U4" s="4"/>
      <c r="V4" s="4"/>
      <c r="W4" s="4"/>
      <c r="X4" s="4"/>
      <c r="Y4" s="4"/>
      <c r="Z4" s="4"/>
      <c r="AA4" s="4"/>
      <c r="AB4" s="4"/>
    </row>
    <row r="5" spans="1:28" x14ac:dyDescent="0.2">
      <c r="A5" s="341" t="str">
        <f>'1. паспорт местоположение'!A5:C5</f>
        <v>Год раскрытия информации: 2018 год</v>
      </c>
      <c r="B5" s="341"/>
      <c r="C5" s="341"/>
      <c r="D5" s="341"/>
      <c r="E5" s="341"/>
      <c r="F5" s="341"/>
      <c r="G5" s="341"/>
      <c r="H5" s="341"/>
      <c r="I5" s="341"/>
      <c r="J5" s="341"/>
      <c r="K5" s="341"/>
      <c r="L5" s="341"/>
      <c r="M5" s="341"/>
      <c r="N5" s="341"/>
      <c r="O5" s="341"/>
      <c r="P5" s="341"/>
      <c r="Q5" s="84"/>
      <c r="R5" s="84"/>
      <c r="S5" s="84"/>
      <c r="T5" s="84"/>
      <c r="U5" s="84"/>
      <c r="V5" s="84"/>
      <c r="W5" s="84"/>
      <c r="X5" s="84"/>
      <c r="Y5" s="84"/>
      <c r="Z5" s="84"/>
      <c r="AA5" s="84"/>
      <c r="AB5" s="84"/>
    </row>
    <row r="6" spans="1:28" ht="18.75" x14ac:dyDescent="0.3">
      <c r="A6" s="113"/>
      <c r="B6" s="4"/>
      <c r="C6" s="4"/>
      <c r="D6" s="4"/>
      <c r="E6" s="4"/>
      <c r="F6" s="4"/>
      <c r="G6" s="4"/>
      <c r="H6" s="4"/>
      <c r="I6" s="112"/>
      <c r="J6" s="112"/>
      <c r="K6" s="3"/>
      <c r="L6" s="4"/>
      <c r="M6" s="4"/>
      <c r="N6" s="4"/>
      <c r="O6" s="4"/>
      <c r="P6" s="4"/>
      <c r="Q6" s="4"/>
      <c r="R6" s="4"/>
      <c r="S6" s="4"/>
      <c r="T6" s="4"/>
      <c r="U6" s="4"/>
      <c r="V6" s="4"/>
      <c r="W6" s="4"/>
      <c r="X6" s="4"/>
      <c r="Y6" s="4"/>
      <c r="Z6" s="4"/>
      <c r="AA6" s="4"/>
      <c r="AB6" s="4"/>
    </row>
    <row r="7" spans="1:28" ht="18.75" x14ac:dyDescent="0.2">
      <c r="A7" s="347" t="s">
        <v>9</v>
      </c>
      <c r="B7" s="347"/>
      <c r="C7" s="347"/>
      <c r="D7" s="347"/>
      <c r="E7" s="347"/>
      <c r="F7" s="347"/>
      <c r="G7" s="347"/>
      <c r="H7" s="347"/>
      <c r="I7" s="347"/>
      <c r="J7" s="347"/>
      <c r="K7" s="347"/>
      <c r="L7" s="347"/>
      <c r="M7" s="347"/>
      <c r="N7" s="347"/>
      <c r="O7" s="347"/>
      <c r="P7" s="347"/>
      <c r="Q7" s="114"/>
      <c r="R7" s="114"/>
      <c r="S7" s="114"/>
      <c r="T7" s="114"/>
      <c r="U7" s="114"/>
      <c r="V7" s="114"/>
      <c r="W7" s="114"/>
      <c r="X7" s="114"/>
      <c r="Y7" s="114"/>
      <c r="Z7" s="114"/>
      <c r="AA7" s="114"/>
      <c r="AB7" s="114"/>
    </row>
    <row r="8" spans="1:28" ht="18.75" x14ac:dyDescent="0.2">
      <c r="A8" s="107"/>
      <c r="B8" s="107"/>
      <c r="C8" s="107"/>
      <c r="D8" s="107"/>
      <c r="E8" s="107"/>
      <c r="F8" s="107"/>
      <c r="G8" s="107"/>
      <c r="H8" s="107"/>
      <c r="I8" s="107"/>
      <c r="J8" s="107"/>
      <c r="K8" s="107"/>
      <c r="L8" s="114"/>
      <c r="M8" s="114"/>
      <c r="N8" s="114"/>
      <c r="O8" s="114"/>
      <c r="P8" s="114"/>
      <c r="Q8" s="114"/>
      <c r="R8" s="114"/>
      <c r="S8" s="114"/>
      <c r="T8" s="114"/>
      <c r="U8" s="114"/>
      <c r="V8" s="114"/>
      <c r="W8" s="114"/>
      <c r="X8" s="114"/>
      <c r="Y8" s="114"/>
      <c r="Z8" s="4"/>
      <c r="AA8" s="4"/>
      <c r="AB8" s="4"/>
    </row>
    <row r="9" spans="1:28" x14ac:dyDescent="0.2">
      <c r="A9" s="348" t="str">
        <f>'1. паспорт местоположение'!A9:C9</f>
        <v>Акционерное общество "Янтарьэнерго" ДЗО  ПАО "Россети"</v>
      </c>
      <c r="B9" s="348"/>
      <c r="C9" s="348"/>
      <c r="D9" s="348"/>
      <c r="E9" s="348"/>
      <c r="F9" s="348"/>
      <c r="G9" s="348"/>
      <c r="H9" s="348"/>
      <c r="I9" s="348"/>
      <c r="J9" s="348"/>
      <c r="K9" s="348"/>
      <c r="L9" s="348"/>
      <c r="M9" s="348"/>
      <c r="N9" s="348"/>
      <c r="O9" s="348"/>
      <c r="P9" s="348"/>
      <c r="Q9" s="101"/>
      <c r="R9" s="101"/>
      <c r="S9" s="101"/>
      <c r="T9" s="101"/>
      <c r="U9" s="101"/>
      <c r="V9" s="101"/>
      <c r="W9" s="101"/>
      <c r="X9" s="101"/>
      <c r="Y9" s="101"/>
      <c r="Z9" s="101"/>
      <c r="AA9" s="101"/>
      <c r="AB9" s="101"/>
    </row>
    <row r="10" spans="1:28" x14ac:dyDescent="0.2">
      <c r="A10" s="352" t="s">
        <v>8</v>
      </c>
      <c r="B10" s="352"/>
      <c r="C10" s="352"/>
      <c r="D10" s="352"/>
      <c r="E10" s="352"/>
      <c r="F10" s="352"/>
      <c r="G10" s="352"/>
      <c r="H10" s="352"/>
      <c r="I10" s="352"/>
      <c r="J10" s="352"/>
      <c r="K10" s="352"/>
      <c r="L10" s="352"/>
      <c r="M10" s="352"/>
      <c r="N10" s="352"/>
      <c r="O10" s="352"/>
      <c r="P10" s="352"/>
      <c r="Q10" s="102"/>
      <c r="R10" s="102"/>
      <c r="S10" s="102"/>
      <c r="T10" s="102"/>
      <c r="U10" s="102"/>
      <c r="V10" s="102"/>
      <c r="W10" s="102"/>
      <c r="X10" s="102"/>
      <c r="Y10" s="102"/>
      <c r="Z10" s="102"/>
      <c r="AA10" s="102"/>
      <c r="AB10" s="102"/>
    </row>
    <row r="11" spans="1:28" ht="18.75" x14ac:dyDescent="0.2">
      <c r="A11" s="107"/>
      <c r="B11" s="107"/>
      <c r="C11" s="107"/>
      <c r="D11" s="107"/>
      <c r="E11" s="107"/>
      <c r="F11" s="107"/>
      <c r="G11" s="107"/>
      <c r="H11" s="107"/>
      <c r="I11" s="107"/>
      <c r="J11" s="107"/>
      <c r="K11" s="107"/>
      <c r="L11" s="114"/>
      <c r="M11" s="114"/>
      <c r="N11" s="114"/>
      <c r="O11" s="114"/>
      <c r="P11" s="114"/>
      <c r="Q11" s="114"/>
      <c r="R11" s="114"/>
      <c r="S11" s="114"/>
      <c r="T11" s="114"/>
      <c r="U11" s="114"/>
      <c r="V11" s="114"/>
      <c r="W11" s="114"/>
      <c r="X11" s="114"/>
      <c r="Y11" s="114"/>
      <c r="Z11" s="4"/>
      <c r="AA11" s="4"/>
      <c r="AB11" s="4"/>
    </row>
    <row r="12" spans="1:28" x14ac:dyDescent="0.2">
      <c r="A12" s="348" t="str">
        <f>'1. паспорт местоположение'!A12:C12</f>
        <v>F_17-2071</v>
      </c>
      <c r="B12" s="348"/>
      <c r="C12" s="348"/>
      <c r="D12" s="348"/>
      <c r="E12" s="348"/>
      <c r="F12" s="348"/>
      <c r="G12" s="348"/>
      <c r="H12" s="348"/>
      <c r="I12" s="348"/>
      <c r="J12" s="348"/>
      <c r="K12" s="348"/>
      <c r="L12" s="348"/>
      <c r="M12" s="348"/>
      <c r="N12" s="348"/>
      <c r="O12" s="348"/>
      <c r="P12" s="348"/>
      <c r="Q12" s="101"/>
      <c r="R12" s="101"/>
      <c r="S12" s="101"/>
      <c r="T12" s="101"/>
      <c r="U12" s="101"/>
      <c r="V12" s="101"/>
      <c r="W12" s="101"/>
      <c r="X12" s="101"/>
      <c r="Y12" s="101"/>
      <c r="Z12" s="101"/>
      <c r="AA12" s="101"/>
      <c r="AB12" s="101"/>
    </row>
    <row r="13" spans="1:28" x14ac:dyDescent="0.2">
      <c r="A13" s="352" t="s">
        <v>7</v>
      </c>
      <c r="B13" s="352"/>
      <c r="C13" s="352"/>
      <c r="D13" s="352"/>
      <c r="E13" s="352"/>
      <c r="F13" s="352"/>
      <c r="G13" s="352"/>
      <c r="H13" s="352"/>
      <c r="I13" s="352"/>
      <c r="J13" s="352"/>
      <c r="K13" s="352"/>
      <c r="L13" s="352"/>
      <c r="M13" s="352"/>
      <c r="N13" s="352"/>
      <c r="O13" s="352"/>
      <c r="P13" s="352"/>
      <c r="Q13" s="102"/>
      <c r="R13" s="102"/>
      <c r="S13" s="102"/>
      <c r="T13" s="102"/>
      <c r="U13" s="102"/>
      <c r="V13" s="102"/>
      <c r="W13" s="102"/>
      <c r="X13" s="102"/>
      <c r="Y13" s="102"/>
      <c r="Z13" s="102"/>
      <c r="AA13" s="102"/>
      <c r="AB13" s="102"/>
    </row>
    <row r="14" spans="1:28" ht="18.75"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16"/>
      <c r="AA14" s="116"/>
      <c r="AB14" s="116"/>
    </row>
    <row r="15" spans="1:28" ht="68.25" customHeight="1" x14ac:dyDescent="0.2">
      <c r="A15" s="354"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5" s="354"/>
      <c r="C15" s="354"/>
      <c r="D15" s="354"/>
      <c r="E15" s="354"/>
      <c r="F15" s="354"/>
      <c r="G15" s="354"/>
      <c r="H15" s="354"/>
      <c r="I15" s="354"/>
      <c r="J15" s="354"/>
      <c r="K15" s="354"/>
      <c r="L15" s="354"/>
      <c r="M15" s="354"/>
      <c r="N15" s="354"/>
      <c r="O15" s="354"/>
      <c r="P15" s="354"/>
      <c r="Q15" s="103"/>
      <c r="R15" s="103"/>
      <c r="S15" s="103"/>
      <c r="T15" s="103"/>
      <c r="U15" s="103"/>
      <c r="V15" s="103"/>
      <c r="W15" s="103"/>
      <c r="X15" s="103"/>
      <c r="Y15" s="103"/>
      <c r="Z15" s="103"/>
      <c r="AA15" s="103"/>
      <c r="AB15" s="103"/>
    </row>
    <row r="16" spans="1:28" x14ac:dyDescent="0.2">
      <c r="A16" s="352" t="s">
        <v>6</v>
      </c>
      <c r="B16" s="352"/>
      <c r="C16" s="352"/>
      <c r="D16" s="352"/>
      <c r="E16" s="352"/>
      <c r="F16" s="352"/>
      <c r="G16" s="352"/>
      <c r="H16" s="352"/>
      <c r="I16" s="352"/>
      <c r="J16" s="352"/>
      <c r="K16" s="352"/>
      <c r="L16" s="352"/>
      <c r="M16" s="352"/>
      <c r="N16" s="352"/>
      <c r="O16" s="352"/>
      <c r="P16" s="352"/>
      <c r="Q16" s="102"/>
      <c r="R16" s="102"/>
      <c r="S16" s="102"/>
      <c r="T16" s="102"/>
      <c r="U16" s="102"/>
      <c r="V16" s="102"/>
      <c r="W16" s="102"/>
      <c r="X16" s="102"/>
      <c r="Y16" s="102"/>
      <c r="Z16" s="102"/>
      <c r="AA16" s="102"/>
      <c r="AB16" s="102"/>
    </row>
    <row r="17" spans="1:31" ht="18.75" x14ac:dyDescent="0.2">
      <c r="A17" s="118"/>
      <c r="B17" s="118"/>
      <c r="C17" s="118"/>
      <c r="D17" s="118"/>
      <c r="E17" s="118"/>
      <c r="F17" s="118"/>
      <c r="G17" s="118"/>
      <c r="H17" s="118"/>
      <c r="I17" s="118"/>
      <c r="J17" s="118"/>
      <c r="K17" s="118"/>
      <c r="L17" s="118"/>
      <c r="M17" s="118"/>
      <c r="N17" s="118"/>
      <c r="O17" s="118"/>
      <c r="P17" s="118"/>
      <c r="Q17" s="118"/>
      <c r="R17" s="118"/>
      <c r="S17" s="118"/>
      <c r="T17" s="118"/>
      <c r="U17" s="118"/>
      <c r="V17" s="118"/>
      <c r="W17" s="117"/>
      <c r="X17" s="117"/>
      <c r="Y17" s="117"/>
      <c r="Z17" s="117"/>
      <c r="AA17" s="117"/>
      <c r="AB17" s="117"/>
    </row>
    <row r="18" spans="1:31" ht="18.75" x14ac:dyDescent="0.2">
      <c r="A18" s="372" t="s">
        <v>366</v>
      </c>
      <c r="B18" s="372"/>
      <c r="C18" s="372"/>
      <c r="D18" s="372"/>
      <c r="E18" s="372"/>
      <c r="F18" s="372"/>
      <c r="G18" s="372"/>
      <c r="H18" s="372"/>
      <c r="I18" s="372"/>
      <c r="J18" s="372"/>
      <c r="K18" s="372"/>
      <c r="L18" s="372"/>
      <c r="M18" s="372"/>
      <c r="N18" s="372"/>
      <c r="O18" s="372"/>
      <c r="P18" s="372"/>
      <c r="Q18" s="119"/>
      <c r="R18" s="119"/>
      <c r="S18" s="119"/>
      <c r="T18" s="119"/>
      <c r="U18" s="119"/>
      <c r="V18" s="119"/>
      <c r="W18" s="119"/>
      <c r="X18" s="119"/>
      <c r="Y18" s="119"/>
      <c r="Z18" s="119"/>
      <c r="AA18" s="119"/>
      <c r="AB18" s="119"/>
    </row>
    <row r="19" spans="1:31" x14ac:dyDescent="0.2">
      <c r="A19" s="168"/>
    </row>
    <row r="20" spans="1:31" x14ac:dyDescent="0.2">
      <c r="A20" s="170"/>
    </row>
    <row r="21" spans="1:31" s="174" customFormat="1" ht="16.5" thickBot="1" x14ac:dyDescent="0.25">
      <c r="A21" s="171" t="s">
        <v>263</v>
      </c>
      <c r="B21" s="171" t="s">
        <v>1</v>
      </c>
      <c r="C21" s="169"/>
      <c r="D21" s="172"/>
      <c r="E21" s="173"/>
      <c r="F21" s="173"/>
      <c r="G21" s="173"/>
      <c r="H21" s="173"/>
      <c r="I21" s="169"/>
      <c r="J21" s="169"/>
      <c r="K21" s="169"/>
      <c r="L21" s="169"/>
      <c r="M21" s="169"/>
      <c r="N21" s="169"/>
      <c r="O21" s="169"/>
      <c r="P21" s="169"/>
      <c r="Q21" s="169"/>
      <c r="R21" s="169"/>
      <c r="S21" s="169"/>
      <c r="T21" s="169"/>
      <c r="U21" s="169"/>
      <c r="V21" s="169"/>
      <c r="W21" s="169"/>
      <c r="X21" s="169"/>
      <c r="Y21" s="169"/>
      <c r="Z21" s="169"/>
      <c r="AA21" s="169"/>
      <c r="AB21" s="169"/>
      <c r="AC21" s="175"/>
      <c r="AD21" s="175"/>
      <c r="AE21" s="175"/>
    </row>
    <row r="22" spans="1:31" s="174" customFormat="1" x14ac:dyDescent="0.2">
      <c r="A22" s="176" t="s">
        <v>405</v>
      </c>
      <c r="B22" s="177">
        <v>151235910</v>
      </c>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75"/>
      <c r="AD22" s="175"/>
      <c r="AE22" s="175"/>
    </row>
    <row r="23" spans="1:31" s="174" customFormat="1" x14ac:dyDescent="0.2">
      <c r="A23" s="178" t="s">
        <v>261</v>
      </c>
      <c r="B23" s="179">
        <v>0</v>
      </c>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75"/>
      <c r="AD23" s="175"/>
      <c r="AE23" s="175"/>
    </row>
    <row r="24" spans="1:31" s="174" customFormat="1" x14ac:dyDescent="0.2">
      <c r="A24" s="178" t="s">
        <v>259</v>
      </c>
      <c r="B24" s="179">
        <v>25</v>
      </c>
      <c r="C24" s="169"/>
      <c r="D24" s="286" t="s">
        <v>262</v>
      </c>
      <c r="E24" s="285"/>
      <c r="F24" s="285"/>
      <c r="G24" s="287"/>
      <c r="H24" s="169"/>
      <c r="I24" s="169"/>
      <c r="J24" s="169"/>
      <c r="K24" s="169"/>
      <c r="L24" s="169"/>
      <c r="M24" s="169"/>
      <c r="N24" s="169"/>
      <c r="O24" s="169"/>
      <c r="P24" s="169"/>
      <c r="Q24" s="169"/>
      <c r="R24" s="169"/>
      <c r="S24" s="169"/>
      <c r="T24" s="169"/>
      <c r="U24" s="169"/>
      <c r="V24" s="169"/>
      <c r="W24" s="169"/>
      <c r="X24" s="169"/>
      <c r="Y24" s="169"/>
      <c r="Z24" s="169"/>
      <c r="AA24" s="169"/>
      <c r="AB24" s="169"/>
      <c r="AC24" s="175"/>
      <c r="AD24" s="175"/>
      <c r="AE24" s="175"/>
    </row>
    <row r="25" spans="1:31" s="174" customFormat="1" ht="16.5" thickBot="1" x14ac:dyDescent="0.25">
      <c r="A25" s="180" t="s">
        <v>257</v>
      </c>
      <c r="B25" s="181">
        <v>1</v>
      </c>
      <c r="C25" s="169"/>
      <c r="D25" s="395" t="s">
        <v>260</v>
      </c>
      <c r="E25" s="396"/>
      <c r="F25" s="397"/>
      <c r="G25" s="288" t="str">
        <f>IF(SUM(B87:AD87)=0,"не окупается",SUM(B87:AD87))</f>
        <v>не окупается</v>
      </c>
      <c r="H25" s="169"/>
      <c r="I25" s="169"/>
      <c r="J25" s="169"/>
      <c r="K25" s="169"/>
      <c r="L25" s="169"/>
      <c r="M25" s="169"/>
      <c r="N25" s="169"/>
      <c r="O25" s="169"/>
      <c r="P25" s="169"/>
      <c r="Q25" s="169"/>
      <c r="R25" s="169"/>
      <c r="S25" s="169"/>
      <c r="T25" s="169"/>
      <c r="U25" s="169"/>
      <c r="V25" s="169"/>
      <c r="W25" s="169"/>
      <c r="X25" s="169"/>
      <c r="Y25" s="169"/>
      <c r="Z25" s="169"/>
      <c r="AA25" s="169"/>
      <c r="AB25" s="169"/>
      <c r="AC25" s="175"/>
      <c r="AD25" s="175"/>
      <c r="AE25" s="175"/>
    </row>
    <row r="26" spans="1:31" s="174" customFormat="1" x14ac:dyDescent="0.2">
      <c r="A26" s="176" t="s">
        <v>256</v>
      </c>
      <c r="B26" s="177">
        <v>400000</v>
      </c>
      <c r="C26" s="169"/>
      <c r="D26" s="395" t="s">
        <v>258</v>
      </c>
      <c r="E26" s="396"/>
      <c r="F26" s="397"/>
      <c r="G26" s="288" t="str">
        <f>IF(SUM(B88:AD88)=0,"не окупается",SUM(B88:AD88))</f>
        <v>не окупается</v>
      </c>
      <c r="H26" s="169"/>
      <c r="I26" s="169"/>
      <c r="J26" s="169"/>
      <c r="K26" s="169"/>
      <c r="L26" s="169"/>
      <c r="M26" s="169"/>
      <c r="N26" s="169"/>
      <c r="O26" s="169"/>
      <c r="P26" s="169"/>
      <c r="Q26" s="169"/>
      <c r="R26" s="169"/>
      <c r="S26" s="169"/>
      <c r="T26" s="169"/>
      <c r="U26" s="169"/>
      <c r="V26" s="169"/>
      <c r="W26" s="169"/>
      <c r="X26" s="169"/>
      <c r="Y26" s="169"/>
      <c r="Z26" s="169"/>
      <c r="AA26" s="169"/>
      <c r="AB26" s="169"/>
      <c r="AC26" s="175"/>
      <c r="AD26" s="175"/>
      <c r="AE26" s="175"/>
    </row>
    <row r="27" spans="1:31" s="174" customFormat="1" x14ac:dyDescent="0.2">
      <c r="A27" s="178" t="s">
        <v>406</v>
      </c>
      <c r="B27" s="179">
        <v>3</v>
      </c>
      <c r="C27" s="169"/>
      <c r="D27" s="395" t="s">
        <v>407</v>
      </c>
      <c r="E27" s="396"/>
      <c r="F27" s="397"/>
      <c r="G27" s="289">
        <f>AB85</f>
        <v>-194073231.72299686</v>
      </c>
      <c r="H27" s="169"/>
      <c r="I27" s="169"/>
      <c r="J27" s="169"/>
      <c r="K27" s="169"/>
      <c r="L27" s="169"/>
      <c r="M27" s="169"/>
      <c r="N27" s="169"/>
      <c r="O27" s="169"/>
      <c r="P27" s="169"/>
      <c r="Q27" s="169"/>
      <c r="R27" s="169"/>
      <c r="S27" s="169"/>
      <c r="T27" s="169"/>
      <c r="U27" s="169"/>
      <c r="V27" s="169"/>
      <c r="W27" s="169"/>
      <c r="X27" s="169"/>
      <c r="Y27" s="169"/>
      <c r="Z27" s="169"/>
      <c r="AA27" s="169"/>
      <c r="AB27" s="169"/>
      <c r="AC27" s="175"/>
      <c r="AD27" s="175"/>
      <c r="AE27" s="175"/>
    </row>
    <row r="28" spans="1:31" s="174" customFormat="1" x14ac:dyDescent="0.2">
      <c r="A28" s="178" t="s">
        <v>255</v>
      </c>
      <c r="B28" s="179">
        <v>3</v>
      </c>
      <c r="C28" s="169"/>
      <c r="D28" s="395" t="s">
        <v>408</v>
      </c>
      <c r="E28" s="396"/>
      <c r="F28" s="397"/>
      <c r="G28" s="290" t="str">
        <f>IF(G27&gt;0,"да","нет")</f>
        <v>нет</v>
      </c>
      <c r="H28" s="169"/>
      <c r="I28" s="169"/>
      <c r="J28" s="169"/>
      <c r="K28" s="169"/>
      <c r="L28" s="169"/>
      <c r="M28" s="169"/>
      <c r="N28" s="169"/>
      <c r="O28" s="169"/>
      <c r="P28" s="169"/>
      <c r="Q28" s="169"/>
      <c r="R28" s="169"/>
      <c r="S28" s="169"/>
      <c r="T28" s="169"/>
      <c r="U28" s="169"/>
      <c r="V28" s="169"/>
      <c r="W28" s="169"/>
      <c r="X28" s="169"/>
      <c r="Y28" s="169"/>
      <c r="Z28" s="169"/>
      <c r="AA28" s="169"/>
      <c r="AB28" s="169"/>
      <c r="AC28" s="175"/>
      <c r="AD28" s="175"/>
      <c r="AE28" s="175"/>
    </row>
    <row r="29" spans="1:31" s="174" customFormat="1" x14ac:dyDescent="0.2">
      <c r="A29" s="178" t="s">
        <v>234</v>
      </c>
      <c r="B29" s="179">
        <v>200000</v>
      </c>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75"/>
      <c r="AD29" s="175"/>
      <c r="AE29" s="175"/>
    </row>
    <row r="30" spans="1:31" s="174" customFormat="1" x14ac:dyDescent="0.2">
      <c r="A30" s="178" t="s">
        <v>254</v>
      </c>
      <c r="B30" s="179">
        <v>1</v>
      </c>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75"/>
      <c r="AD30" s="175"/>
      <c r="AE30" s="175"/>
    </row>
    <row r="31" spans="1:31" s="174" customFormat="1" x14ac:dyDescent="0.2">
      <c r="A31" s="178" t="s">
        <v>253</v>
      </c>
      <c r="B31" s="179">
        <v>1</v>
      </c>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75"/>
      <c r="AD31" s="175"/>
      <c r="AE31" s="175"/>
    </row>
    <row r="32" spans="1:31" s="174" customFormat="1" x14ac:dyDescent="0.2">
      <c r="A32" s="182" t="s">
        <v>409</v>
      </c>
      <c r="B32" s="183">
        <v>1000000</v>
      </c>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75"/>
      <c r="AD32" s="175"/>
      <c r="AE32" s="175"/>
    </row>
    <row r="33" spans="1:31" s="174" customFormat="1" ht="16.5" thickBot="1" x14ac:dyDescent="0.25">
      <c r="A33" s="180" t="s">
        <v>228</v>
      </c>
      <c r="B33" s="184">
        <v>0.2</v>
      </c>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75"/>
      <c r="AD33" s="175"/>
      <c r="AE33" s="175"/>
    </row>
    <row r="34" spans="1:31" s="174" customFormat="1" x14ac:dyDescent="0.2">
      <c r="A34" s="176" t="s">
        <v>404</v>
      </c>
      <c r="B34" s="177">
        <v>0</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75"/>
      <c r="AD34" s="175"/>
      <c r="AE34" s="175"/>
    </row>
    <row r="35" spans="1:31" s="174" customFormat="1" x14ac:dyDescent="0.2">
      <c r="A35" s="178" t="s">
        <v>252</v>
      </c>
      <c r="B35" s="17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75"/>
      <c r="AD35" s="175"/>
      <c r="AE35" s="175"/>
    </row>
    <row r="36" spans="1:31" s="174" customFormat="1" ht="16.5" thickBot="1" x14ac:dyDescent="0.25">
      <c r="A36" s="182" t="s">
        <v>251</v>
      </c>
      <c r="B36" s="185"/>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75"/>
      <c r="AD36" s="175"/>
      <c r="AE36" s="175"/>
    </row>
    <row r="37" spans="1:31" s="174" customFormat="1" x14ac:dyDescent="0.2">
      <c r="A37" s="186" t="s">
        <v>410</v>
      </c>
      <c r="B37" s="187">
        <v>1</v>
      </c>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75"/>
      <c r="AD37" s="175"/>
      <c r="AE37" s="175"/>
    </row>
    <row r="38" spans="1:31" s="174" customFormat="1" x14ac:dyDescent="0.2">
      <c r="A38" s="188" t="s">
        <v>250</v>
      </c>
      <c r="B38" s="18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75"/>
      <c r="AD38" s="175"/>
      <c r="AE38" s="175"/>
    </row>
    <row r="39" spans="1:31" s="174" customFormat="1" x14ac:dyDescent="0.2">
      <c r="A39" s="188" t="s">
        <v>249</v>
      </c>
      <c r="B39" s="190"/>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75"/>
      <c r="AD39" s="175"/>
      <c r="AE39" s="175"/>
    </row>
    <row r="40" spans="1:31" s="174" customFormat="1" x14ac:dyDescent="0.2">
      <c r="A40" s="188" t="s">
        <v>248</v>
      </c>
      <c r="B40" s="190">
        <v>0</v>
      </c>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75"/>
      <c r="AD40" s="175"/>
      <c r="AE40" s="175"/>
    </row>
    <row r="41" spans="1:31" s="174" customFormat="1" x14ac:dyDescent="0.2">
      <c r="A41" s="188" t="s">
        <v>247</v>
      </c>
      <c r="B41" s="190">
        <v>0.20499999999999999</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75"/>
      <c r="AD41" s="175"/>
      <c r="AE41" s="175"/>
    </row>
    <row r="42" spans="1:31" s="174" customFormat="1" x14ac:dyDescent="0.2">
      <c r="A42" s="188" t="s">
        <v>246</v>
      </c>
      <c r="B42" s="190">
        <v>1</v>
      </c>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75"/>
      <c r="AD42" s="175"/>
      <c r="AE42" s="175"/>
    </row>
    <row r="43" spans="1:31" s="174" customFormat="1" ht="16.5" thickBot="1" x14ac:dyDescent="0.25">
      <c r="A43" s="191" t="s">
        <v>411</v>
      </c>
      <c r="B43" s="192">
        <v>0.20499999999999999</v>
      </c>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75"/>
      <c r="AD43" s="175"/>
      <c r="AE43" s="175"/>
    </row>
    <row r="44" spans="1:31" s="174" customFormat="1" x14ac:dyDescent="0.2">
      <c r="A44" s="193" t="s">
        <v>245</v>
      </c>
      <c r="B44" s="194">
        <v>1</v>
      </c>
      <c r="C44" s="194">
        <v>2</v>
      </c>
      <c r="D44" s="194">
        <v>3</v>
      </c>
      <c r="E44" s="194">
        <v>4</v>
      </c>
      <c r="F44" s="194">
        <v>5</v>
      </c>
      <c r="G44" s="194">
        <v>6</v>
      </c>
      <c r="H44" s="194">
        <v>7</v>
      </c>
      <c r="I44" s="194">
        <v>8</v>
      </c>
      <c r="J44" s="194">
        <v>9</v>
      </c>
      <c r="K44" s="194">
        <v>10</v>
      </c>
      <c r="L44" s="194">
        <v>11</v>
      </c>
      <c r="M44" s="194">
        <v>12</v>
      </c>
      <c r="N44" s="194">
        <v>13</v>
      </c>
      <c r="O44" s="194">
        <v>14</v>
      </c>
      <c r="P44" s="194">
        <v>15</v>
      </c>
      <c r="Q44" s="194">
        <v>16</v>
      </c>
      <c r="R44" s="194">
        <v>17</v>
      </c>
      <c r="S44" s="194">
        <v>18</v>
      </c>
      <c r="T44" s="194">
        <v>19</v>
      </c>
      <c r="U44" s="194">
        <v>20</v>
      </c>
      <c r="V44" s="194">
        <v>21</v>
      </c>
      <c r="W44" s="194">
        <v>22</v>
      </c>
      <c r="X44" s="194">
        <v>23</v>
      </c>
      <c r="Y44" s="194">
        <v>24</v>
      </c>
      <c r="Z44" s="194">
        <v>25</v>
      </c>
      <c r="AA44" s="194">
        <v>26</v>
      </c>
      <c r="AB44" s="194">
        <v>27</v>
      </c>
      <c r="AC44" s="175"/>
      <c r="AD44" s="175"/>
      <c r="AE44" s="175"/>
    </row>
    <row r="45" spans="1:31" s="174" customFormat="1" x14ac:dyDescent="0.2">
      <c r="A45" s="195" t="s">
        <v>244</v>
      </c>
      <c r="B45" s="196">
        <v>5.3999999999999999E-2</v>
      </c>
      <c r="C45" s="196">
        <v>4.3999999999999997E-2</v>
      </c>
      <c r="D45" s="196">
        <v>4.5999999999999999E-2</v>
      </c>
      <c r="E45" s="196">
        <v>4.5999999999999999E-2</v>
      </c>
      <c r="F45" s="196">
        <v>4.5999999999999999E-2</v>
      </c>
      <c r="G45" s="196">
        <v>4.5999999999999999E-2</v>
      </c>
      <c r="H45" s="196">
        <v>4.5999999999999999E-2</v>
      </c>
      <c r="I45" s="196">
        <v>4.5999999999999999E-2</v>
      </c>
      <c r="J45" s="196">
        <v>4.5999999999999999E-2</v>
      </c>
      <c r="K45" s="196">
        <v>4.5999999999999999E-2</v>
      </c>
      <c r="L45" s="196">
        <v>4.5999999999999999E-2</v>
      </c>
      <c r="M45" s="196">
        <v>4.5999999999999999E-2</v>
      </c>
      <c r="N45" s="196">
        <v>4.5999999999999999E-2</v>
      </c>
      <c r="O45" s="196">
        <v>4.5999999999999999E-2</v>
      </c>
      <c r="P45" s="196">
        <v>4.5999999999999999E-2</v>
      </c>
      <c r="Q45" s="196">
        <v>4.5999999999999999E-2</v>
      </c>
      <c r="R45" s="196">
        <v>4.5999999999999999E-2</v>
      </c>
      <c r="S45" s="196">
        <v>4.5999999999999999E-2</v>
      </c>
      <c r="T45" s="196">
        <v>4.5999999999999999E-2</v>
      </c>
      <c r="U45" s="196">
        <v>4.5999999999999999E-2</v>
      </c>
      <c r="V45" s="196">
        <v>4.5999999999999999E-2</v>
      </c>
      <c r="W45" s="196">
        <v>4.5999999999999999E-2</v>
      </c>
      <c r="X45" s="196">
        <v>4.5999999999999999E-2</v>
      </c>
      <c r="Y45" s="196">
        <v>4.5999999999999999E-2</v>
      </c>
      <c r="Z45" s="196">
        <v>4.5999999999999999E-2</v>
      </c>
      <c r="AA45" s="196">
        <v>4.5999999999999999E-2</v>
      </c>
      <c r="AB45" s="196">
        <v>4.5999999999999999E-2</v>
      </c>
      <c r="AC45" s="175"/>
      <c r="AD45" s="175"/>
      <c r="AE45" s="175"/>
    </row>
    <row r="46" spans="1:31" s="174" customFormat="1" x14ac:dyDescent="0.2">
      <c r="A46" s="195" t="s">
        <v>243</v>
      </c>
      <c r="B46" s="196">
        <v>5.4000000000000048E-2</v>
      </c>
      <c r="C46" s="196">
        <v>0.10037600000000002</v>
      </c>
      <c r="D46" s="196">
        <v>0.150993296</v>
      </c>
      <c r="E46" s="196">
        <v>0.20393898761600004</v>
      </c>
      <c r="F46" s="196">
        <v>0.25932018104633614</v>
      </c>
      <c r="G46" s="196">
        <v>0.3172489093744677</v>
      </c>
      <c r="H46" s="196">
        <v>0.3778423592056932</v>
      </c>
      <c r="I46" s="196">
        <v>0.44122310772915507</v>
      </c>
      <c r="J46" s="196">
        <v>0.50751937068469632</v>
      </c>
      <c r="K46" s="196">
        <v>0.57686526173619246</v>
      </c>
      <c r="L46" s="196">
        <v>0.64940106377605744</v>
      </c>
      <c r="M46" s="196">
        <v>0.72527351270975604</v>
      </c>
      <c r="N46" s="196">
        <v>0.80463609429440486</v>
      </c>
      <c r="O46" s="196">
        <v>0.8876493546319475</v>
      </c>
      <c r="P46" s="196">
        <v>0.97448122494501721</v>
      </c>
      <c r="Q46" s="196">
        <v>1.0653073612924882</v>
      </c>
      <c r="R46" s="196">
        <v>1.1603114999119426</v>
      </c>
      <c r="S46" s="196">
        <v>1.2596858289078923</v>
      </c>
      <c r="T46" s="196">
        <v>1.3636313770376556</v>
      </c>
      <c r="U46" s="196">
        <v>1.4723584203813878</v>
      </c>
      <c r="V46" s="196">
        <v>1.5860869077189319</v>
      </c>
      <c r="W46" s="196">
        <v>1.7050469054740027</v>
      </c>
      <c r="X46" s="196">
        <v>1.8294790631258069</v>
      </c>
      <c r="Y46" s="196">
        <v>1.959635100029594</v>
      </c>
      <c r="Z46" s="196">
        <v>2.0957783146309552</v>
      </c>
      <c r="AA46" s="196">
        <v>2.2381841171039794</v>
      </c>
      <c r="AB46" s="196">
        <v>2.3871405864907627</v>
      </c>
      <c r="AC46" s="175"/>
      <c r="AD46" s="175"/>
      <c r="AE46" s="175"/>
    </row>
    <row r="47" spans="1:31" s="174" customFormat="1" ht="16.5" thickBot="1" x14ac:dyDescent="0.25">
      <c r="A47" s="197" t="s">
        <v>412</v>
      </c>
      <c r="B47" s="198">
        <v>-0.05</v>
      </c>
      <c r="C47" s="198">
        <v>-0.05</v>
      </c>
      <c r="D47" s="198">
        <v>-0.05</v>
      </c>
      <c r="E47" s="198">
        <v>-0.05</v>
      </c>
      <c r="F47" s="198">
        <v>-0.05</v>
      </c>
      <c r="G47" s="198">
        <v>-0.05</v>
      </c>
      <c r="H47" s="198">
        <v>-0.05</v>
      </c>
      <c r="I47" s="198">
        <v>-0.05</v>
      </c>
      <c r="J47" s="198">
        <v>-0.05</v>
      </c>
      <c r="K47" s="198">
        <v>-0.05</v>
      </c>
      <c r="L47" s="198">
        <v>-0.05</v>
      </c>
      <c r="M47" s="198">
        <v>-0.05</v>
      </c>
      <c r="N47" s="198">
        <v>-0.05</v>
      </c>
      <c r="O47" s="198">
        <v>-0.05</v>
      </c>
      <c r="P47" s="198">
        <v>-0.05</v>
      </c>
      <c r="Q47" s="198">
        <v>-0.05</v>
      </c>
      <c r="R47" s="198">
        <v>-0.05</v>
      </c>
      <c r="S47" s="199">
        <v>-0.05</v>
      </c>
      <c r="T47" s="198">
        <v>-0.05</v>
      </c>
      <c r="U47" s="198">
        <v>-0.05</v>
      </c>
      <c r="V47" s="198">
        <v>-0.05</v>
      </c>
      <c r="W47" s="198">
        <v>-0.05</v>
      </c>
      <c r="X47" s="198">
        <v>-0.05</v>
      </c>
      <c r="Y47" s="198">
        <v>-0.05</v>
      </c>
      <c r="Z47" s="198">
        <v>-0.05</v>
      </c>
      <c r="AA47" s="198">
        <v>-0.05</v>
      </c>
      <c r="AB47" s="198">
        <v>-0.05</v>
      </c>
      <c r="AC47" s="175"/>
      <c r="AD47" s="175"/>
      <c r="AE47" s="175"/>
    </row>
    <row r="48" spans="1:31" s="174" customFormat="1" ht="16.5" thickBot="1" x14ac:dyDescent="0.25">
      <c r="A48" s="169"/>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75"/>
      <c r="AD48" s="175"/>
      <c r="AE48" s="175"/>
    </row>
    <row r="49" spans="1:31" s="174" customFormat="1" x14ac:dyDescent="0.2">
      <c r="A49" s="200" t="s">
        <v>242</v>
      </c>
      <c r="B49" s="194">
        <v>1</v>
      </c>
      <c r="C49" s="194">
        <v>2</v>
      </c>
      <c r="D49" s="194">
        <v>3</v>
      </c>
      <c r="E49" s="194">
        <v>4</v>
      </c>
      <c r="F49" s="194">
        <v>5</v>
      </c>
      <c r="G49" s="194">
        <v>6</v>
      </c>
      <c r="H49" s="194">
        <v>7</v>
      </c>
      <c r="I49" s="194">
        <v>8</v>
      </c>
      <c r="J49" s="194">
        <v>9</v>
      </c>
      <c r="K49" s="194">
        <v>10</v>
      </c>
      <c r="L49" s="194">
        <v>11</v>
      </c>
      <c r="M49" s="194">
        <v>12</v>
      </c>
      <c r="N49" s="194">
        <v>13</v>
      </c>
      <c r="O49" s="194">
        <v>14</v>
      </c>
      <c r="P49" s="194">
        <v>15</v>
      </c>
      <c r="Q49" s="194">
        <v>16</v>
      </c>
      <c r="R49" s="194">
        <v>17</v>
      </c>
      <c r="S49" s="194">
        <v>18</v>
      </c>
      <c r="T49" s="194">
        <v>19</v>
      </c>
      <c r="U49" s="194">
        <v>20</v>
      </c>
      <c r="V49" s="194">
        <v>21</v>
      </c>
      <c r="W49" s="194">
        <v>22</v>
      </c>
      <c r="X49" s="194">
        <v>23</v>
      </c>
      <c r="Y49" s="194">
        <v>24</v>
      </c>
      <c r="Z49" s="194">
        <v>25</v>
      </c>
      <c r="AA49" s="194">
        <v>26</v>
      </c>
      <c r="AB49" s="194">
        <v>27</v>
      </c>
      <c r="AC49" s="175"/>
      <c r="AD49" s="175"/>
      <c r="AE49" s="175"/>
    </row>
    <row r="50" spans="1:31" s="174" customFormat="1" x14ac:dyDescent="0.2">
      <c r="A50" s="195" t="s">
        <v>241</v>
      </c>
      <c r="B50" s="201">
        <v>0</v>
      </c>
      <c r="C50" s="201">
        <v>0</v>
      </c>
      <c r="D50" s="201">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201">
        <v>0</v>
      </c>
      <c r="U50" s="201">
        <v>0</v>
      </c>
      <c r="V50" s="201">
        <v>0</v>
      </c>
      <c r="W50" s="201">
        <v>0</v>
      </c>
      <c r="X50" s="201">
        <v>0</v>
      </c>
      <c r="Y50" s="201">
        <v>0</v>
      </c>
      <c r="Z50" s="201">
        <v>0</v>
      </c>
      <c r="AA50" s="201">
        <v>0</v>
      </c>
      <c r="AB50" s="201">
        <v>0</v>
      </c>
      <c r="AC50" s="175"/>
      <c r="AD50" s="175"/>
      <c r="AE50" s="175"/>
    </row>
    <row r="51" spans="1:31" s="174" customFormat="1" x14ac:dyDescent="0.2">
      <c r="A51" s="195" t="s">
        <v>240</v>
      </c>
      <c r="B51" s="201">
        <v>0</v>
      </c>
      <c r="C51" s="201">
        <v>0</v>
      </c>
      <c r="D51" s="201">
        <v>0</v>
      </c>
      <c r="E51" s="201">
        <v>0</v>
      </c>
      <c r="F51" s="201">
        <v>0</v>
      </c>
      <c r="G51" s="201">
        <v>0</v>
      </c>
      <c r="H51" s="201">
        <v>0</v>
      </c>
      <c r="I51" s="201">
        <v>0</v>
      </c>
      <c r="J51" s="201">
        <v>0</v>
      </c>
      <c r="K51" s="201">
        <v>0</v>
      </c>
      <c r="L51" s="201">
        <v>0</v>
      </c>
      <c r="M51" s="201">
        <v>0</v>
      </c>
      <c r="N51" s="201">
        <v>0</v>
      </c>
      <c r="O51" s="201">
        <v>0</v>
      </c>
      <c r="P51" s="201">
        <v>0</v>
      </c>
      <c r="Q51" s="201">
        <v>0</v>
      </c>
      <c r="R51" s="201">
        <v>0</v>
      </c>
      <c r="S51" s="201">
        <v>0</v>
      </c>
      <c r="T51" s="201">
        <v>0</v>
      </c>
      <c r="U51" s="201">
        <v>0</v>
      </c>
      <c r="V51" s="201">
        <v>0</v>
      </c>
      <c r="W51" s="201">
        <v>0</v>
      </c>
      <c r="X51" s="201">
        <v>0</v>
      </c>
      <c r="Y51" s="201">
        <v>0</v>
      </c>
      <c r="Z51" s="201">
        <v>0</v>
      </c>
      <c r="AA51" s="201">
        <v>0</v>
      </c>
      <c r="AB51" s="201">
        <v>0</v>
      </c>
      <c r="AC51" s="175"/>
      <c r="AD51" s="175"/>
      <c r="AE51" s="175"/>
    </row>
    <row r="52" spans="1:31" s="174" customFormat="1" x14ac:dyDescent="0.2">
      <c r="A52" s="195" t="s">
        <v>239</v>
      </c>
      <c r="B52" s="201">
        <v>0</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201">
        <v>0</v>
      </c>
      <c r="U52" s="201">
        <v>0</v>
      </c>
      <c r="V52" s="201">
        <v>0</v>
      </c>
      <c r="W52" s="201">
        <v>0</v>
      </c>
      <c r="X52" s="201">
        <v>0</v>
      </c>
      <c r="Y52" s="201">
        <v>0</v>
      </c>
      <c r="Z52" s="201">
        <v>0</v>
      </c>
      <c r="AA52" s="201">
        <v>0</v>
      </c>
      <c r="AB52" s="201">
        <v>0</v>
      </c>
      <c r="AC52" s="175"/>
      <c r="AD52" s="175"/>
      <c r="AE52" s="175"/>
    </row>
    <row r="53" spans="1:31" s="174" customFormat="1" ht="16.5" thickBot="1" x14ac:dyDescent="0.25">
      <c r="A53" s="197" t="s">
        <v>238</v>
      </c>
      <c r="B53" s="198">
        <v>0</v>
      </c>
      <c r="C53" s="198">
        <v>0</v>
      </c>
      <c r="D53" s="198">
        <v>0</v>
      </c>
      <c r="E53" s="198">
        <v>0</v>
      </c>
      <c r="F53" s="198">
        <v>0</v>
      </c>
      <c r="G53" s="198">
        <v>0</v>
      </c>
      <c r="H53" s="198">
        <v>0</v>
      </c>
      <c r="I53" s="198">
        <v>0</v>
      </c>
      <c r="J53" s="198">
        <v>0</v>
      </c>
      <c r="K53" s="198">
        <v>0</v>
      </c>
      <c r="L53" s="198">
        <v>0</v>
      </c>
      <c r="M53" s="198">
        <v>0</v>
      </c>
      <c r="N53" s="198">
        <v>0</v>
      </c>
      <c r="O53" s="198">
        <v>0</v>
      </c>
      <c r="P53" s="198">
        <v>0</v>
      </c>
      <c r="Q53" s="198">
        <v>0</v>
      </c>
      <c r="R53" s="198">
        <v>0</v>
      </c>
      <c r="S53" s="198">
        <v>0</v>
      </c>
      <c r="T53" s="198">
        <v>0</v>
      </c>
      <c r="U53" s="198">
        <v>0</v>
      </c>
      <c r="V53" s="198">
        <v>0</v>
      </c>
      <c r="W53" s="198">
        <v>0</v>
      </c>
      <c r="X53" s="198">
        <v>0</v>
      </c>
      <c r="Y53" s="198">
        <v>0</v>
      </c>
      <c r="Z53" s="198">
        <v>0</v>
      </c>
      <c r="AA53" s="198">
        <v>0</v>
      </c>
      <c r="AB53" s="198">
        <v>0</v>
      </c>
      <c r="AC53" s="175"/>
      <c r="AD53" s="175"/>
      <c r="AE53" s="175"/>
    </row>
    <row r="54" spans="1:31" s="174" customFormat="1" ht="16.5" thickBot="1" x14ac:dyDescent="0.25">
      <c r="A54" s="202"/>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175"/>
      <c r="AD54" s="175"/>
      <c r="AE54" s="175"/>
    </row>
    <row r="55" spans="1:31" s="174" customFormat="1" x14ac:dyDescent="0.2">
      <c r="A55" s="200" t="s">
        <v>413</v>
      </c>
      <c r="B55" s="194">
        <v>1</v>
      </c>
      <c r="C55" s="194">
        <v>2</v>
      </c>
      <c r="D55" s="194">
        <v>3</v>
      </c>
      <c r="E55" s="194">
        <v>4</v>
      </c>
      <c r="F55" s="194">
        <v>5</v>
      </c>
      <c r="G55" s="194">
        <v>6</v>
      </c>
      <c r="H55" s="194">
        <v>7</v>
      </c>
      <c r="I55" s="194">
        <v>8</v>
      </c>
      <c r="J55" s="194">
        <v>9</v>
      </c>
      <c r="K55" s="194">
        <v>10</v>
      </c>
      <c r="L55" s="194">
        <v>11</v>
      </c>
      <c r="M55" s="194">
        <v>12</v>
      </c>
      <c r="N55" s="194">
        <v>13</v>
      </c>
      <c r="O55" s="194">
        <v>14</v>
      </c>
      <c r="P55" s="194">
        <v>15</v>
      </c>
      <c r="Q55" s="194">
        <v>16</v>
      </c>
      <c r="R55" s="194">
        <v>17</v>
      </c>
      <c r="S55" s="194">
        <v>18</v>
      </c>
      <c r="T55" s="194">
        <v>19</v>
      </c>
      <c r="U55" s="194">
        <v>20</v>
      </c>
      <c r="V55" s="194">
        <v>21</v>
      </c>
      <c r="W55" s="194">
        <v>22</v>
      </c>
      <c r="X55" s="194">
        <v>23</v>
      </c>
      <c r="Y55" s="194">
        <v>24</v>
      </c>
      <c r="Z55" s="194">
        <v>25</v>
      </c>
      <c r="AA55" s="194">
        <v>26</v>
      </c>
      <c r="AB55" s="194">
        <v>27</v>
      </c>
      <c r="AC55" s="175"/>
      <c r="AD55" s="175"/>
      <c r="AE55" s="175"/>
    </row>
    <row r="56" spans="1:31" s="174" customFormat="1" ht="14.25" x14ac:dyDescent="0.2">
      <c r="A56" s="204" t="s">
        <v>237</v>
      </c>
      <c r="B56" s="205">
        <v>-0.05</v>
      </c>
      <c r="C56" s="205">
        <v>-0.05</v>
      </c>
      <c r="D56" s="205">
        <v>-0.05</v>
      </c>
      <c r="E56" s="205">
        <v>-0.05</v>
      </c>
      <c r="F56" s="205">
        <v>-0.05</v>
      </c>
      <c r="G56" s="205">
        <v>-0.05</v>
      </c>
      <c r="H56" s="205">
        <v>-0.05</v>
      </c>
      <c r="I56" s="205">
        <v>-0.05</v>
      </c>
      <c r="J56" s="205">
        <v>-0.05</v>
      </c>
      <c r="K56" s="205">
        <v>-0.05</v>
      </c>
      <c r="L56" s="205">
        <v>-0.05</v>
      </c>
      <c r="M56" s="205">
        <v>-0.05</v>
      </c>
      <c r="N56" s="205">
        <v>-0.05</v>
      </c>
      <c r="O56" s="205">
        <v>-0.05</v>
      </c>
      <c r="P56" s="205">
        <v>-0.05</v>
      </c>
      <c r="Q56" s="205">
        <v>-0.05</v>
      </c>
      <c r="R56" s="205">
        <v>-0.05</v>
      </c>
      <c r="S56" s="205">
        <v>-0.05</v>
      </c>
      <c r="T56" s="205">
        <v>-0.05</v>
      </c>
      <c r="U56" s="205">
        <v>-0.05</v>
      </c>
      <c r="V56" s="205">
        <v>-0.05</v>
      </c>
      <c r="W56" s="205">
        <v>-0.05</v>
      </c>
      <c r="X56" s="205">
        <v>-0.05</v>
      </c>
      <c r="Y56" s="205">
        <v>-0.05</v>
      </c>
      <c r="Z56" s="205">
        <v>-0.05</v>
      </c>
      <c r="AA56" s="205">
        <v>-0.05</v>
      </c>
      <c r="AB56" s="205">
        <v>-0.05</v>
      </c>
      <c r="AC56" s="175"/>
      <c r="AD56" s="175"/>
      <c r="AE56" s="175"/>
    </row>
    <row r="57" spans="1:31" s="174" customFormat="1" x14ac:dyDescent="0.2">
      <c r="A57" s="195" t="s">
        <v>236</v>
      </c>
      <c r="B57" s="201">
        <v>0</v>
      </c>
      <c r="C57" s="201">
        <v>0</v>
      </c>
      <c r="D57" s="201">
        <v>-230198.65919999999</v>
      </c>
      <c r="E57" s="201">
        <v>-240787.79752320002</v>
      </c>
      <c r="F57" s="201">
        <v>-755592.10862780164</v>
      </c>
      <c r="G57" s="201">
        <v>-263449.78187489352</v>
      </c>
      <c r="H57" s="201">
        <v>-275568.47184113861</v>
      </c>
      <c r="I57" s="201">
        <v>-864733.86463749316</v>
      </c>
      <c r="J57" s="201">
        <v>-301503.87413693924</v>
      </c>
      <c r="K57" s="201">
        <v>-1361373.0523472384</v>
      </c>
      <c r="L57" s="201">
        <v>-989640.63826563454</v>
      </c>
      <c r="M57" s="201">
        <v>-345054.70254195121</v>
      </c>
      <c r="N57" s="201">
        <v>-360927.21885888098</v>
      </c>
      <c r="O57" s="201">
        <v>-1132589.6127791684</v>
      </c>
      <c r="P57" s="201">
        <v>-394896.24498900346</v>
      </c>
      <c r="Q57" s="201">
        <v>-413061.47225849761</v>
      </c>
      <c r="R57" s="201">
        <v>-1296186.8999471655</v>
      </c>
      <c r="S57" s="201">
        <v>-1497937.1657815785</v>
      </c>
      <c r="T57" s="201">
        <v>-472726.27540753112</v>
      </c>
      <c r="U57" s="201">
        <v>-1483415.0522288326</v>
      </c>
      <c r="V57" s="201">
        <v>-517217.38154378638</v>
      </c>
      <c r="W57" s="201">
        <v>-541009.38109480054</v>
      </c>
      <c r="X57" s="201">
        <v>-1697687.4378754841</v>
      </c>
      <c r="Y57" s="201">
        <v>-591927.02000591881</v>
      </c>
      <c r="Z57" s="201">
        <v>-619155.662926191</v>
      </c>
      <c r="AA57" s="201">
        <v>-2988910.4702623878</v>
      </c>
      <c r="AB57" s="201">
        <v>-677428.11729815253</v>
      </c>
      <c r="AC57" s="175"/>
      <c r="AD57" s="175"/>
      <c r="AE57" s="175"/>
    </row>
    <row r="58" spans="1:31" s="174" customFormat="1" x14ac:dyDescent="0.2">
      <c r="A58" s="206" t="s">
        <v>235</v>
      </c>
      <c r="B58" s="201"/>
      <c r="C58" s="201"/>
      <c r="D58" s="201">
        <v>0</v>
      </c>
      <c r="E58" s="201">
        <v>0</v>
      </c>
      <c r="F58" s="201">
        <v>-503728.07241853443</v>
      </c>
      <c r="G58" s="201">
        <v>0</v>
      </c>
      <c r="H58" s="201">
        <v>0</v>
      </c>
      <c r="I58" s="201">
        <v>-576489.24309166207</v>
      </c>
      <c r="J58" s="201">
        <v>0</v>
      </c>
      <c r="K58" s="201">
        <v>0</v>
      </c>
      <c r="L58" s="201">
        <v>-659760.42551042303</v>
      </c>
      <c r="M58" s="201">
        <v>0</v>
      </c>
      <c r="N58" s="201">
        <v>0</v>
      </c>
      <c r="O58" s="201">
        <v>-755059.74185277894</v>
      </c>
      <c r="P58" s="201">
        <v>0</v>
      </c>
      <c r="Q58" s="201">
        <v>0</v>
      </c>
      <c r="R58" s="201">
        <v>-864124.59996477701</v>
      </c>
      <c r="S58" s="201">
        <v>0</v>
      </c>
      <c r="T58" s="201">
        <v>0</v>
      </c>
      <c r="U58" s="201">
        <v>-988943.36815255508</v>
      </c>
      <c r="V58" s="201">
        <v>0</v>
      </c>
      <c r="W58" s="201">
        <v>0</v>
      </c>
      <c r="X58" s="201">
        <v>-1131791.6252503227</v>
      </c>
      <c r="Y58" s="201">
        <v>0</v>
      </c>
      <c r="Z58" s="201">
        <v>0</v>
      </c>
      <c r="AA58" s="201">
        <v>-1295273.6468415917</v>
      </c>
      <c r="AB58" s="201">
        <v>0</v>
      </c>
      <c r="AC58" s="175"/>
      <c r="AD58" s="175"/>
      <c r="AE58" s="175"/>
    </row>
    <row r="59" spans="1:31" s="174" customFormat="1" x14ac:dyDescent="0.2">
      <c r="A59" s="206" t="s">
        <v>234</v>
      </c>
      <c r="B59" s="201"/>
      <c r="C59" s="201"/>
      <c r="D59" s="201">
        <v>-230198.65919999999</v>
      </c>
      <c r="E59" s="201">
        <v>-240787.79752320002</v>
      </c>
      <c r="F59" s="201">
        <v>-251864.03620926721</v>
      </c>
      <c r="G59" s="201">
        <v>-263449.78187489352</v>
      </c>
      <c r="H59" s="201">
        <v>-275568.47184113861</v>
      </c>
      <c r="I59" s="201">
        <v>-288244.62154583103</v>
      </c>
      <c r="J59" s="201">
        <v>-301503.87413693924</v>
      </c>
      <c r="K59" s="201">
        <v>-315373.05234723847</v>
      </c>
      <c r="L59" s="201">
        <v>-329880.21275521151</v>
      </c>
      <c r="M59" s="201">
        <v>-345054.70254195121</v>
      </c>
      <c r="N59" s="201">
        <v>-360927.21885888098</v>
      </c>
      <c r="O59" s="201">
        <v>-377529.87092638947</v>
      </c>
      <c r="P59" s="201">
        <v>-394896.24498900346</v>
      </c>
      <c r="Q59" s="201">
        <v>-413061.47225849761</v>
      </c>
      <c r="R59" s="201">
        <v>-432062.2999823885</v>
      </c>
      <c r="S59" s="201">
        <v>-451937.16578157846</v>
      </c>
      <c r="T59" s="201">
        <v>-472726.27540753112</v>
      </c>
      <c r="U59" s="201">
        <v>-494471.68407627754</v>
      </c>
      <c r="V59" s="201">
        <v>-517217.38154378638</v>
      </c>
      <c r="W59" s="201">
        <v>-541009.38109480054</v>
      </c>
      <c r="X59" s="201">
        <v>-565895.81262516137</v>
      </c>
      <c r="Y59" s="201">
        <v>-591927.02000591881</v>
      </c>
      <c r="Z59" s="201">
        <v>-619155.662926191</v>
      </c>
      <c r="AA59" s="201">
        <v>-647636.82342079584</v>
      </c>
      <c r="AB59" s="201">
        <v>-677428.11729815253</v>
      </c>
      <c r="AC59" s="175"/>
      <c r="AD59" s="175"/>
      <c r="AE59" s="175"/>
    </row>
    <row r="60" spans="1:31" s="174" customFormat="1" x14ac:dyDescent="0.2">
      <c r="A60" s="206" t="s">
        <v>409</v>
      </c>
      <c r="B60" s="201"/>
      <c r="C60" s="201"/>
      <c r="D60" s="201"/>
      <c r="E60" s="201"/>
      <c r="F60" s="201"/>
      <c r="G60" s="201"/>
      <c r="H60" s="201"/>
      <c r="I60" s="201"/>
      <c r="J60" s="201"/>
      <c r="K60" s="201">
        <v>-1046000</v>
      </c>
      <c r="L60" s="201"/>
      <c r="M60" s="201"/>
      <c r="N60" s="201"/>
      <c r="O60" s="201"/>
      <c r="P60" s="201"/>
      <c r="Q60" s="201"/>
      <c r="R60" s="201"/>
      <c r="S60" s="201">
        <v>-1046000</v>
      </c>
      <c r="T60" s="201"/>
      <c r="U60" s="201"/>
      <c r="V60" s="201"/>
      <c r="W60" s="201"/>
      <c r="X60" s="201"/>
      <c r="Y60" s="201"/>
      <c r="Z60" s="201"/>
      <c r="AA60" s="201">
        <v>-1046000</v>
      </c>
      <c r="AB60" s="201"/>
      <c r="AC60" s="175"/>
      <c r="AD60" s="175"/>
      <c r="AE60" s="175"/>
    </row>
    <row r="61" spans="1:31" s="174" customFormat="1" x14ac:dyDescent="0.2">
      <c r="A61" s="206" t="s">
        <v>404</v>
      </c>
      <c r="B61" s="201">
        <v>0</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201">
        <v>0</v>
      </c>
      <c r="U61" s="201">
        <v>0</v>
      </c>
      <c r="V61" s="201">
        <v>0</v>
      </c>
      <c r="W61" s="201">
        <v>0</v>
      </c>
      <c r="X61" s="201">
        <v>0</v>
      </c>
      <c r="Y61" s="201">
        <v>0</v>
      </c>
      <c r="Z61" s="201">
        <v>0</v>
      </c>
      <c r="AA61" s="201">
        <v>0</v>
      </c>
      <c r="AB61" s="201">
        <v>0</v>
      </c>
      <c r="AC61" s="175"/>
      <c r="AD61" s="175"/>
      <c r="AE61" s="175"/>
    </row>
    <row r="62" spans="1:31" s="174" customFormat="1" x14ac:dyDescent="0.2">
      <c r="A62" s="206" t="s">
        <v>404</v>
      </c>
      <c r="B62" s="201">
        <v>0</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201">
        <v>0</v>
      </c>
      <c r="U62" s="201">
        <v>0</v>
      </c>
      <c r="V62" s="201">
        <v>0</v>
      </c>
      <c r="W62" s="201">
        <v>0</v>
      </c>
      <c r="X62" s="201">
        <v>0</v>
      </c>
      <c r="Y62" s="201">
        <v>0</v>
      </c>
      <c r="Z62" s="201">
        <v>0</v>
      </c>
      <c r="AA62" s="201">
        <v>0</v>
      </c>
      <c r="AB62" s="201">
        <v>0</v>
      </c>
      <c r="AC62" s="175"/>
      <c r="AD62" s="175"/>
      <c r="AE62" s="175"/>
    </row>
    <row r="63" spans="1:31" s="174" customFormat="1" x14ac:dyDescent="0.2">
      <c r="A63" s="206" t="s">
        <v>414</v>
      </c>
      <c r="B63" s="201">
        <v>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201">
        <v>0</v>
      </c>
      <c r="U63" s="201">
        <v>0</v>
      </c>
      <c r="V63" s="201">
        <v>0</v>
      </c>
      <c r="W63" s="201">
        <v>0</v>
      </c>
      <c r="X63" s="201">
        <v>0</v>
      </c>
      <c r="Y63" s="201">
        <v>0</v>
      </c>
      <c r="Z63" s="201">
        <v>0</v>
      </c>
      <c r="AA63" s="201">
        <v>0</v>
      </c>
      <c r="AB63" s="201">
        <v>0</v>
      </c>
      <c r="AC63" s="175"/>
      <c r="AD63" s="175"/>
      <c r="AE63" s="175"/>
    </row>
    <row r="64" spans="1:31" s="174" customFormat="1" ht="14.25" x14ac:dyDescent="0.2">
      <c r="A64" s="208" t="s">
        <v>415</v>
      </c>
      <c r="B64" s="205">
        <v>-0.05</v>
      </c>
      <c r="C64" s="205">
        <v>-0.05</v>
      </c>
      <c r="D64" s="205">
        <v>-230198.70919999998</v>
      </c>
      <c r="E64" s="205">
        <v>-240787.84752320001</v>
      </c>
      <c r="F64" s="205">
        <v>-755592.15862780169</v>
      </c>
      <c r="G64" s="205">
        <v>-263449.83187489351</v>
      </c>
      <c r="H64" s="205">
        <v>-275568.5218411386</v>
      </c>
      <c r="I64" s="205">
        <v>-864733.9146374932</v>
      </c>
      <c r="J64" s="205">
        <v>-301503.92413693923</v>
      </c>
      <c r="K64" s="205">
        <v>-1361373.1023472385</v>
      </c>
      <c r="L64" s="205">
        <v>-989640.68826563458</v>
      </c>
      <c r="M64" s="205">
        <v>-345054.75254195119</v>
      </c>
      <c r="N64" s="205">
        <v>-360927.26885888097</v>
      </c>
      <c r="O64" s="205">
        <v>-1132589.6627791685</v>
      </c>
      <c r="P64" s="205">
        <v>-394896.29498900345</v>
      </c>
      <c r="Q64" s="205">
        <v>-413061.5222584976</v>
      </c>
      <c r="R64" s="205">
        <v>-1296186.9499471656</v>
      </c>
      <c r="S64" s="205">
        <v>-1497937.2157815786</v>
      </c>
      <c r="T64" s="205">
        <v>-472726.32540753111</v>
      </c>
      <c r="U64" s="205">
        <v>-1483415.1022288327</v>
      </c>
      <c r="V64" s="205">
        <v>-517217.43154378637</v>
      </c>
      <c r="W64" s="205">
        <v>-541009.43109480059</v>
      </c>
      <c r="X64" s="205">
        <v>-1697687.4878754842</v>
      </c>
      <c r="Y64" s="205">
        <v>-591927.07000591885</v>
      </c>
      <c r="Z64" s="205">
        <v>-619155.71292619104</v>
      </c>
      <c r="AA64" s="205">
        <v>-2988910.5202623876</v>
      </c>
      <c r="AB64" s="205">
        <v>-677428.16729815258</v>
      </c>
      <c r="AC64" s="175"/>
      <c r="AD64" s="175"/>
      <c r="AE64" s="175"/>
    </row>
    <row r="65" spans="1:31" s="174" customFormat="1" x14ac:dyDescent="0.2">
      <c r="A65" s="206" t="s">
        <v>230</v>
      </c>
      <c r="B65" s="169"/>
      <c r="C65" s="201"/>
      <c r="D65" s="201">
        <v>-7138334.9519999996</v>
      </c>
      <c r="E65" s="201">
        <v>-7138334.9519999996</v>
      </c>
      <c r="F65" s="201">
        <v>-7138334.9519999996</v>
      </c>
      <c r="G65" s="201">
        <v>-7138334.7999999998</v>
      </c>
      <c r="H65" s="201">
        <v>-7138334.7999999998</v>
      </c>
      <c r="I65" s="201">
        <v>-7138334.7999999998</v>
      </c>
      <c r="J65" s="201">
        <v>-7138334.7999999998</v>
      </c>
      <c r="K65" s="201">
        <v>-7138334.7999999998</v>
      </c>
      <c r="L65" s="201">
        <v>-7138334.7999999998</v>
      </c>
      <c r="M65" s="201">
        <v>-7138334.7999999998</v>
      </c>
      <c r="N65" s="201">
        <v>-7138334.7999999998</v>
      </c>
      <c r="O65" s="201">
        <v>-7138334.7999999998</v>
      </c>
      <c r="P65" s="201">
        <v>-7138334.7999999998</v>
      </c>
      <c r="Q65" s="201">
        <v>-7138334.7999999998</v>
      </c>
      <c r="R65" s="201">
        <v>-7138334.7999999998</v>
      </c>
      <c r="S65" s="201">
        <v>-7138334.7999999998</v>
      </c>
      <c r="T65" s="201">
        <v>-7138334.7999999998</v>
      </c>
      <c r="U65" s="201">
        <v>-7138334.7999999998</v>
      </c>
      <c r="V65" s="201">
        <v>-7138334.7999999998</v>
      </c>
      <c r="W65" s="201">
        <v>-7138334.7999999998</v>
      </c>
      <c r="X65" s="201">
        <v>-7138334.7999999998</v>
      </c>
      <c r="Y65" s="201">
        <v>-7138334.7999999998</v>
      </c>
      <c r="Z65" s="201">
        <v>-7138334.7999999998</v>
      </c>
      <c r="AA65" s="201">
        <v>-7138334.7999999998</v>
      </c>
      <c r="AB65" s="201">
        <v>-7138334.7999999998</v>
      </c>
      <c r="AC65" s="207"/>
      <c r="AD65" s="175"/>
      <c r="AE65" s="175"/>
    </row>
    <row r="66" spans="1:31" s="174" customFormat="1" ht="14.25" x14ac:dyDescent="0.2">
      <c r="A66" s="208" t="s">
        <v>416</v>
      </c>
      <c r="B66" s="205">
        <v>-0.05</v>
      </c>
      <c r="C66" s="205">
        <v>-0.05</v>
      </c>
      <c r="D66" s="205">
        <v>-7368533.6612</v>
      </c>
      <c r="E66" s="205">
        <v>-7379122.7995231999</v>
      </c>
      <c r="F66" s="205">
        <v>-7893927.1106278012</v>
      </c>
      <c r="G66" s="205">
        <v>-7401784.6318748929</v>
      </c>
      <c r="H66" s="205">
        <v>-7413903.3218411384</v>
      </c>
      <c r="I66" s="205">
        <v>-8003068.7146374928</v>
      </c>
      <c r="J66" s="205">
        <v>-7439838.7241369393</v>
      </c>
      <c r="K66" s="205">
        <v>-8499707.9023472387</v>
      </c>
      <c r="L66" s="205">
        <v>-8127975.4882656345</v>
      </c>
      <c r="M66" s="205">
        <v>-7483389.5525419507</v>
      </c>
      <c r="N66" s="205">
        <v>-7499262.0688588805</v>
      </c>
      <c r="O66" s="205">
        <v>-8270924.462779168</v>
      </c>
      <c r="P66" s="205">
        <v>-7533231.0949890036</v>
      </c>
      <c r="Q66" s="205">
        <v>-7551396.3222584976</v>
      </c>
      <c r="R66" s="205">
        <v>-8434521.7499471661</v>
      </c>
      <c r="S66" s="205">
        <v>-8636272.0157815777</v>
      </c>
      <c r="T66" s="205">
        <v>-7611061.1254075309</v>
      </c>
      <c r="U66" s="205">
        <v>-8621749.9022288322</v>
      </c>
      <c r="V66" s="205">
        <v>-7655552.2315437859</v>
      </c>
      <c r="W66" s="205">
        <v>-7679344.2310947999</v>
      </c>
      <c r="X66" s="205">
        <v>-8836022.2878754847</v>
      </c>
      <c r="Y66" s="205">
        <v>-7730261.8700059187</v>
      </c>
      <c r="Z66" s="205">
        <v>-7757490.5129261911</v>
      </c>
      <c r="AA66" s="205">
        <v>-10127245.320262387</v>
      </c>
      <c r="AB66" s="205">
        <v>-7815762.9672981519</v>
      </c>
      <c r="AC66" s="175"/>
      <c r="AD66" s="175"/>
      <c r="AE66" s="175"/>
    </row>
    <row r="67" spans="1:31" s="174" customFormat="1" x14ac:dyDescent="0.2">
      <c r="A67" s="206" t="s">
        <v>229</v>
      </c>
      <c r="B67" s="201">
        <v>0</v>
      </c>
      <c r="C67" s="201">
        <v>0</v>
      </c>
      <c r="D67" s="201">
        <v>0</v>
      </c>
      <c r="E67" s="201">
        <v>0</v>
      </c>
      <c r="F67" s="201">
        <v>0</v>
      </c>
      <c r="G67" s="201">
        <v>0</v>
      </c>
      <c r="H67" s="201">
        <v>0</v>
      </c>
      <c r="I67" s="201">
        <v>0</v>
      </c>
      <c r="J67" s="201">
        <v>0</v>
      </c>
      <c r="K67" s="201">
        <v>0</v>
      </c>
      <c r="L67" s="201">
        <v>0</v>
      </c>
      <c r="M67" s="201">
        <v>0</v>
      </c>
      <c r="N67" s="201">
        <v>0</v>
      </c>
      <c r="O67" s="201">
        <v>0</v>
      </c>
      <c r="P67" s="201">
        <v>0</v>
      </c>
      <c r="Q67" s="201">
        <v>0</v>
      </c>
      <c r="R67" s="201">
        <v>0</v>
      </c>
      <c r="S67" s="201">
        <v>0</v>
      </c>
      <c r="T67" s="201">
        <v>0</v>
      </c>
      <c r="U67" s="201">
        <v>0</v>
      </c>
      <c r="V67" s="201">
        <v>0</v>
      </c>
      <c r="W67" s="201">
        <v>0</v>
      </c>
      <c r="X67" s="201">
        <v>0</v>
      </c>
      <c r="Y67" s="201">
        <v>0</v>
      </c>
      <c r="Z67" s="201">
        <v>0</v>
      </c>
      <c r="AA67" s="201">
        <v>0</v>
      </c>
      <c r="AB67" s="201">
        <v>0</v>
      </c>
      <c r="AC67" s="175"/>
      <c r="AD67" s="175"/>
      <c r="AE67" s="175"/>
    </row>
    <row r="68" spans="1:31" s="174" customFormat="1" ht="14.25" x14ac:dyDescent="0.2">
      <c r="A68" s="208" t="s">
        <v>233</v>
      </c>
      <c r="B68" s="205">
        <v>-0.05</v>
      </c>
      <c r="C68" s="205">
        <v>-0.05</v>
      </c>
      <c r="D68" s="205">
        <v>-7368533.6612</v>
      </c>
      <c r="E68" s="205">
        <v>-7379122.7995231999</v>
      </c>
      <c r="F68" s="205">
        <v>-7893927.1106278012</v>
      </c>
      <c r="G68" s="205">
        <v>-7401784.6318748929</v>
      </c>
      <c r="H68" s="205">
        <v>-7413903.3218411384</v>
      </c>
      <c r="I68" s="205">
        <v>-8003068.7146374928</v>
      </c>
      <c r="J68" s="205">
        <v>-7439838.7241369393</v>
      </c>
      <c r="K68" s="205">
        <v>-8499707.9023472387</v>
      </c>
      <c r="L68" s="205">
        <v>-8127975.4882656345</v>
      </c>
      <c r="M68" s="205">
        <v>-7483389.5525419507</v>
      </c>
      <c r="N68" s="205">
        <v>-7499262.0688588805</v>
      </c>
      <c r="O68" s="205">
        <v>-8270924.462779168</v>
      </c>
      <c r="P68" s="205">
        <v>-7533231.0949890036</v>
      </c>
      <c r="Q68" s="205">
        <v>-7551396.3222584976</v>
      </c>
      <c r="R68" s="205">
        <v>-8434521.7499471661</v>
      </c>
      <c r="S68" s="205">
        <v>-8636272.0157815777</v>
      </c>
      <c r="T68" s="205">
        <v>-7611061.1254075309</v>
      </c>
      <c r="U68" s="205">
        <v>-8621749.9022288322</v>
      </c>
      <c r="V68" s="205">
        <v>-7655552.2315437859</v>
      </c>
      <c r="W68" s="205">
        <v>-7679344.2310947999</v>
      </c>
      <c r="X68" s="205">
        <v>-8836022.2878754847</v>
      </c>
      <c r="Y68" s="205">
        <v>-7730261.8700059187</v>
      </c>
      <c r="Z68" s="205">
        <v>-7757490.5129261911</v>
      </c>
      <c r="AA68" s="205">
        <v>-10127245.320262387</v>
      </c>
      <c r="AB68" s="205">
        <v>-7815762.9672981519</v>
      </c>
      <c r="AC68" s="175"/>
      <c r="AD68" s="175"/>
      <c r="AE68" s="175"/>
    </row>
    <row r="69" spans="1:31" s="174" customFormat="1" x14ac:dyDescent="0.2">
      <c r="A69" s="206" t="s">
        <v>228</v>
      </c>
      <c r="B69" s="201">
        <v>1.0000000000000002E-2</v>
      </c>
      <c r="C69" s="201">
        <v>1.0000000000000002E-2</v>
      </c>
      <c r="D69" s="201">
        <v>1473706.73224</v>
      </c>
      <c r="E69" s="201">
        <v>1475824.5599046401</v>
      </c>
      <c r="F69" s="201">
        <v>1578785.4221255602</v>
      </c>
      <c r="G69" s="201">
        <v>1480356.9263749786</v>
      </c>
      <c r="H69" s="201">
        <v>1482780.6643682278</v>
      </c>
      <c r="I69" s="201">
        <v>1600613.7429274986</v>
      </c>
      <c r="J69" s="201">
        <v>1487967.7448273879</v>
      </c>
      <c r="K69" s="201">
        <v>1699941.5804694479</v>
      </c>
      <c r="L69" s="201">
        <v>1625595.097653127</v>
      </c>
      <c r="M69" s="201">
        <v>1496677.9105083903</v>
      </c>
      <c r="N69" s="201">
        <v>1499852.4137717762</v>
      </c>
      <c r="O69" s="201">
        <v>1654184.8925558338</v>
      </c>
      <c r="P69" s="201">
        <v>1506646.2189978007</v>
      </c>
      <c r="Q69" s="201">
        <v>1510279.2644516996</v>
      </c>
      <c r="R69" s="201">
        <v>1686904.3499894333</v>
      </c>
      <c r="S69" s="201">
        <v>1727254.4031563157</v>
      </c>
      <c r="T69" s="201">
        <v>1522212.2250815062</v>
      </c>
      <c r="U69" s="201">
        <v>1724349.9804457666</v>
      </c>
      <c r="V69" s="201">
        <v>1531110.4463087572</v>
      </c>
      <c r="W69" s="201">
        <v>1535868.8462189601</v>
      </c>
      <c r="X69" s="201">
        <v>1767204.457575097</v>
      </c>
      <c r="Y69" s="201">
        <v>1546052.3740011838</v>
      </c>
      <c r="Z69" s="201">
        <v>1551498.1025852384</v>
      </c>
      <c r="AA69" s="201">
        <v>2025449.0640524775</v>
      </c>
      <c r="AB69" s="201">
        <v>1563152.5934596304</v>
      </c>
      <c r="AC69" s="175"/>
      <c r="AD69" s="175"/>
      <c r="AE69" s="175"/>
    </row>
    <row r="70" spans="1:31" s="174" customFormat="1" ht="15" thickBot="1" x14ac:dyDescent="0.25">
      <c r="A70" s="209" t="s">
        <v>232</v>
      </c>
      <c r="B70" s="199">
        <v>-0.04</v>
      </c>
      <c r="C70" s="199">
        <v>-0.04</v>
      </c>
      <c r="D70" s="199">
        <v>-5894826.9289600002</v>
      </c>
      <c r="E70" s="199">
        <v>-5903298.2396185603</v>
      </c>
      <c r="F70" s="199">
        <v>-6315141.6885022409</v>
      </c>
      <c r="G70" s="199">
        <v>-5921427.7054999145</v>
      </c>
      <c r="H70" s="199">
        <v>-5931122.6574729104</v>
      </c>
      <c r="I70" s="199">
        <v>-6402454.9717099946</v>
      </c>
      <c r="J70" s="199">
        <v>-5951870.9793095514</v>
      </c>
      <c r="K70" s="199">
        <v>-6799766.3218777906</v>
      </c>
      <c r="L70" s="199">
        <v>-6502380.3906125072</v>
      </c>
      <c r="M70" s="199">
        <v>-5986711.6420335602</v>
      </c>
      <c r="N70" s="199">
        <v>-5999409.6550871041</v>
      </c>
      <c r="O70" s="199">
        <v>-6616739.5702233342</v>
      </c>
      <c r="P70" s="199">
        <v>-6026584.8759912029</v>
      </c>
      <c r="Q70" s="199">
        <v>-6041117.0578067983</v>
      </c>
      <c r="R70" s="199">
        <v>-6747617.3999577332</v>
      </c>
      <c r="S70" s="199">
        <v>-6909017.6126252618</v>
      </c>
      <c r="T70" s="199">
        <v>-6088848.9003260247</v>
      </c>
      <c r="U70" s="199">
        <v>-6897399.9217830654</v>
      </c>
      <c r="V70" s="199">
        <v>-6124441.7852350287</v>
      </c>
      <c r="W70" s="199">
        <v>-6143475.3848758396</v>
      </c>
      <c r="X70" s="199">
        <v>-7068817.8303003879</v>
      </c>
      <c r="Y70" s="199">
        <v>-6184209.4960047351</v>
      </c>
      <c r="Z70" s="199">
        <v>-6205992.4103409527</v>
      </c>
      <c r="AA70" s="199">
        <v>-8101796.2562099099</v>
      </c>
      <c r="AB70" s="199">
        <v>-6252610.3738385215</v>
      </c>
      <c r="AC70" s="175"/>
      <c r="AD70" s="175"/>
      <c r="AE70" s="175"/>
    </row>
    <row r="71" spans="1:31" s="174" customFormat="1" ht="16.5" thickBot="1" x14ac:dyDescent="0.25">
      <c r="A71" s="202"/>
      <c r="B71" s="210">
        <v>0.5</v>
      </c>
      <c r="C71" s="210">
        <v>1.5</v>
      </c>
      <c r="D71" s="210">
        <v>2.5</v>
      </c>
      <c r="E71" s="210">
        <v>3.5</v>
      </c>
      <c r="F71" s="210">
        <v>4.5</v>
      </c>
      <c r="G71" s="210">
        <v>5.5</v>
      </c>
      <c r="H71" s="210">
        <v>6.5</v>
      </c>
      <c r="I71" s="210">
        <v>7.5</v>
      </c>
      <c r="J71" s="210">
        <v>8.5</v>
      </c>
      <c r="K71" s="210">
        <v>9.5</v>
      </c>
      <c r="L71" s="210">
        <v>10.5</v>
      </c>
      <c r="M71" s="210">
        <v>11.5</v>
      </c>
      <c r="N71" s="210">
        <v>12.5</v>
      </c>
      <c r="O71" s="210">
        <v>13.5</v>
      </c>
      <c r="P71" s="210">
        <v>14.5</v>
      </c>
      <c r="Q71" s="210">
        <v>15.5</v>
      </c>
      <c r="R71" s="210">
        <v>16.5</v>
      </c>
      <c r="S71" s="210">
        <v>17.5</v>
      </c>
      <c r="T71" s="210">
        <v>18.5</v>
      </c>
      <c r="U71" s="210">
        <v>19.5</v>
      </c>
      <c r="V71" s="210">
        <v>20.5</v>
      </c>
      <c r="W71" s="210">
        <v>21.5</v>
      </c>
      <c r="X71" s="210">
        <v>22.5</v>
      </c>
      <c r="Y71" s="210">
        <v>23.5</v>
      </c>
      <c r="Z71" s="210">
        <v>24.5</v>
      </c>
      <c r="AA71" s="210">
        <v>25.5</v>
      </c>
      <c r="AB71" s="210">
        <v>26.5</v>
      </c>
      <c r="AC71" s="175"/>
      <c r="AD71" s="175"/>
      <c r="AE71" s="175"/>
    </row>
    <row r="72" spans="1:31" s="174" customFormat="1" x14ac:dyDescent="0.2">
      <c r="A72" s="200" t="s">
        <v>231</v>
      </c>
      <c r="B72" s="194">
        <v>1</v>
      </c>
      <c r="C72" s="194">
        <v>2</v>
      </c>
      <c r="D72" s="194">
        <v>3</v>
      </c>
      <c r="E72" s="194">
        <v>4</v>
      </c>
      <c r="F72" s="194">
        <v>5</v>
      </c>
      <c r="G72" s="194">
        <v>6</v>
      </c>
      <c r="H72" s="194">
        <v>7</v>
      </c>
      <c r="I72" s="194">
        <v>8</v>
      </c>
      <c r="J72" s="194">
        <v>9</v>
      </c>
      <c r="K72" s="194">
        <v>10</v>
      </c>
      <c r="L72" s="194">
        <v>11</v>
      </c>
      <c r="M72" s="194">
        <v>12</v>
      </c>
      <c r="N72" s="194">
        <v>13</v>
      </c>
      <c r="O72" s="194">
        <v>14</v>
      </c>
      <c r="P72" s="194">
        <v>15</v>
      </c>
      <c r="Q72" s="194">
        <v>16</v>
      </c>
      <c r="R72" s="194">
        <v>17</v>
      </c>
      <c r="S72" s="194">
        <v>18</v>
      </c>
      <c r="T72" s="194">
        <v>19</v>
      </c>
      <c r="U72" s="194">
        <v>20</v>
      </c>
      <c r="V72" s="194">
        <v>21</v>
      </c>
      <c r="W72" s="194">
        <v>22</v>
      </c>
      <c r="X72" s="194">
        <v>23</v>
      </c>
      <c r="Y72" s="194">
        <v>24</v>
      </c>
      <c r="Z72" s="194">
        <v>25</v>
      </c>
      <c r="AA72" s="194">
        <v>26</v>
      </c>
      <c r="AB72" s="194">
        <v>27</v>
      </c>
      <c r="AC72" s="175"/>
      <c r="AD72" s="175"/>
      <c r="AE72" s="175"/>
    </row>
    <row r="73" spans="1:31" s="174" customFormat="1" ht="14.25" x14ac:dyDescent="0.2">
      <c r="A73" s="204" t="s">
        <v>416</v>
      </c>
      <c r="B73" s="205">
        <v>-0.05</v>
      </c>
      <c r="C73" s="205">
        <v>-0.05</v>
      </c>
      <c r="D73" s="205">
        <v>-7368533.6612</v>
      </c>
      <c r="E73" s="205">
        <v>-7379122.7995231999</v>
      </c>
      <c r="F73" s="205">
        <v>-7893927.1106278012</v>
      </c>
      <c r="G73" s="205">
        <v>-7401784.6318748929</v>
      </c>
      <c r="H73" s="205">
        <v>-7413903.3218411384</v>
      </c>
      <c r="I73" s="205">
        <v>-8003068.7146374928</v>
      </c>
      <c r="J73" s="205">
        <v>-7439838.7241369393</v>
      </c>
      <c r="K73" s="205">
        <v>-8499707.9023472387</v>
      </c>
      <c r="L73" s="205">
        <v>-8127975.4882656345</v>
      </c>
      <c r="M73" s="205">
        <v>-7483389.5525419507</v>
      </c>
      <c r="N73" s="205">
        <v>-7499262.0688588805</v>
      </c>
      <c r="O73" s="205">
        <v>-8270924.462779168</v>
      </c>
      <c r="P73" s="205">
        <v>-7533231.0949890036</v>
      </c>
      <c r="Q73" s="205">
        <v>-7551396.3222584976</v>
      </c>
      <c r="R73" s="205">
        <v>-8434521.7499471661</v>
      </c>
      <c r="S73" s="205">
        <v>-8636272.0157815777</v>
      </c>
      <c r="T73" s="205">
        <v>-7611061.1254075309</v>
      </c>
      <c r="U73" s="205">
        <v>-8621749.9022288322</v>
      </c>
      <c r="V73" s="205">
        <v>-7655552.2315437859</v>
      </c>
      <c r="W73" s="205">
        <v>-7679344.2310947999</v>
      </c>
      <c r="X73" s="205">
        <v>-8836022.2878754847</v>
      </c>
      <c r="Y73" s="205">
        <v>-7730261.8700059187</v>
      </c>
      <c r="Z73" s="205">
        <v>-7757490.5129261911</v>
      </c>
      <c r="AA73" s="205">
        <v>-10127245.320262387</v>
      </c>
      <c r="AB73" s="205">
        <v>-7815762.9672981519</v>
      </c>
      <c r="AC73" s="175"/>
      <c r="AD73" s="175"/>
      <c r="AE73" s="175"/>
    </row>
    <row r="74" spans="1:31" s="174" customFormat="1" x14ac:dyDescent="0.2">
      <c r="A74" s="206" t="s">
        <v>230</v>
      </c>
      <c r="B74" s="201">
        <v>0</v>
      </c>
      <c r="C74" s="201">
        <v>0</v>
      </c>
      <c r="D74" s="201">
        <v>7138334.9519999996</v>
      </c>
      <c r="E74" s="201">
        <v>7138334.9519999996</v>
      </c>
      <c r="F74" s="201">
        <v>7138334.9519999996</v>
      </c>
      <c r="G74" s="201">
        <v>7138334.7999999998</v>
      </c>
      <c r="H74" s="201">
        <v>7138334.7999999998</v>
      </c>
      <c r="I74" s="201">
        <v>7138334.7999999998</v>
      </c>
      <c r="J74" s="201">
        <v>7138334.7999999998</v>
      </c>
      <c r="K74" s="201">
        <v>7138334.7999999998</v>
      </c>
      <c r="L74" s="201">
        <v>7138334.7999999998</v>
      </c>
      <c r="M74" s="201">
        <v>7138334.7999999998</v>
      </c>
      <c r="N74" s="201">
        <v>7138334.7999999998</v>
      </c>
      <c r="O74" s="201">
        <v>7138334.7999999998</v>
      </c>
      <c r="P74" s="201">
        <v>7138334.7999999998</v>
      </c>
      <c r="Q74" s="201">
        <v>7138334.7999999998</v>
      </c>
      <c r="R74" s="201">
        <v>7138334.7999999998</v>
      </c>
      <c r="S74" s="201">
        <v>7138334.7999999998</v>
      </c>
      <c r="T74" s="201">
        <v>7138334.7999999998</v>
      </c>
      <c r="U74" s="201">
        <v>7138334.7999999998</v>
      </c>
      <c r="V74" s="201">
        <v>7138334.7999999998</v>
      </c>
      <c r="W74" s="201">
        <v>7138334.7999999998</v>
      </c>
      <c r="X74" s="201">
        <v>7138334.7999999998</v>
      </c>
      <c r="Y74" s="201">
        <v>7138334.7999999998</v>
      </c>
      <c r="Z74" s="201">
        <v>7138334.7999999998</v>
      </c>
      <c r="AA74" s="201">
        <v>7138334.7999999998</v>
      </c>
      <c r="AB74" s="201">
        <v>7138334.7999999998</v>
      </c>
      <c r="AC74" s="175"/>
      <c r="AD74" s="175"/>
      <c r="AE74" s="175"/>
    </row>
    <row r="75" spans="1:31" s="174" customFormat="1" x14ac:dyDescent="0.2">
      <c r="A75" s="206" t="s">
        <v>229</v>
      </c>
      <c r="B75" s="201">
        <v>0</v>
      </c>
      <c r="C75" s="201">
        <v>0</v>
      </c>
      <c r="D75" s="201">
        <v>0</v>
      </c>
      <c r="E75" s="201">
        <v>0</v>
      </c>
      <c r="F75" s="201">
        <v>0</v>
      </c>
      <c r="G75" s="201">
        <v>0</v>
      </c>
      <c r="H75" s="201">
        <v>0</v>
      </c>
      <c r="I75" s="201">
        <v>0</v>
      </c>
      <c r="J75" s="201">
        <v>0</v>
      </c>
      <c r="K75" s="201">
        <v>0</v>
      </c>
      <c r="L75" s="201">
        <v>0</v>
      </c>
      <c r="M75" s="201">
        <v>0</v>
      </c>
      <c r="N75" s="201">
        <v>0</v>
      </c>
      <c r="O75" s="201">
        <v>0</v>
      </c>
      <c r="P75" s="201">
        <v>0</v>
      </c>
      <c r="Q75" s="201">
        <v>0</v>
      </c>
      <c r="R75" s="201">
        <v>0</v>
      </c>
      <c r="S75" s="201">
        <v>0</v>
      </c>
      <c r="T75" s="201">
        <v>0</v>
      </c>
      <c r="U75" s="201">
        <v>0</v>
      </c>
      <c r="V75" s="201">
        <v>0</v>
      </c>
      <c r="W75" s="201">
        <v>0</v>
      </c>
      <c r="X75" s="201">
        <v>0</v>
      </c>
      <c r="Y75" s="201">
        <v>0</v>
      </c>
      <c r="Z75" s="201">
        <v>0</v>
      </c>
      <c r="AA75" s="201">
        <v>0</v>
      </c>
      <c r="AB75" s="201">
        <v>0</v>
      </c>
      <c r="AC75" s="175"/>
      <c r="AD75" s="175"/>
      <c r="AE75" s="175"/>
    </row>
    <row r="76" spans="1:31" s="174" customFormat="1" x14ac:dyDescent="0.2">
      <c r="A76" s="206" t="s">
        <v>228</v>
      </c>
      <c r="B76" s="201">
        <v>0</v>
      </c>
      <c r="C76" s="201">
        <v>0</v>
      </c>
      <c r="D76" s="201">
        <v>0</v>
      </c>
      <c r="E76" s="201">
        <v>0</v>
      </c>
      <c r="F76" s="201">
        <v>0</v>
      </c>
      <c r="G76" s="201">
        <v>0</v>
      </c>
      <c r="H76" s="201">
        <v>0</v>
      </c>
      <c r="I76" s="201">
        <v>0</v>
      </c>
      <c r="J76" s="201">
        <v>0</v>
      </c>
      <c r="K76" s="201">
        <v>0</v>
      </c>
      <c r="L76" s="201">
        <v>0</v>
      </c>
      <c r="M76" s="201">
        <v>0</v>
      </c>
      <c r="N76" s="201">
        <v>0</v>
      </c>
      <c r="O76" s="201">
        <v>0</v>
      </c>
      <c r="P76" s="201">
        <v>0</v>
      </c>
      <c r="Q76" s="201">
        <v>0</v>
      </c>
      <c r="R76" s="201">
        <v>0</v>
      </c>
      <c r="S76" s="201">
        <v>0</v>
      </c>
      <c r="T76" s="201">
        <v>0</v>
      </c>
      <c r="U76" s="201">
        <v>0</v>
      </c>
      <c r="V76" s="201">
        <v>0</v>
      </c>
      <c r="W76" s="201">
        <v>0</v>
      </c>
      <c r="X76" s="201">
        <v>0</v>
      </c>
      <c r="Y76" s="201">
        <v>0</v>
      </c>
      <c r="Z76" s="201">
        <v>0</v>
      </c>
      <c r="AA76" s="201">
        <v>0</v>
      </c>
      <c r="AB76" s="201">
        <v>0</v>
      </c>
      <c r="AC76" s="175"/>
      <c r="AD76" s="175"/>
      <c r="AE76" s="175"/>
    </row>
    <row r="77" spans="1:31" s="174" customFormat="1" x14ac:dyDescent="0.2">
      <c r="A77" s="206" t="s">
        <v>227</v>
      </c>
      <c r="B77" s="201">
        <v>-32122506.609000001</v>
      </c>
      <c r="C77" s="201">
        <v>-8.9999958872795105E-3</v>
      </c>
      <c r="D77" s="201">
        <v>-41435.767655998468</v>
      </c>
      <c r="E77" s="201">
        <v>-43341.812554180622</v>
      </c>
      <c r="F77" s="201">
        <v>-136006.58855300397</v>
      </c>
      <c r="G77" s="201">
        <v>-47420.969737477601</v>
      </c>
      <c r="H77" s="201">
        <v>-49602.333931405097</v>
      </c>
      <c r="I77" s="201">
        <v>-155652.10463475063</v>
      </c>
      <c r="J77" s="201">
        <v>-54270.706344649196</v>
      </c>
      <c r="K77" s="201">
        <v>-245047.1584224999</v>
      </c>
      <c r="L77" s="201">
        <v>-178135.32388781756</v>
      </c>
      <c r="M77" s="201">
        <v>-62109.855457551777</v>
      </c>
      <c r="N77" s="201">
        <v>-64966.908394601196</v>
      </c>
      <c r="O77" s="201">
        <v>-203866.13930024579</v>
      </c>
      <c r="P77" s="201">
        <v>-71081.33309802413</v>
      </c>
      <c r="Q77" s="201">
        <v>-74351.074006527662</v>
      </c>
      <c r="R77" s="201">
        <v>-233313.65099048987</v>
      </c>
      <c r="S77" s="201">
        <v>-269628.69884068519</v>
      </c>
      <c r="T77" s="201">
        <v>-85090.738573357463</v>
      </c>
      <c r="U77" s="201">
        <v>-267014.71840118617</v>
      </c>
      <c r="V77" s="201">
        <v>-93099.137677885592</v>
      </c>
      <c r="W77" s="201">
        <v>-97381.697597064078</v>
      </c>
      <c r="X77" s="201">
        <v>-305583.74781758338</v>
      </c>
      <c r="Y77" s="201">
        <v>-106546.87260106206</v>
      </c>
      <c r="Z77" s="201">
        <v>-111448.02832672</v>
      </c>
      <c r="AA77" s="201">
        <v>-538003.89364723116</v>
      </c>
      <c r="AB77" s="201">
        <v>-121937.07011366636</v>
      </c>
      <c r="AC77" s="175"/>
      <c r="AD77" s="175"/>
      <c r="AE77" s="175"/>
    </row>
    <row r="78" spans="1:31" s="174" customFormat="1" x14ac:dyDescent="0.2">
      <c r="A78" s="206" t="s">
        <v>226</v>
      </c>
      <c r="B78" s="201">
        <v>0</v>
      </c>
      <c r="C78" s="201">
        <v>0</v>
      </c>
      <c r="D78" s="201">
        <v>0</v>
      </c>
      <c r="E78" s="201">
        <v>0</v>
      </c>
      <c r="F78" s="201">
        <v>0</v>
      </c>
      <c r="G78" s="201">
        <v>0</v>
      </c>
      <c r="H78" s="201">
        <v>0</v>
      </c>
      <c r="I78" s="201">
        <v>0</v>
      </c>
      <c r="J78" s="201">
        <v>0</v>
      </c>
      <c r="K78" s="201">
        <v>0</v>
      </c>
      <c r="L78" s="201">
        <v>0</v>
      </c>
      <c r="M78" s="201">
        <v>0</v>
      </c>
      <c r="N78" s="201">
        <v>0</v>
      </c>
      <c r="O78" s="201">
        <v>0</v>
      </c>
      <c r="P78" s="201">
        <v>0</v>
      </c>
      <c r="Q78" s="201">
        <v>0</v>
      </c>
      <c r="R78" s="201">
        <v>0</v>
      </c>
      <c r="S78" s="201">
        <v>0</v>
      </c>
      <c r="T78" s="201">
        <v>0</v>
      </c>
      <c r="U78" s="201">
        <v>0</v>
      </c>
      <c r="V78" s="201">
        <v>0</v>
      </c>
      <c r="W78" s="201">
        <v>0</v>
      </c>
      <c r="X78" s="201">
        <v>0</v>
      </c>
      <c r="Y78" s="201">
        <v>0</v>
      </c>
      <c r="Z78" s="201">
        <v>0</v>
      </c>
      <c r="AA78" s="201">
        <v>0</v>
      </c>
      <c r="AB78" s="201">
        <v>0</v>
      </c>
      <c r="AC78" s="175"/>
      <c r="AD78" s="175"/>
      <c r="AE78" s="175"/>
    </row>
    <row r="79" spans="1:31" s="174" customFormat="1" x14ac:dyDescent="0.2">
      <c r="A79" s="206" t="s">
        <v>417</v>
      </c>
      <c r="B79" s="201">
        <v>-178458370</v>
      </c>
      <c r="C79" s="201">
        <v>0</v>
      </c>
      <c r="D79" s="201">
        <v>0</v>
      </c>
      <c r="E79" s="201">
        <v>0</v>
      </c>
      <c r="F79" s="201">
        <v>0</v>
      </c>
      <c r="G79" s="201">
        <v>0</v>
      </c>
      <c r="H79" s="201">
        <v>0</v>
      </c>
      <c r="I79" s="201">
        <v>0</v>
      </c>
      <c r="J79" s="201">
        <v>0</v>
      </c>
      <c r="K79" s="201">
        <v>0</v>
      </c>
      <c r="L79" s="201">
        <v>0</v>
      </c>
      <c r="M79" s="201">
        <v>0</v>
      </c>
      <c r="N79" s="201">
        <v>0</v>
      </c>
      <c r="O79" s="201">
        <v>0</v>
      </c>
      <c r="P79" s="201">
        <v>0</v>
      </c>
      <c r="Q79" s="201">
        <v>0</v>
      </c>
      <c r="R79" s="201"/>
      <c r="S79" s="201"/>
      <c r="T79" s="201"/>
      <c r="U79" s="201"/>
      <c r="V79" s="201"/>
      <c r="W79" s="201"/>
      <c r="X79" s="201"/>
      <c r="Y79" s="201"/>
      <c r="Z79" s="201"/>
      <c r="AA79" s="201"/>
      <c r="AB79" s="201"/>
      <c r="AC79" s="207"/>
      <c r="AD79" s="175"/>
      <c r="AE79" s="175"/>
    </row>
    <row r="80" spans="1:31" s="174" customFormat="1" x14ac:dyDescent="0.2">
      <c r="A80" s="206" t="s">
        <v>225</v>
      </c>
      <c r="B80" s="201">
        <v>0</v>
      </c>
      <c r="C80" s="201">
        <v>0</v>
      </c>
      <c r="D80" s="201">
        <v>0</v>
      </c>
      <c r="E80" s="201">
        <v>0</v>
      </c>
      <c r="F80" s="201">
        <v>0</v>
      </c>
      <c r="G80" s="201">
        <v>0</v>
      </c>
      <c r="H80" s="201">
        <v>0</v>
      </c>
      <c r="I80" s="201">
        <v>0</v>
      </c>
      <c r="J80" s="201">
        <v>0</v>
      </c>
      <c r="K80" s="201">
        <v>0</v>
      </c>
      <c r="L80" s="201">
        <v>0</v>
      </c>
      <c r="M80" s="201">
        <v>0</v>
      </c>
      <c r="N80" s="201">
        <v>0</v>
      </c>
      <c r="O80" s="201">
        <v>0</v>
      </c>
      <c r="P80" s="201">
        <v>0</v>
      </c>
      <c r="Q80" s="201">
        <v>0</v>
      </c>
      <c r="R80" s="201">
        <v>0</v>
      </c>
      <c r="S80" s="201">
        <v>0</v>
      </c>
      <c r="T80" s="201">
        <v>0</v>
      </c>
      <c r="U80" s="201">
        <v>0</v>
      </c>
      <c r="V80" s="201">
        <v>0</v>
      </c>
      <c r="W80" s="201">
        <v>0</v>
      </c>
      <c r="X80" s="201">
        <v>0</v>
      </c>
      <c r="Y80" s="201">
        <v>0</v>
      </c>
      <c r="Z80" s="201">
        <v>0</v>
      </c>
      <c r="AA80" s="201">
        <v>0</v>
      </c>
      <c r="AB80" s="201">
        <v>0</v>
      </c>
      <c r="AC80" s="175"/>
      <c r="AD80" s="175"/>
      <c r="AE80" s="175"/>
    </row>
    <row r="81" spans="1:31" s="174" customFormat="1" ht="14.25" x14ac:dyDescent="0.2">
      <c r="A81" s="208" t="s">
        <v>224</v>
      </c>
      <c r="B81" s="205">
        <v>-210580876.65900001</v>
      </c>
      <c r="C81" s="205">
        <v>-5.8999995887279513E-2</v>
      </c>
      <c r="D81" s="205">
        <v>-271634.47685599886</v>
      </c>
      <c r="E81" s="205">
        <v>-284129.66007738095</v>
      </c>
      <c r="F81" s="205">
        <v>-891598.74718080554</v>
      </c>
      <c r="G81" s="205">
        <v>-310870.80161237065</v>
      </c>
      <c r="H81" s="205">
        <v>-325170.8557725437</v>
      </c>
      <c r="I81" s="205">
        <v>-1020386.0192722436</v>
      </c>
      <c r="J81" s="205">
        <v>-355774.63048158865</v>
      </c>
      <c r="K81" s="205">
        <v>-1606420.2607697388</v>
      </c>
      <c r="L81" s="205">
        <v>-1167776.0121534523</v>
      </c>
      <c r="M81" s="205">
        <v>-407164.60799950268</v>
      </c>
      <c r="N81" s="205">
        <v>-425894.17725348193</v>
      </c>
      <c r="O81" s="205">
        <v>-1336455.802079414</v>
      </c>
      <c r="P81" s="205">
        <v>-465977.62808702793</v>
      </c>
      <c r="Q81" s="205">
        <v>-487412.59626502544</v>
      </c>
      <c r="R81" s="205">
        <v>-1529500.6009376561</v>
      </c>
      <c r="S81" s="205">
        <v>-1767565.9146222631</v>
      </c>
      <c r="T81" s="205">
        <v>-557817.06398088858</v>
      </c>
      <c r="U81" s="205">
        <v>-1750429.8206300186</v>
      </c>
      <c r="V81" s="205">
        <v>-610316.56922167167</v>
      </c>
      <c r="W81" s="205">
        <v>-638391.1286918642</v>
      </c>
      <c r="X81" s="205">
        <v>-2003271.2356930682</v>
      </c>
      <c r="Y81" s="205">
        <v>-698473.94260698091</v>
      </c>
      <c r="Z81" s="205">
        <v>-730603.74125291128</v>
      </c>
      <c r="AA81" s="205">
        <v>-3526914.4139096187</v>
      </c>
      <c r="AB81" s="205">
        <v>-799365.23741181847</v>
      </c>
      <c r="AC81" s="175"/>
      <c r="AD81" s="175"/>
      <c r="AE81" s="175"/>
    </row>
    <row r="82" spans="1:31" s="174" customFormat="1" ht="14.25" x14ac:dyDescent="0.2">
      <c r="A82" s="208" t="s">
        <v>418</v>
      </c>
      <c r="B82" s="205">
        <v>-210580876.65900001</v>
      </c>
      <c r="C82" s="205">
        <v>-210580876.71799999</v>
      </c>
      <c r="D82" s="205">
        <v>-210852511.19485599</v>
      </c>
      <c r="E82" s="205">
        <v>-211136640.85493338</v>
      </c>
      <c r="F82" s="205">
        <v>-212028239.6021142</v>
      </c>
      <c r="G82" s="205">
        <v>-212339110.40372658</v>
      </c>
      <c r="H82" s="205">
        <v>-212664281.25949913</v>
      </c>
      <c r="I82" s="205">
        <v>-213684667.27877137</v>
      </c>
      <c r="J82" s="205">
        <v>-214040441.90925297</v>
      </c>
      <c r="K82" s="205">
        <v>-215646862.1700227</v>
      </c>
      <c r="L82" s="205">
        <v>-216814638.18217614</v>
      </c>
      <c r="M82" s="205">
        <v>-217221802.79017565</v>
      </c>
      <c r="N82" s="205">
        <v>-217647696.96742913</v>
      </c>
      <c r="O82" s="205">
        <v>-218984152.76950854</v>
      </c>
      <c r="P82" s="205">
        <v>-219450130.39759555</v>
      </c>
      <c r="Q82" s="205">
        <v>-219937542.99386057</v>
      </c>
      <c r="R82" s="205">
        <v>-221467043.59479824</v>
      </c>
      <c r="S82" s="205">
        <v>-223234609.50942051</v>
      </c>
      <c r="T82" s="205">
        <v>-223792426.57340139</v>
      </c>
      <c r="U82" s="205">
        <v>-225542856.39403141</v>
      </c>
      <c r="V82" s="205">
        <v>-226153172.96325308</v>
      </c>
      <c r="W82" s="205">
        <v>-226791564.09194493</v>
      </c>
      <c r="X82" s="205">
        <v>-228794835.327638</v>
      </c>
      <c r="Y82" s="205">
        <v>-229493309.27024499</v>
      </c>
      <c r="Z82" s="205">
        <v>-230223913.01149788</v>
      </c>
      <c r="AA82" s="205">
        <v>-233750827.4254075</v>
      </c>
      <c r="AB82" s="205">
        <v>-234550192.66281933</v>
      </c>
      <c r="AC82" s="175"/>
      <c r="AD82" s="175"/>
      <c r="AE82" s="175"/>
    </row>
    <row r="83" spans="1:31" s="174" customFormat="1" x14ac:dyDescent="0.2">
      <c r="A83" s="211" t="s">
        <v>419</v>
      </c>
      <c r="B83" s="212">
        <v>0.9109750373485539</v>
      </c>
      <c r="C83" s="212">
        <v>0.75599588161705711</v>
      </c>
      <c r="D83" s="212">
        <v>0.6273824743710017</v>
      </c>
      <c r="E83" s="212">
        <v>0.52064935632448273</v>
      </c>
      <c r="F83" s="212">
        <v>0.43207415462612664</v>
      </c>
      <c r="G83" s="212">
        <v>0.35856776317520883</v>
      </c>
      <c r="H83" s="212">
        <v>0.29756660844415667</v>
      </c>
      <c r="I83" s="212">
        <v>0.24694324352212174</v>
      </c>
      <c r="J83" s="212">
        <v>0.20493215230051592</v>
      </c>
      <c r="K83" s="212">
        <v>0.1700681761830008</v>
      </c>
      <c r="L83" s="212">
        <v>0.14113541591950271</v>
      </c>
      <c r="M83" s="212">
        <v>0.11712482648921385</v>
      </c>
      <c r="N83" s="212">
        <v>9.719902613212765E-2</v>
      </c>
      <c r="O83" s="212">
        <v>8.0663092225832109E-2</v>
      </c>
      <c r="P83" s="212">
        <v>6.6940325498615838E-2</v>
      </c>
      <c r="Q83" s="212">
        <v>5.5552137343249659E-2</v>
      </c>
      <c r="R83" s="212">
        <v>4.6101358791078552E-2</v>
      </c>
      <c r="S83" s="212">
        <v>3.825838903823945E-2</v>
      </c>
      <c r="T83" s="212">
        <v>3.174970044667174E-2</v>
      </c>
      <c r="U83" s="212">
        <v>2.6348299125868668E-2</v>
      </c>
      <c r="V83" s="212">
        <v>2.1865808403210511E-2</v>
      </c>
      <c r="W83" s="212">
        <v>1.814589908980126E-2</v>
      </c>
      <c r="X83" s="212">
        <v>1.5058837418922204E-2</v>
      </c>
      <c r="Y83" s="212">
        <v>1.2496960513628384E-2</v>
      </c>
      <c r="Z83" s="212">
        <v>1.0370921588073345E-2</v>
      </c>
      <c r="AA83" s="212">
        <v>8.6065739320110735E-3</v>
      </c>
      <c r="AB83" s="212">
        <v>7.1423850058183183E-3</v>
      </c>
      <c r="AC83" s="175"/>
      <c r="AD83" s="175"/>
      <c r="AE83" s="175"/>
    </row>
    <row r="84" spans="1:31" s="174" customFormat="1" ht="14.25" x14ac:dyDescent="0.2">
      <c r="A84" s="204" t="s">
        <v>420</v>
      </c>
      <c r="B84" s="205">
        <v>-191833921.97932374</v>
      </c>
      <c r="C84" s="205">
        <v>-4.460375390620662E-2</v>
      </c>
      <c r="D84" s="205">
        <v>-170418.71021438917</v>
      </c>
      <c r="E84" s="205">
        <v>-147931.92463198246</v>
      </c>
      <c r="F84" s="205">
        <v>-385236.77495386015</v>
      </c>
      <c r="G84" s="205">
        <v>-111468.24797063184</v>
      </c>
      <c r="H84" s="205">
        <v>-96759.98871711985</v>
      </c>
      <c r="I84" s="205">
        <v>-251977.43324371407</v>
      </c>
      <c r="J84" s="205">
        <v>-72909.660758512706</v>
      </c>
      <c r="K84" s="205">
        <v>-273200.96393253002</v>
      </c>
      <c r="L84" s="205">
        <v>-164814.55317609574</v>
      </c>
      <c r="M84" s="205">
        <v>-47689.084064490526</v>
      </c>
      <c r="N84" s="205">
        <v>-41396.499264382197</v>
      </c>
      <c r="O84" s="205">
        <v>-107802.6576188802</v>
      </c>
      <c r="P84" s="205">
        <v>-31192.694099218603</v>
      </c>
      <c r="Q84" s="205">
        <v>-27076.811490544587</v>
      </c>
      <c r="R84" s="205">
        <v>-70512.055974997143</v>
      </c>
      <c r="S84" s="205">
        <v>-67624.224412350071</v>
      </c>
      <c r="T84" s="205">
        <v>-17710.524685435135</v>
      </c>
      <c r="U84" s="205">
        <v>-46120.848512800367</v>
      </c>
      <c r="V84" s="205">
        <v>-13345.065167905837</v>
      </c>
      <c r="W84" s="205">
        <v>-11584.181001066898</v>
      </c>
      <c r="X84" s="205">
        <v>-30166.935844305299</v>
      </c>
      <c r="Y84" s="205">
        <v>-8728.8012805577782</v>
      </c>
      <c r="Z84" s="205">
        <v>-7577.0341124869701</v>
      </c>
      <c r="AA84" s="205">
        <v>-30354.649655188638</v>
      </c>
      <c r="AB84" s="205">
        <v>-5709.3742858625728</v>
      </c>
      <c r="AC84" s="175"/>
      <c r="AD84" s="175"/>
      <c r="AE84" s="175"/>
    </row>
    <row r="85" spans="1:31" s="174" customFormat="1" ht="14.25" x14ac:dyDescent="0.2">
      <c r="A85" s="204" t="s">
        <v>421</v>
      </c>
      <c r="B85" s="205">
        <v>-191833921.97932374</v>
      </c>
      <c r="C85" s="205">
        <v>-191833922.02392751</v>
      </c>
      <c r="D85" s="205">
        <v>-192004340.73414189</v>
      </c>
      <c r="E85" s="205">
        <v>-192152272.65877387</v>
      </c>
      <c r="F85" s="205">
        <v>-192537509.43372774</v>
      </c>
      <c r="G85" s="205">
        <v>-192648977.68169838</v>
      </c>
      <c r="H85" s="205">
        <v>-192745737.67041549</v>
      </c>
      <c r="I85" s="205">
        <v>-192997715.10365921</v>
      </c>
      <c r="J85" s="205">
        <v>-193070624.76441774</v>
      </c>
      <c r="K85" s="205">
        <v>-193343825.72835028</v>
      </c>
      <c r="L85" s="205">
        <v>-193508640.28152639</v>
      </c>
      <c r="M85" s="205">
        <v>-193556329.36559087</v>
      </c>
      <c r="N85" s="205">
        <v>-193597725.86485526</v>
      </c>
      <c r="O85" s="205">
        <v>-193705528.52247414</v>
      </c>
      <c r="P85" s="205">
        <v>-193736721.21657336</v>
      </c>
      <c r="Q85" s="205">
        <v>-193763798.02806389</v>
      </c>
      <c r="R85" s="205">
        <v>-193834310.08403888</v>
      </c>
      <c r="S85" s="205">
        <v>-193901934.30845124</v>
      </c>
      <c r="T85" s="205">
        <v>-193919644.83313668</v>
      </c>
      <c r="U85" s="205">
        <v>-193965765.68164948</v>
      </c>
      <c r="V85" s="205">
        <v>-193979110.74681738</v>
      </c>
      <c r="W85" s="205">
        <v>-193990694.92781845</v>
      </c>
      <c r="X85" s="205">
        <v>-194020861.86366275</v>
      </c>
      <c r="Y85" s="205">
        <v>-194029590.66494331</v>
      </c>
      <c r="Z85" s="205">
        <v>-194037167.69905579</v>
      </c>
      <c r="AA85" s="205">
        <v>-194067522.34871098</v>
      </c>
      <c r="AB85" s="205">
        <v>-194073231.72299686</v>
      </c>
      <c r="AC85" s="175"/>
      <c r="AD85" s="175"/>
      <c r="AE85" s="175"/>
    </row>
    <row r="86" spans="1:31" s="174" customFormat="1" ht="14.25" x14ac:dyDescent="0.2">
      <c r="A86" s="204" t="s">
        <v>422</v>
      </c>
      <c r="B86" s="213">
        <v>0</v>
      </c>
      <c r="C86" s="213">
        <v>0</v>
      </c>
      <c r="D86" s="213">
        <v>0</v>
      </c>
      <c r="E86" s="213">
        <v>0</v>
      </c>
      <c r="F86" s="213">
        <v>0</v>
      </c>
      <c r="G86" s="213">
        <v>0</v>
      </c>
      <c r="H86" s="213">
        <v>0</v>
      </c>
      <c r="I86" s="213">
        <v>0</v>
      </c>
      <c r="J86" s="213">
        <v>0</v>
      </c>
      <c r="K86" s="213">
        <v>0</v>
      </c>
      <c r="L86" s="213">
        <v>0</v>
      </c>
      <c r="M86" s="213">
        <v>0</v>
      </c>
      <c r="N86" s="213">
        <v>0</v>
      </c>
      <c r="O86" s="213">
        <v>0</v>
      </c>
      <c r="P86" s="213">
        <v>0</v>
      </c>
      <c r="Q86" s="213">
        <v>0</v>
      </c>
      <c r="R86" s="213">
        <v>0</v>
      </c>
      <c r="S86" s="213">
        <v>0</v>
      </c>
      <c r="T86" s="213">
        <v>0</v>
      </c>
      <c r="U86" s="213">
        <v>0</v>
      </c>
      <c r="V86" s="213">
        <v>0</v>
      </c>
      <c r="W86" s="213">
        <v>0</v>
      </c>
      <c r="X86" s="213">
        <v>0</v>
      </c>
      <c r="Y86" s="213">
        <v>0</v>
      </c>
      <c r="Z86" s="213">
        <v>0</v>
      </c>
      <c r="AA86" s="213">
        <v>0</v>
      </c>
      <c r="AB86" s="213">
        <v>0</v>
      </c>
      <c r="AC86" s="175"/>
      <c r="AD86" s="175"/>
      <c r="AE86" s="175"/>
    </row>
    <row r="87" spans="1:31" s="174" customFormat="1" ht="14.25" x14ac:dyDescent="0.2">
      <c r="A87" s="204" t="s">
        <v>423</v>
      </c>
      <c r="B87" s="214">
        <v>0</v>
      </c>
      <c r="C87" s="214">
        <v>0</v>
      </c>
      <c r="D87" s="214">
        <v>0</v>
      </c>
      <c r="E87" s="214">
        <v>0</v>
      </c>
      <c r="F87" s="214">
        <v>0</v>
      </c>
      <c r="G87" s="214">
        <v>0</v>
      </c>
      <c r="H87" s="214">
        <v>0</v>
      </c>
      <c r="I87" s="214">
        <v>0</v>
      </c>
      <c r="J87" s="214">
        <v>0</v>
      </c>
      <c r="K87" s="214">
        <v>0</v>
      </c>
      <c r="L87" s="214">
        <v>0</v>
      </c>
      <c r="M87" s="214">
        <v>0</v>
      </c>
      <c r="N87" s="214">
        <v>0</v>
      </c>
      <c r="O87" s="214">
        <v>0</v>
      </c>
      <c r="P87" s="214">
        <v>0</v>
      </c>
      <c r="Q87" s="214">
        <v>0</v>
      </c>
      <c r="R87" s="214">
        <v>0</v>
      </c>
      <c r="S87" s="214">
        <v>0</v>
      </c>
      <c r="T87" s="214">
        <v>0</v>
      </c>
      <c r="U87" s="214">
        <v>0</v>
      </c>
      <c r="V87" s="214">
        <v>0</v>
      </c>
      <c r="W87" s="214">
        <v>0</v>
      </c>
      <c r="X87" s="214">
        <v>0</v>
      </c>
      <c r="Y87" s="214">
        <v>0</v>
      </c>
      <c r="Z87" s="214">
        <v>0</v>
      </c>
      <c r="AA87" s="214">
        <v>0</v>
      </c>
      <c r="AB87" s="214">
        <v>0</v>
      </c>
      <c r="AC87" s="175"/>
      <c r="AD87" s="175"/>
      <c r="AE87" s="175"/>
    </row>
    <row r="88" spans="1:31" s="174" customFormat="1" ht="15" thickBot="1" x14ac:dyDescent="0.25">
      <c r="A88" s="215" t="s">
        <v>424</v>
      </c>
      <c r="B88" s="216">
        <v>0</v>
      </c>
      <c r="C88" s="216">
        <v>0</v>
      </c>
      <c r="D88" s="216">
        <v>0</v>
      </c>
      <c r="E88" s="216">
        <v>0</v>
      </c>
      <c r="F88" s="216">
        <v>0</v>
      </c>
      <c r="G88" s="216">
        <v>0</v>
      </c>
      <c r="H88" s="216">
        <v>0</v>
      </c>
      <c r="I88" s="216">
        <v>0</v>
      </c>
      <c r="J88" s="216">
        <v>0</v>
      </c>
      <c r="K88" s="216">
        <v>0</v>
      </c>
      <c r="L88" s="216">
        <v>0</v>
      </c>
      <c r="M88" s="216">
        <v>0</v>
      </c>
      <c r="N88" s="216">
        <v>0</v>
      </c>
      <c r="O88" s="216">
        <v>0</v>
      </c>
      <c r="P88" s="216">
        <v>0</v>
      </c>
      <c r="Q88" s="216">
        <v>0</v>
      </c>
      <c r="R88" s="216">
        <v>0</v>
      </c>
      <c r="S88" s="216">
        <v>0</v>
      </c>
      <c r="T88" s="216">
        <v>0</v>
      </c>
      <c r="U88" s="216">
        <v>0</v>
      </c>
      <c r="V88" s="216">
        <v>0</v>
      </c>
      <c r="W88" s="216">
        <v>0</v>
      </c>
      <c r="X88" s="216">
        <v>0</v>
      </c>
      <c r="Y88" s="216">
        <v>0</v>
      </c>
      <c r="Z88" s="216">
        <v>0</v>
      </c>
      <c r="AA88" s="216">
        <v>0</v>
      </c>
      <c r="AB88" s="216">
        <v>0</v>
      </c>
      <c r="AC88" s="175"/>
      <c r="AD88" s="175"/>
      <c r="AE88" s="175"/>
    </row>
    <row r="89" spans="1:31" s="174" customFormat="1" x14ac:dyDescent="0.2">
      <c r="A89" s="169"/>
      <c r="B89" s="217">
        <v>2017</v>
      </c>
      <c r="C89" s="217">
        <v>2018</v>
      </c>
      <c r="D89" s="169">
        <v>2019</v>
      </c>
      <c r="E89" s="169">
        <v>2020</v>
      </c>
      <c r="F89" s="169">
        <v>2021</v>
      </c>
      <c r="G89" s="169">
        <v>2022</v>
      </c>
      <c r="H89" s="169">
        <v>2023</v>
      </c>
      <c r="I89" s="169">
        <v>2024</v>
      </c>
      <c r="J89" s="169">
        <v>2025</v>
      </c>
      <c r="K89" s="169">
        <v>2026</v>
      </c>
      <c r="L89" s="169">
        <v>2027</v>
      </c>
      <c r="M89" s="169">
        <v>2028</v>
      </c>
      <c r="N89" s="169">
        <v>2029</v>
      </c>
      <c r="O89" s="169">
        <v>2030</v>
      </c>
      <c r="P89" s="169">
        <v>2031</v>
      </c>
      <c r="Q89" s="169">
        <v>2032</v>
      </c>
      <c r="R89" s="169">
        <v>2033</v>
      </c>
      <c r="S89" s="169">
        <v>2034</v>
      </c>
      <c r="T89" s="169">
        <v>2035</v>
      </c>
      <c r="U89" s="169">
        <v>2036</v>
      </c>
      <c r="V89" s="169">
        <v>2037</v>
      </c>
      <c r="W89" s="169">
        <v>2038</v>
      </c>
      <c r="X89" s="169">
        <v>2039</v>
      </c>
      <c r="Y89" s="169">
        <v>2040</v>
      </c>
      <c r="Z89" s="169">
        <v>2041</v>
      </c>
      <c r="AA89" s="169">
        <v>2042</v>
      </c>
      <c r="AB89" s="169">
        <v>2043</v>
      </c>
      <c r="AC89" s="175"/>
      <c r="AD89" s="175"/>
      <c r="AE89" s="175"/>
    </row>
    <row r="90" spans="1:31" s="174" customFormat="1" x14ac:dyDescent="0.2">
      <c r="A90" s="393" t="s">
        <v>425</v>
      </c>
      <c r="B90" s="393"/>
      <c r="C90" s="393"/>
      <c r="D90" s="393"/>
      <c r="E90" s="393"/>
      <c r="F90" s="393"/>
      <c r="G90" s="393"/>
      <c r="H90" s="393"/>
      <c r="I90" s="393"/>
      <c r="J90" s="393"/>
      <c r="K90" s="393"/>
      <c r="L90" s="393"/>
      <c r="M90" s="393"/>
      <c r="N90" s="393"/>
      <c r="O90" s="393"/>
      <c r="P90" s="393"/>
      <c r="Q90" s="393"/>
      <c r="R90" s="393"/>
      <c r="S90" s="393"/>
      <c r="T90" s="393"/>
      <c r="U90" s="393"/>
      <c r="V90" s="393"/>
      <c r="W90" s="393"/>
      <c r="X90" s="393"/>
      <c r="Y90" s="393"/>
      <c r="Z90" s="393"/>
      <c r="AA90" s="393"/>
      <c r="AB90" s="393"/>
      <c r="AC90" s="175"/>
      <c r="AD90" s="175"/>
      <c r="AE90" s="175"/>
    </row>
    <row r="91" spans="1:31" s="174" customFormat="1" ht="63.6" customHeight="1" x14ac:dyDescent="0.2">
      <c r="A91" s="394" t="s">
        <v>426</v>
      </c>
      <c r="B91" s="394"/>
      <c r="C91" s="394"/>
      <c r="D91" s="394"/>
      <c r="E91" s="394"/>
      <c r="F91" s="394"/>
      <c r="G91" s="394"/>
      <c r="H91" s="394"/>
      <c r="I91" s="394"/>
      <c r="J91" s="169"/>
      <c r="K91" s="169"/>
      <c r="L91" s="169"/>
      <c r="M91" s="169"/>
      <c r="N91" s="169"/>
      <c r="O91" s="169"/>
      <c r="P91" s="169"/>
      <c r="Q91" s="169"/>
      <c r="R91" s="169"/>
      <c r="S91" s="169"/>
      <c r="T91" s="169"/>
      <c r="U91" s="169"/>
      <c r="V91" s="169"/>
      <c r="W91" s="169"/>
      <c r="X91" s="169"/>
      <c r="Y91" s="169"/>
      <c r="Z91" s="169"/>
      <c r="AA91" s="169"/>
      <c r="AB91" s="169"/>
      <c r="AC91" s="175"/>
      <c r="AD91" s="175"/>
      <c r="AE91" s="175"/>
    </row>
    <row r="92" spans="1:31" s="174" customFormat="1" x14ac:dyDescent="0.2">
      <c r="A92" s="169"/>
      <c r="B92" s="169"/>
      <c r="C92" s="218"/>
      <c r="D92" s="169"/>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c r="AC92" s="175"/>
      <c r="AD92" s="175"/>
      <c r="AE92" s="175"/>
    </row>
  </sheetData>
  <mergeCells count="15">
    <mergeCell ref="A5:P5"/>
    <mergeCell ref="A7:P7"/>
    <mergeCell ref="A9:P9"/>
    <mergeCell ref="A10:P10"/>
    <mergeCell ref="A12:P12"/>
    <mergeCell ref="A90:AB90"/>
    <mergeCell ref="A91:I91"/>
    <mergeCell ref="A13:P13"/>
    <mergeCell ref="A15:P15"/>
    <mergeCell ref="A16:P16"/>
    <mergeCell ref="A18:P18"/>
    <mergeCell ref="D25:F25"/>
    <mergeCell ref="D26:F26"/>
    <mergeCell ref="D27:F27"/>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56"/>
  <sheetViews>
    <sheetView view="pageBreakPreview" zoomScale="90" zoomScaleNormal="100" zoomScaleSheetLayoutView="90" workbookViewId="0">
      <selection activeCell="G1" sqref="G1:H1048576"/>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20"/>
      <c r="B1" s="20"/>
      <c r="C1" s="20"/>
      <c r="D1" s="20"/>
      <c r="E1" s="20"/>
      <c r="F1" s="20"/>
      <c r="G1" s="20"/>
      <c r="H1" s="20"/>
      <c r="I1" s="20"/>
      <c r="J1" s="247"/>
      <c r="K1" s="247" t="s">
        <v>68</v>
      </c>
    </row>
    <row r="2" spans="1:11" ht="18.75" x14ac:dyDescent="0.3">
      <c r="A2" s="20"/>
      <c r="B2" s="20"/>
      <c r="C2" s="20"/>
      <c r="D2" s="20"/>
      <c r="E2" s="20"/>
      <c r="F2" s="20"/>
      <c r="G2" s="20"/>
      <c r="H2" s="20"/>
      <c r="I2" s="20"/>
      <c r="J2" s="245"/>
      <c r="K2" s="245" t="s">
        <v>10</v>
      </c>
    </row>
    <row r="3" spans="1:11" ht="18.75" x14ac:dyDescent="0.3">
      <c r="A3" s="20"/>
      <c r="B3" s="20"/>
      <c r="C3" s="20"/>
      <c r="D3" s="20"/>
      <c r="E3" s="20"/>
      <c r="F3" s="20"/>
      <c r="G3" s="20"/>
      <c r="H3" s="20"/>
      <c r="I3" s="20"/>
      <c r="J3" s="245"/>
      <c r="K3" s="245" t="s">
        <v>67</v>
      </c>
    </row>
    <row r="4" spans="1:11" ht="18.75" x14ac:dyDescent="0.3">
      <c r="A4" s="20"/>
      <c r="B4" s="20"/>
      <c r="C4" s="20"/>
      <c r="D4" s="20"/>
      <c r="E4" s="20"/>
      <c r="F4" s="20"/>
      <c r="G4" s="20"/>
      <c r="H4" s="20"/>
      <c r="I4" s="245"/>
      <c r="J4" s="20"/>
      <c r="K4" s="246"/>
    </row>
    <row r="5" spans="1:11" ht="15.75" x14ac:dyDescent="0.25">
      <c r="A5" s="341" t="str">
        <f>'1. паспорт местоположение'!A5:C5</f>
        <v>Год раскрытия информации: 2018 год</v>
      </c>
      <c r="B5" s="341"/>
      <c r="C5" s="341"/>
      <c r="D5" s="341"/>
      <c r="E5" s="341"/>
      <c r="F5" s="341"/>
      <c r="G5" s="341"/>
      <c r="H5" s="341"/>
      <c r="I5" s="341"/>
      <c r="J5" s="341"/>
      <c r="K5" s="341"/>
    </row>
    <row r="6" spans="1:11" ht="18.75" x14ac:dyDescent="0.3">
      <c r="A6" s="20"/>
      <c r="B6" s="20"/>
      <c r="C6" s="20"/>
      <c r="D6" s="20"/>
      <c r="E6" s="20"/>
      <c r="F6" s="20"/>
      <c r="G6" s="20"/>
      <c r="H6" s="20"/>
      <c r="I6" s="245"/>
      <c r="J6" s="20"/>
      <c r="K6" s="246"/>
    </row>
    <row r="7" spans="1:11" ht="18.75" x14ac:dyDescent="0.25">
      <c r="A7" s="345" t="s">
        <v>9</v>
      </c>
      <c r="B7" s="345"/>
      <c r="C7" s="345"/>
      <c r="D7" s="345"/>
      <c r="E7" s="345"/>
      <c r="F7" s="345"/>
      <c r="G7" s="345"/>
      <c r="H7" s="345"/>
      <c r="I7" s="345"/>
      <c r="J7" s="345"/>
      <c r="K7" s="345"/>
    </row>
    <row r="8" spans="1:11" ht="18.75" x14ac:dyDescent="0.25">
      <c r="A8" s="345"/>
      <c r="B8" s="345"/>
      <c r="C8" s="345"/>
      <c r="D8" s="345"/>
      <c r="E8" s="345"/>
      <c r="F8" s="345"/>
      <c r="G8" s="345"/>
      <c r="H8" s="345"/>
      <c r="I8" s="345"/>
      <c r="J8" s="345"/>
      <c r="K8" s="246"/>
    </row>
    <row r="9" spans="1:11" ht="15.75" x14ac:dyDescent="0.25">
      <c r="A9" s="398" t="str">
        <f>'1. паспорт местоположение'!A9:C9</f>
        <v>Акционерное общество "Янтарьэнерго" ДЗО  ПАО "Россети"</v>
      </c>
      <c r="B9" s="398"/>
      <c r="C9" s="398"/>
      <c r="D9" s="398"/>
      <c r="E9" s="398"/>
      <c r="F9" s="398"/>
      <c r="G9" s="398"/>
      <c r="H9" s="398"/>
      <c r="I9" s="398"/>
      <c r="J9" s="398"/>
      <c r="K9" s="398"/>
    </row>
    <row r="10" spans="1:11" ht="15.75" x14ac:dyDescent="0.25">
      <c r="A10" s="342" t="s">
        <v>8</v>
      </c>
      <c r="B10" s="342"/>
      <c r="C10" s="342"/>
      <c r="D10" s="342"/>
      <c r="E10" s="342"/>
      <c r="F10" s="342"/>
      <c r="G10" s="342"/>
      <c r="H10" s="342"/>
      <c r="I10" s="342"/>
      <c r="J10" s="342"/>
      <c r="K10" s="342"/>
    </row>
    <row r="11" spans="1:11" ht="18.75" x14ac:dyDescent="0.25">
      <c r="A11" s="345"/>
      <c r="B11" s="345"/>
      <c r="C11" s="345"/>
      <c r="D11" s="345"/>
      <c r="E11" s="345"/>
      <c r="F11" s="345"/>
      <c r="G11" s="345"/>
      <c r="H11" s="345"/>
      <c r="I11" s="345"/>
      <c r="J11" s="345"/>
      <c r="K11" s="246"/>
    </row>
    <row r="12" spans="1:11" ht="15.75" customHeight="1" x14ac:dyDescent="0.25">
      <c r="A12" s="403" t="str">
        <f>'1. паспорт местоположение'!A12:C12</f>
        <v>F_17-2071</v>
      </c>
      <c r="B12" s="403"/>
      <c r="C12" s="403"/>
      <c r="D12" s="403"/>
      <c r="E12" s="403"/>
      <c r="F12" s="403"/>
      <c r="G12" s="403"/>
      <c r="H12" s="403"/>
      <c r="I12" s="403"/>
      <c r="J12" s="403"/>
      <c r="K12" s="403"/>
    </row>
    <row r="13" spans="1:11" ht="15.75" x14ac:dyDescent="0.25">
      <c r="A13" s="342" t="s">
        <v>7</v>
      </c>
      <c r="B13" s="342"/>
      <c r="C13" s="342"/>
      <c r="D13" s="342"/>
      <c r="E13" s="342"/>
      <c r="F13" s="342"/>
      <c r="G13" s="342"/>
      <c r="H13" s="342"/>
      <c r="I13" s="342"/>
      <c r="J13" s="342"/>
      <c r="K13" s="342"/>
    </row>
    <row r="14" spans="1:11" ht="18.75" x14ac:dyDescent="0.25">
      <c r="A14" s="353"/>
      <c r="B14" s="353"/>
      <c r="C14" s="353"/>
      <c r="D14" s="353"/>
      <c r="E14" s="353"/>
      <c r="F14" s="353"/>
      <c r="G14" s="353"/>
      <c r="H14" s="353"/>
      <c r="I14" s="353"/>
      <c r="J14" s="353"/>
      <c r="K14" s="246"/>
    </row>
    <row r="15" spans="1:11" ht="60" customHeight="1" x14ac:dyDescent="0.25">
      <c r="A15" s="398" t="str">
        <f>'1. паспорт местоположение'!A15:C15</f>
        <v>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v>
      </c>
      <c r="B15" s="398"/>
      <c r="C15" s="398"/>
      <c r="D15" s="398"/>
      <c r="E15" s="398"/>
      <c r="F15" s="398"/>
      <c r="G15" s="398"/>
      <c r="H15" s="398"/>
      <c r="I15" s="398"/>
      <c r="J15" s="398"/>
      <c r="K15" s="398"/>
    </row>
    <row r="16" spans="1:11" ht="15.75" customHeight="1" x14ac:dyDescent="0.25">
      <c r="A16" s="342" t="s">
        <v>6</v>
      </c>
      <c r="B16" s="342"/>
      <c r="C16" s="342"/>
      <c r="D16" s="342"/>
      <c r="E16" s="342"/>
      <c r="F16" s="342"/>
      <c r="G16" s="342"/>
      <c r="H16" s="342"/>
      <c r="I16" s="342"/>
      <c r="J16" s="342"/>
      <c r="K16" s="342"/>
    </row>
    <row r="17" spans="1:11" ht="15.75" x14ac:dyDescent="0.25">
      <c r="A17" s="20"/>
      <c r="B17" s="20"/>
      <c r="C17" s="20"/>
      <c r="D17" s="20"/>
      <c r="E17" s="20"/>
      <c r="F17" s="20"/>
      <c r="G17" s="20"/>
      <c r="H17" s="20"/>
      <c r="I17" s="20"/>
      <c r="J17" s="244"/>
      <c r="K17" s="246"/>
    </row>
    <row r="18" spans="1:11" ht="15.75" x14ac:dyDescent="0.25">
      <c r="A18" s="20"/>
      <c r="B18" s="20"/>
      <c r="C18" s="20"/>
      <c r="D18" s="20"/>
      <c r="E18" s="20"/>
      <c r="F18" s="20"/>
      <c r="G18" s="20"/>
      <c r="H18" s="20"/>
      <c r="I18" s="7"/>
      <c r="J18" s="20"/>
      <c r="K18" s="246"/>
    </row>
    <row r="19" spans="1:11" ht="15.75" customHeight="1" x14ac:dyDescent="0.25">
      <c r="A19" s="399" t="s">
        <v>367</v>
      </c>
      <c r="B19" s="399"/>
      <c r="C19" s="399"/>
      <c r="D19" s="399"/>
      <c r="E19" s="399"/>
      <c r="F19" s="399"/>
      <c r="G19" s="399"/>
      <c r="H19" s="399"/>
      <c r="I19" s="399"/>
      <c r="J19" s="399"/>
      <c r="K19" s="399"/>
    </row>
    <row r="20" spans="1:11" ht="15.75" customHeight="1" x14ac:dyDescent="0.25">
      <c r="A20" s="85"/>
      <c r="B20" s="246"/>
      <c r="C20" s="246"/>
      <c r="D20" s="246"/>
      <c r="E20" s="246"/>
      <c r="F20" s="246"/>
      <c r="G20" s="246"/>
      <c r="H20" s="246"/>
      <c r="I20" s="246"/>
      <c r="J20" s="246"/>
      <c r="K20" s="246"/>
    </row>
    <row r="21" spans="1:11" s="86" customFormat="1" ht="15.75" customHeight="1" x14ac:dyDescent="0.25">
      <c r="A21" s="85"/>
      <c r="I21" s="87"/>
    </row>
    <row r="22" spans="1:11" s="86" customFormat="1" ht="15.75" hidden="1" customHeight="1" x14ac:dyDescent="0.25">
      <c r="A22" s="85"/>
      <c r="B22" s="400" t="s">
        <v>427</v>
      </c>
      <c r="C22" s="401"/>
      <c r="D22" s="401"/>
      <c r="E22" s="401"/>
      <c r="F22" s="401"/>
      <c r="G22" s="401"/>
      <c r="I22" s="87"/>
    </row>
    <row r="23" spans="1:11" s="219" customFormat="1" ht="15.75" customHeight="1" x14ac:dyDescent="0.25">
      <c r="A23" s="404" t="s">
        <v>199</v>
      </c>
      <c r="B23" s="404" t="s">
        <v>428</v>
      </c>
      <c r="C23" s="404" t="s">
        <v>477</v>
      </c>
      <c r="D23" s="404"/>
      <c r="E23" s="404"/>
      <c r="F23" s="404"/>
      <c r="G23" s="404"/>
      <c r="H23" s="404"/>
      <c r="I23" s="405" t="s">
        <v>198</v>
      </c>
      <c r="J23" s="406" t="s">
        <v>478</v>
      </c>
      <c r="K23" s="404" t="s">
        <v>197</v>
      </c>
    </row>
    <row r="24" spans="1:11" s="219" customFormat="1" ht="57.75" customHeight="1" x14ac:dyDescent="0.25">
      <c r="A24" s="404"/>
      <c r="B24" s="404"/>
      <c r="C24" s="402" t="s">
        <v>629</v>
      </c>
      <c r="D24" s="402"/>
      <c r="E24" s="402" t="s">
        <v>11</v>
      </c>
      <c r="F24" s="402"/>
      <c r="G24" s="402" t="s">
        <v>630</v>
      </c>
      <c r="H24" s="402"/>
      <c r="I24" s="405"/>
      <c r="J24" s="407"/>
      <c r="K24" s="404"/>
    </row>
    <row r="25" spans="1:11" s="219" customFormat="1" ht="31.5" x14ac:dyDescent="0.25">
      <c r="A25" s="404"/>
      <c r="B25" s="404"/>
      <c r="C25" s="220" t="s">
        <v>196</v>
      </c>
      <c r="D25" s="220" t="s">
        <v>195</v>
      </c>
      <c r="E25" s="220" t="s">
        <v>196</v>
      </c>
      <c r="F25" s="220" t="s">
        <v>195</v>
      </c>
      <c r="G25" s="220" t="s">
        <v>196</v>
      </c>
      <c r="H25" s="220" t="s">
        <v>195</v>
      </c>
      <c r="I25" s="405"/>
      <c r="J25" s="408"/>
      <c r="K25" s="404"/>
    </row>
    <row r="26" spans="1:11" s="219" customFormat="1" ht="15.75" x14ac:dyDescent="0.25">
      <c r="A26" s="243">
        <v>1</v>
      </c>
      <c r="B26" s="243">
        <v>2</v>
      </c>
      <c r="C26" s="220">
        <v>3</v>
      </c>
      <c r="D26" s="220">
        <v>4</v>
      </c>
      <c r="E26" s="220">
        <v>5</v>
      </c>
      <c r="F26" s="220">
        <v>6</v>
      </c>
      <c r="G26" s="220">
        <v>7</v>
      </c>
      <c r="H26" s="220">
        <v>8</v>
      </c>
      <c r="I26" s="220">
        <v>9</v>
      </c>
      <c r="J26" s="220">
        <v>10</v>
      </c>
      <c r="K26" s="220">
        <v>11</v>
      </c>
    </row>
    <row r="27" spans="1:11" ht="31.5" x14ac:dyDescent="0.25">
      <c r="A27" s="269">
        <v>1</v>
      </c>
      <c r="B27" s="270" t="s">
        <v>194</v>
      </c>
      <c r="C27" s="271"/>
      <c r="D27" s="271"/>
      <c r="E27" s="312"/>
      <c r="F27" s="312"/>
      <c r="G27" s="271"/>
      <c r="H27" s="271"/>
      <c r="I27" s="271"/>
      <c r="J27" s="248"/>
      <c r="K27" s="249"/>
    </row>
    <row r="28" spans="1:11" ht="15.75" x14ac:dyDescent="0.25">
      <c r="A28" s="277" t="s">
        <v>479</v>
      </c>
      <c r="B28" s="278" t="s">
        <v>480</v>
      </c>
      <c r="C28" s="279">
        <v>42411</v>
      </c>
      <c r="D28" s="279">
        <v>42411</v>
      </c>
      <c r="E28" s="279">
        <v>42411</v>
      </c>
      <c r="F28" s="279">
        <v>42411</v>
      </c>
      <c r="G28" s="279">
        <v>42411</v>
      </c>
      <c r="H28" s="279">
        <v>42411</v>
      </c>
      <c r="I28" s="280">
        <v>100</v>
      </c>
      <c r="J28" s="248"/>
      <c r="K28" s="249"/>
    </row>
    <row r="29" spans="1:11" ht="31.5" x14ac:dyDescent="0.25">
      <c r="A29" s="277" t="s">
        <v>481</v>
      </c>
      <c r="B29" s="278" t="s">
        <v>611</v>
      </c>
      <c r="C29" s="279">
        <v>42800</v>
      </c>
      <c r="D29" s="279">
        <v>42800</v>
      </c>
      <c r="E29" s="279">
        <v>42800</v>
      </c>
      <c r="F29" s="279">
        <v>42800</v>
      </c>
      <c r="G29" s="279">
        <v>42800</v>
      </c>
      <c r="H29" s="279">
        <v>42800</v>
      </c>
      <c r="I29" s="280">
        <v>100</v>
      </c>
      <c r="J29" s="248"/>
      <c r="K29" s="249"/>
    </row>
    <row r="30" spans="1:11" ht="63" x14ac:dyDescent="0.25">
      <c r="A30" s="277" t="s">
        <v>483</v>
      </c>
      <c r="B30" s="278" t="s">
        <v>482</v>
      </c>
      <c r="C30" s="279">
        <v>42656</v>
      </c>
      <c r="D30" s="279">
        <v>42656</v>
      </c>
      <c r="E30" s="279">
        <v>42656</v>
      </c>
      <c r="F30" s="279">
        <v>42656</v>
      </c>
      <c r="G30" s="279">
        <v>42656</v>
      </c>
      <c r="H30" s="279">
        <v>42656</v>
      </c>
      <c r="I30" s="280">
        <v>100</v>
      </c>
      <c r="J30" s="248"/>
      <c r="K30" s="249"/>
    </row>
    <row r="31" spans="1:11" ht="31.5" x14ac:dyDescent="0.25">
      <c r="A31" s="277" t="s">
        <v>485</v>
      </c>
      <c r="B31" s="278" t="s">
        <v>484</v>
      </c>
      <c r="C31" s="279">
        <v>42660</v>
      </c>
      <c r="D31" s="279">
        <v>42660</v>
      </c>
      <c r="E31" s="279">
        <v>42660</v>
      </c>
      <c r="F31" s="279">
        <v>42660</v>
      </c>
      <c r="G31" s="279">
        <v>42660</v>
      </c>
      <c r="H31" s="279">
        <v>42660</v>
      </c>
      <c r="I31" s="280">
        <v>100</v>
      </c>
      <c r="J31" s="248"/>
      <c r="K31" s="249"/>
    </row>
    <row r="32" spans="1:11" ht="63" x14ac:dyDescent="0.25">
      <c r="A32" s="277" t="s">
        <v>487</v>
      </c>
      <c r="B32" s="278" t="s">
        <v>486</v>
      </c>
      <c r="C32" s="279">
        <v>42781</v>
      </c>
      <c r="D32" s="279">
        <v>42781</v>
      </c>
      <c r="E32" s="279">
        <v>42781</v>
      </c>
      <c r="F32" s="279">
        <v>42781</v>
      </c>
      <c r="G32" s="279">
        <v>42781</v>
      </c>
      <c r="H32" s="279">
        <v>42781</v>
      </c>
      <c r="I32" s="280">
        <v>100</v>
      </c>
      <c r="J32" s="248"/>
      <c r="K32" s="249"/>
    </row>
    <row r="33" spans="1:11" ht="47.25" x14ac:dyDescent="0.25">
      <c r="A33" s="277" t="s">
        <v>488</v>
      </c>
      <c r="B33" s="278" t="s">
        <v>331</v>
      </c>
      <c r="C33" s="279">
        <v>42384</v>
      </c>
      <c r="D33" s="279">
        <v>42384</v>
      </c>
      <c r="E33" s="279">
        <v>42384</v>
      </c>
      <c r="F33" s="279">
        <v>42384</v>
      </c>
      <c r="G33" s="279">
        <v>42384</v>
      </c>
      <c r="H33" s="279">
        <v>42384</v>
      </c>
      <c r="I33" s="280">
        <v>100</v>
      </c>
      <c r="J33" s="248"/>
      <c r="K33" s="249"/>
    </row>
    <row r="34" spans="1:11" ht="31.5" x14ac:dyDescent="0.25">
      <c r="A34" s="277" t="s">
        <v>490</v>
      </c>
      <c r="B34" s="278" t="s">
        <v>489</v>
      </c>
      <c r="C34" s="279">
        <v>42551</v>
      </c>
      <c r="D34" s="279">
        <v>42551</v>
      </c>
      <c r="E34" s="279">
        <v>42551</v>
      </c>
      <c r="F34" s="279">
        <v>42551</v>
      </c>
      <c r="G34" s="279">
        <v>42551</v>
      </c>
      <c r="H34" s="279">
        <v>42551</v>
      </c>
      <c r="I34" s="280">
        <v>100</v>
      </c>
      <c r="J34" s="248"/>
      <c r="K34" s="249"/>
    </row>
    <row r="35" spans="1:11" ht="47.25" x14ac:dyDescent="0.25">
      <c r="A35" s="277" t="s">
        <v>492</v>
      </c>
      <c r="B35" s="278" t="s">
        <v>491</v>
      </c>
      <c r="C35" s="279" t="s">
        <v>617</v>
      </c>
      <c r="D35" s="279" t="s">
        <v>617</v>
      </c>
      <c r="E35" s="279" t="s">
        <v>617</v>
      </c>
      <c r="F35" s="279" t="s">
        <v>617</v>
      </c>
      <c r="G35" s="279" t="s">
        <v>617</v>
      </c>
      <c r="H35" s="279" t="s">
        <v>617</v>
      </c>
      <c r="I35" s="280">
        <v>100</v>
      </c>
      <c r="J35" s="248"/>
      <c r="K35" s="249"/>
    </row>
    <row r="36" spans="1:11" ht="63" x14ac:dyDescent="0.25">
      <c r="A36" s="277" t="s">
        <v>494</v>
      </c>
      <c r="B36" s="278" t="s">
        <v>493</v>
      </c>
      <c r="C36" s="279" t="s">
        <v>401</v>
      </c>
      <c r="D36" s="279" t="s">
        <v>401</v>
      </c>
      <c r="E36" s="279" t="s">
        <v>401</v>
      </c>
      <c r="F36" s="279" t="s">
        <v>401</v>
      </c>
      <c r="G36" s="279" t="s">
        <v>401</v>
      </c>
      <c r="H36" s="279" t="s">
        <v>401</v>
      </c>
      <c r="I36" s="280"/>
      <c r="J36" s="248"/>
      <c r="K36" s="248"/>
    </row>
    <row r="37" spans="1:11" ht="31.5" x14ac:dyDescent="0.25">
      <c r="A37" s="277" t="s">
        <v>495</v>
      </c>
      <c r="B37" s="278" t="s">
        <v>193</v>
      </c>
      <c r="C37" s="279">
        <v>42720</v>
      </c>
      <c r="D37" s="279">
        <v>42720</v>
      </c>
      <c r="E37" s="279">
        <v>42720</v>
      </c>
      <c r="F37" s="279">
        <v>42720</v>
      </c>
      <c r="G37" s="279">
        <v>42720</v>
      </c>
      <c r="H37" s="279">
        <v>42720</v>
      </c>
      <c r="I37" s="280">
        <v>100</v>
      </c>
      <c r="J37" s="248"/>
      <c r="K37" s="248"/>
    </row>
    <row r="38" spans="1:11" ht="31.5" x14ac:dyDescent="0.25">
      <c r="A38" s="277" t="s">
        <v>497</v>
      </c>
      <c r="B38" s="278" t="s">
        <v>496</v>
      </c>
      <c r="C38" s="279" t="s">
        <v>615</v>
      </c>
      <c r="D38" s="279" t="s">
        <v>615</v>
      </c>
      <c r="E38" s="279" t="s">
        <v>615</v>
      </c>
      <c r="F38" s="279" t="s">
        <v>615</v>
      </c>
      <c r="G38" s="279" t="s">
        <v>615</v>
      </c>
      <c r="H38" s="279" t="s">
        <v>615</v>
      </c>
      <c r="I38" s="280">
        <v>100</v>
      </c>
      <c r="J38" s="248"/>
      <c r="K38" s="249"/>
    </row>
    <row r="39" spans="1:11" ht="31.5" x14ac:dyDescent="0.25">
      <c r="A39" s="277" t="s">
        <v>498</v>
      </c>
      <c r="B39" s="278" t="s">
        <v>192</v>
      </c>
      <c r="C39" s="279">
        <v>42551</v>
      </c>
      <c r="D39" s="279">
        <v>42895</v>
      </c>
      <c r="E39" s="279">
        <v>42551</v>
      </c>
      <c r="F39" s="279">
        <v>42895</v>
      </c>
      <c r="G39" s="279">
        <v>42551</v>
      </c>
      <c r="H39" s="279">
        <v>42895</v>
      </c>
      <c r="I39" s="280">
        <v>100</v>
      </c>
      <c r="J39" s="250"/>
      <c r="K39" s="249"/>
    </row>
    <row r="40" spans="1:11" ht="15.75" x14ac:dyDescent="0.25">
      <c r="A40" s="281" t="s">
        <v>542</v>
      </c>
      <c r="B40" s="282" t="s">
        <v>191</v>
      </c>
      <c r="C40" s="279"/>
      <c r="D40" s="279"/>
      <c r="E40" s="279"/>
      <c r="F40" s="279"/>
      <c r="G40" s="279"/>
      <c r="H40" s="279"/>
      <c r="I40" s="280"/>
      <c r="J40" s="249"/>
      <c r="K40" s="249"/>
    </row>
    <row r="41" spans="1:11" ht="78.75" x14ac:dyDescent="0.25">
      <c r="A41" s="277" t="s">
        <v>500</v>
      </c>
      <c r="B41" s="278" t="s">
        <v>499</v>
      </c>
      <c r="C41" s="279">
        <v>42580</v>
      </c>
      <c r="D41" s="279">
        <v>42580</v>
      </c>
      <c r="E41" s="279">
        <v>42580</v>
      </c>
      <c r="F41" s="279">
        <v>42580</v>
      </c>
      <c r="G41" s="279">
        <v>42580</v>
      </c>
      <c r="H41" s="279">
        <v>42580</v>
      </c>
      <c r="I41" s="280">
        <v>100</v>
      </c>
      <c r="J41" s="248"/>
      <c r="K41" s="249"/>
    </row>
    <row r="42" spans="1:11" ht="15.75" x14ac:dyDescent="0.25">
      <c r="A42" s="277" t="s">
        <v>502</v>
      </c>
      <c r="B42" s="278" t="s">
        <v>501</v>
      </c>
      <c r="C42" s="279">
        <v>42795</v>
      </c>
      <c r="D42" s="279">
        <v>42795</v>
      </c>
      <c r="E42" s="279">
        <v>42795</v>
      </c>
      <c r="F42" s="279">
        <v>42795</v>
      </c>
      <c r="G42" s="279">
        <v>42795</v>
      </c>
      <c r="H42" s="279">
        <v>42795</v>
      </c>
      <c r="I42" s="280">
        <v>100</v>
      </c>
      <c r="J42" s="249"/>
      <c r="K42" s="249"/>
    </row>
    <row r="43" spans="1:11" ht="47.25" x14ac:dyDescent="0.25">
      <c r="A43" s="277" t="s">
        <v>543</v>
      </c>
      <c r="B43" s="282" t="s">
        <v>503</v>
      </c>
      <c r="C43" s="279"/>
      <c r="D43" s="279"/>
      <c r="E43" s="279"/>
      <c r="F43" s="279"/>
      <c r="G43" s="279"/>
      <c r="H43" s="279"/>
      <c r="I43" s="280"/>
      <c r="J43" s="249"/>
      <c r="K43" s="249"/>
    </row>
    <row r="44" spans="1:11" ht="31.5" x14ac:dyDescent="0.25">
      <c r="A44" s="277" t="s">
        <v>505</v>
      </c>
      <c r="B44" s="278" t="s">
        <v>504</v>
      </c>
      <c r="C44" s="279">
        <v>42644</v>
      </c>
      <c r="D44" s="279">
        <v>42733</v>
      </c>
      <c r="E44" s="279">
        <v>42644</v>
      </c>
      <c r="F44" s="279">
        <v>42644</v>
      </c>
      <c r="G44" s="279">
        <v>42644</v>
      </c>
      <c r="H44" s="279">
        <v>42733</v>
      </c>
      <c r="I44" s="280">
        <v>100</v>
      </c>
      <c r="J44" s="249"/>
      <c r="K44" s="249"/>
    </row>
    <row r="45" spans="1:11" ht="31.5" x14ac:dyDescent="0.25">
      <c r="A45" s="277" t="s">
        <v>506</v>
      </c>
      <c r="B45" s="278" t="s">
        <v>190</v>
      </c>
      <c r="C45" s="279">
        <v>42836</v>
      </c>
      <c r="D45" s="279">
        <v>42977</v>
      </c>
      <c r="E45" s="279">
        <v>42836</v>
      </c>
      <c r="F45" s="279">
        <v>42931</v>
      </c>
      <c r="G45" s="279">
        <v>42836</v>
      </c>
      <c r="H45" s="279">
        <v>42977</v>
      </c>
      <c r="I45" s="280">
        <v>100</v>
      </c>
      <c r="J45" s="249"/>
      <c r="K45" s="249"/>
    </row>
    <row r="46" spans="1:11" ht="31.5" x14ac:dyDescent="0.25">
      <c r="A46" s="277" t="s">
        <v>508</v>
      </c>
      <c r="B46" s="278" t="s">
        <v>507</v>
      </c>
      <c r="C46" s="279">
        <v>42853</v>
      </c>
      <c r="D46" s="279">
        <v>43069</v>
      </c>
      <c r="E46" s="279">
        <v>42853</v>
      </c>
      <c r="F46" s="279">
        <v>43069</v>
      </c>
      <c r="G46" s="279">
        <v>42853</v>
      </c>
      <c r="H46" s="279">
        <v>43069</v>
      </c>
      <c r="I46" s="280">
        <v>50</v>
      </c>
      <c r="J46" s="249"/>
      <c r="K46" s="249"/>
    </row>
    <row r="47" spans="1:11" ht="78.75" x14ac:dyDescent="0.25">
      <c r="A47" s="277" t="s">
        <v>510</v>
      </c>
      <c r="B47" s="278" t="s">
        <v>509</v>
      </c>
      <c r="C47" s="279">
        <v>43091</v>
      </c>
      <c r="D47" s="279">
        <v>43091</v>
      </c>
      <c r="E47" s="279">
        <v>42969</v>
      </c>
      <c r="F47" s="279">
        <v>42969</v>
      </c>
      <c r="G47" s="279">
        <v>43091</v>
      </c>
      <c r="H47" s="279">
        <v>43091</v>
      </c>
      <c r="I47" s="280"/>
      <c r="J47" s="249"/>
      <c r="K47" s="249"/>
    </row>
    <row r="48" spans="1:11" ht="173.25" x14ac:dyDescent="0.25">
      <c r="A48" s="277" t="s">
        <v>512</v>
      </c>
      <c r="B48" s="278" t="s">
        <v>511</v>
      </c>
      <c r="C48" s="279">
        <v>43091</v>
      </c>
      <c r="D48" s="279">
        <v>43091</v>
      </c>
      <c r="E48" s="279">
        <v>43084</v>
      </c>
      <c r="F48" s="279">
        <v>43084</v>
      </c>
      <c r="G48" s="279">
        <v>43091</v>
      </c>
      <c r="H48" s="279">
        <v>43091</v>
      </c>
      <c r="I48" s="280"/>
      <c r="J48" s="249"/>
      <c r="K48" s="249"/>
    </row>
    <row r="49" spans="1:11" ht="15.75" x14ac:dyDescent="0.25">
      <c r="A49" s="277" t="s">
        <v>612</v>
      </c>
      <c r="B49" s="278" t="s">
        <v>513</v>
      </c>
      <c r="C49" s="279">
        <v>43070</v>
      </c>
      <c r="D49" s="279">
        <v>43083</v>
      </c>
      <c r="E49" s="279">
        <v>43070</v>
      </c>
      <c r="F49" s="279">
        <v>43075</v>
      </c>
      <c r="G49" s="279">
        <v>43070</v>
      </c>
      <c r="H49" s="279">
        <v>43083</v>
      </c>
      <c r="I49" s="280"/>
      <c r="J49" s="249"/>
      <c r="K49" s="249"/>
    </row>
    <row r="50" spans="1:11" ht="31.5" x14ac:dyDescent="0.25">
      <c r="A50" s="277" t="s">
        <v>544</v>
      </c>
      <c r="B50" s="282" t="s">
        <v>189</v>
      </c>
      <c r="C50" s="279"/>
      <c r="D50" s="279"/>
      <c r="E50" s="279"/>
      <c r="F50" s="279"/>
      <c r="G50" s="279"/>
      <c r="H50" s="279"/>
      <c r="I50" s="280"/>
      <c r="J50" s="249"/>
      <c r="K50" s="249"/>
    </row>
    <row r="51" spans="1:11" ht="31.5" x14ac:dyDescent="0.25">
      <c r="A51" s="277" t="s">
        <v>613</v>
      </c>
      <c r="B51" s="278" t="s">
        <v>188</v>
      </c>
      <c r="C51" s="279">
        <v>43094</v>
      </c>
      <c r="D51" s="279">
        <v>43098</v>
      </c>
      <c r="E51" s="279">
        <v>43094</v>
      </c>
      <c r="F51" s="279">
        <v>43098</v>
      </c>
      <c r="G51" s="279">
        <v>43094</v>
      </c>
      <c r="H51" s="279">
        <v>43098</v>
      </c>
      <c r="I51" s="280"/>
      <c r="J51" s="249"/>
      <c r="K51" s="249"/>
    </row>
    <row r="52" spans="1:11" ht="78.75" x14ac:dyDescent="0.25">
      <c r="A52" s="281" t="s">
        <v>515</v>
      </c>
      <c r="B52" s="278" t="s">
        <v>514</v>
      </c>
      <c r="C52" s="279">
        <v>43147</v>
      </c>
      <c r="D52" s="279">
        <v>43147</v>
      </c>
      <c r="E52" s="279"/>
      <c r="F52" s="279"/>
      <c r="G52" s="279">
        <v>43147</v>
      </c>
      <c r="H52" s="279">
        <v>43147</v>
      </c>
      <c r="I52" s="279"/>
      <c r="J52" s="249"/>
      <c r="K52" s="249"/>
    </row>
    <row r="53" spans="1:11" ht="63" x14ac:dyDescent="0.25">
      <c r="A53" s="277" t="s">
        <v>517</v>
      </c>
      <c r="B53" s="278" t="s">
        <v>516</v>
      </c>
      <c r="C53" s="279">
        <v>43175</v>
      </c>
      <c r="D53" s="279">
        <v>43175</v>
      </c>
      <c r="E53" s="279"/>
      <c r="F53" s="279"/>
      <c r="G53" s="279">
        <v>43175</v>
      </c>
      <c r="H53" s="279">
        <v>43175</v>
      </c>
      <c r="I53" s="280"/>
      <c r="J53" s="249"/>
      <c r="K53" s="249"/>
    </row>
    <row r="54" spans="1:11" ht="78.75" x14ac:dyDescent="0.25">
      <c r="A54" s="277" t="s">
        <v>519</v>
      </c>
      <c r="B54" s="278" t="s">
        <v>518</v>
      </c>
      <c r="C54" s="279">
        <v>43147</v>
      </c>
      <c r="D54" s="279">
        <v>43147</v>
      </c>
      <c r="E54" s="279"/>
      <c r="F54" s="279"/>
      <c r="G54" s="279">
        <v>43147</v>
      </c>
      <c r="H54" s="279">
        <v>43147</v>
      </c>
      <c r="I54" s="280"/>
      <c r="J54" s="249"/>
      <c r="K54" s="249"/>
    </row>
    <row r="55" spans="1:11" ht="31.5" x14ac:dyDescent="0.25">
      <c r="A55" s="277" t="s">
        <v>521</v>
      </c>
      <c r="B55" s="283" t="s">
        <v>520</v>
      </c>
      <c r="C55" s="279">
        <v>43190</v>
      </c>
      <c r="D55" s="279">
        <v>43190</v>
      </c>
      <c r="E55" s="279"/>
      <c r="F55" s="279"/>
      <c r="G55" s="279">
        <v>43190</v>
      </c>
      <c r="H55" s="279">
        <v>43190</v>
      </c>
      <c r="I55" s="280"/>
      <c r="J55" s="249"/>
      <c r="K55" s="249"/>
    </row>
    <row r="56" spans="1:11" ht="31.5" x14ac:dyDescent="0.25">
      <c r="A56" s="277" t="s">
        <v>614</v>
      </c>
      <c r="B56" s="278" t="s">
        <v>522</v>
      </c>
      <c r="C56" s="279">
        <v>43190</v>
      </c>
      <c r="D56" s="279">
        <v>43190</v>
      </c>
      <c r="E56" s="279"/>
      <c r="F56" s="279"/>
      <c r="G56" s="279">
        <v>43190</v>
      </c>
      <c r="H56" s="279">
        <v>43190</v>
      </c>
      <c r="I56" s="280"/>
      <c r="J56" s="249"/>
      <c r="K56" s="249"/>
    </row>
  </sheetData>
  <mergeCells count="22">
    <mergeCell ref="E24:F24"/>
    <mergeCell ref="A7:K7"/>
    <mergeCell ref="A5:K5"/>
    <mergeCell ref="A8:J8"/>
    <mergeCell ref="A9:K9"/>
    <mergeCell ref="A10:K10"/>
    <mergeCell ref="A11:J11"/>
    <mergeCell ref="A12:K12"/>
    <mergeCell ref="A23:A25"/>
    <mergeCell ref="B23:B25"/>
    <mergeCell ref="C23:H23"/>
    <mergeCell ref="I23:I25"/>
    <mergeCell ref="J23:J25"/>
    <mergeCell ref="K23:K25"/>
    <mergeCell ref="C24:D24"/>
    <mergeCell ref="G24:H24"/>
    <mergeCell ref="A13:K13"/>
    <mergeCell ref="A14:J14"/>
    <mergeCell ref="A15:K15"/>
    <mergeCell ref="A19:K19"/>
    <mergeCell ref="B22:G22"/>
    <mergeCell ref="A16:K16"/>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2018-05-10T14:02:22Z</dcterms:modified>
</cp:coreProperties>
</file>