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УИ\ЗАКРЫТАЯ\ПАСПОРТА\факт\"/>
    </mc:Choice>
  </mc:AlternateContent>
  <bookViews>
    <workbookView xWindow="0" yWindow="0" windowWidth="28800" windowHeight="12135" tabRatio="761" firstSheet="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6" r:id="rId8"/>
    <sheet name="6.1. Паспорт сетевой график" sheetId="24" r:id="rId9"/>
    <sheet name="6.2. Паспорт фин осв ввод факт" sheetId="15" r:id="rId10"/>
    <sheet name="6.2. Паспорт фин осв ввод" sheetId="37" state="hidden" r:id="rId11"/>
    <sheet name="7. Паспорт отчет о закупке" sheetId="5" r:id="rId12"/>
    <sheet name="8. Общие сведения" sheetId="22"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ПС'!$A$1:$T$43</definedName>
    <definedName name="_xlnm.Print_Area" localSheetId="3">'3.2 паспорт Техсостояние ЛЭП'!$A$1:$AA$94</definedName>
    <definedName name="_xlnm.Print_Area" localSheetId="4">'3.3 паспорт описание'!$A$1:$C$30</definedName>
    <definedName name="_xlnm.Print_Area" localSheetId="5">'3.4. Паспорт надежность'!$A$1:$Z$91</definedName>
    <definedName name="_xlnm.Print_Area" localSheetId="6">'4. паспортбюджет'!$A$1:$O$22</definedName>
    <definedName name="_xlnm.Print_Area" localSheetId="8">'6.1. Паспорт сетевой график'!$A$1:$L$56</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сведения'!$A$1:$B$78</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AG64" i="37" l="1"/>
  <c r="AG63" i="37"/>
  <c r="AG62" i="37"/>
  <c r="AG61" i="37"/>
  <c r="AG60" i="37"/>
  <c r="AG59" i="37"/>
  <c r="AG58" i="37"/>
  <c r="AG57" i="37"/>
  <c r="AG56" i="37"/>
  <c r="AG55" i="37"/>
  <c r="AG54" i="37"/>
  <c r="AG53" i="37"/>
  <c r="AG52" i="37"/>
  <c r="AG51" i="37"/>
  <c r="AG50" i="37"/>
  <c r="AG49" i="37"/>
  <c r="AG48" i="37"/>
  <c r="AG47" i="37"/>
  <c r="AG46" i="37"/>
  <c r="AG45" i="37"/>
  <c r="AG44" i="37"/>
  <c r="AG43" i="37"/>
  <c r="AG42" i="37"/>
  <c r="AG41" i="37"/>
  <c r="AG40" i="37"/>
  <c r="AG39" i="37"/>
  <c r="AG38" i="37"/>
  <c r="AG37" i="37"/>
  <c r="AG36" i="37"/>
  <c r="AG35" i="37"/>
  <c r="AG34" i="37"/>
  <c r="AG33" i="37"/>
  <c r="AG32" i="37"/>
  <c r="AG31" i="37"/>
  <c r="AG30" i="37"/>
  <c r="AG29" i="37"/>
  <c r="AG28" i="37"/>
  <c r="AG27" i="37"/>
  <c r="AG26" i="37"/>
  <c r="AG25" i="37"/>
  <c r="AG24" i="37"/>
  <c r="C51" i="7"/>
  <c r="C50" i="7"/>
  <c r="R64" i="37"/>
  <c r="R63" i="37"/>
  <c r="R62" i="37"/>
  <c r="R61" i="37"/>
  <c r="R60" i="37"/>
  <c r="R59" i="37"/>
  <c r="R58" i="37"/>
  <c r="R57" i="37"/>
  <c r="R56" i="37"/>
  <c r="R55" i="37"/>
  <c r="R54" i="37"/>
  <c r="R53" i="37"/>
  <c r="R52" i="37"/>
  <c r="R51" i="37"/>
  <c r="R50" i="37"/>
  <c r="R49" i="37"/>
  <c r="R48" i="37"/>
  <c r="R47" i="37"/>
  <c r="R46" i="37"/>
  <c r="R45" i="37"/>
  <c r="R44" i="37"/>
  <c r="R43" i="37"/>
  <c r="R42" i="37"/>
  <c r="R41" i="37"/>
  <c r="R40" i="37"/>
  <c r="R39" i="37"/>
  <c r="R38" i="37"/>
  <c r="R37" i="37"/>
  <c r="R36" i="37"/>
  <c r="R35" i="37"/>
  <c r="R34" i="37"/>
  <c r="R33" i="37"/>
  <c r="R32" i="37"/>
  <c r="R31" i="37"/>
  <c r="R30" i="37"/>
  <c r="R29" i="37"/>
  <c r="R28" i="37"/>
  <c r="R27" i="37"/>
  <c r="R26" i="37"/>
  <c r="R25" i="37"/>
  <c r="R24" i="37"/>
  <c r="N64" i="37"/>
  <c r="N63" i="37"/>
  <c r="N62" i="37"/>
  <c r="N61" i="37"/>
  <c r="N60" i="37"/>
  <c r="N59" i="37"/>
  <c r="N58" i="37"/>
  <c r="N57" i="37"/>
  <c r="N56" i="37"/>
  <c r="N55" i="37"/>
  <c r="N54" i="37"/>
  <c r="N53" i="37"/>
  <c r="N52" i="37"/>
  <c r="N51" i="37"/>
  <c r="N50" i="37"/>
  <c r="N49" i="37"/>
  <c r="N48" i="37"/>
  <c r="N47" i="37"/>
  <c r="N46" i="37"/>
  <c r="N45" i="37"/>
  <c r="N44" i="37"/>
  <c r="N43" i="37"/>
  <c r="N42" i="37"/>
  <c r="N41" i="37"/>
  <c r="N40" i="37"/>
  <c r="N39" i="37"/>
  <c r="N38" i="37"/>
  <c r="N37" i="37"/>
  <c r="N36" i="37"/>
  <c r="N35" i="37"/>
  <c r="N34" i="37"/>
  <c r="N33" i="37"/>
  <c r="N32" i="37"/>
  <c r="N31" i="37"/>
  <c r="N30" i="37"/>
  <c r="N29" i="37"/>
  <c r="N28" i="37"/>
  <c r="N27" i="37"/>
  <c r="N26" i="37"/>
  <c r="N25" i="37"/>
  <c r="N24" i="37"/>
  <c r="P64" i="37"/>
  <c r="L64" i="37"/>
  <c r="J64" i="37"/>
  <c r="I64" i="37"/>
  <c r="H64" i="37"/>
  <c r="G64" i="37"/>
  <c r="C64" i="37"/>
  <c r="D64" i="37"/>
  <c r="E64" i="37"/>
  <c r="F64" i="37"/>
  <c r="P63" i="37"/>
  <c r="AF63" i="37"/>
  <c r="L63" i="37"/>
  <c r="J63" i="37"/>
  <c r="I63" i="37"/>
  <c r="H63" i="37"/>
  <c r="G63" i="37"/>
  <c r="C63" i="37"/>
  <c r="P62" i="37"/>
  <c r="L62" i="37"/>
  <c r="AF62" i="37"/>
  <c r="J62" i="37"/>
  <c r="I62" i="37"/>
  <c r="H62" i="37"/>
  <c r="G62" i="37"/>
  <c r="C62" i="37"/>
  <c r="P61" i="37"/>
  <c r="L61" i="37"/>
  <c r="J61" i="37"/>
  <c r="K61" i="37"/>
  <c r="I61" i="37"/>
  <c r="H61" i="37"/>
  <c r="G61" i="37"/>
  <c r="C61" i="37"/>
  <c r="D61" i="37"/>
  <c r="E61" i="37"/>
  <c r="F61" i="37"/>
  <c r="P60" i="37"/>
  <c r="L60" i="37"/>
  <c r="J60" i="37"/>
  <c r="I60" i="37"/>
  <c r="H60" i="37"/>
  <c r="G60" i="37"/>
  <c r="C60" i="37"/>
  <c r="D60" i="37"/>
  <c r="E60" i="37"/>
  <c r="F60" i="37"/>
  <c r="P59" i="37"/>
  <c r="AF59" i="37"/>
  <c r="L59" i="37"/>
  <c r="J59" i="37"/>
  <c r="I59" i="37"/>
  <c r="H59" i="37"/>
  <c r="G59" i="37"/>
  <c r="C59" i="37"/>
  <c r="P58" i="37"/>
  <c r="L58" i="37"/>
  <c r="AF58" i="37"/>
  <c r="J58" i="37"/>
  <c r="I58" i="37"/>
  <c r="H58" i="37"/>
  <c r="G58" i="37"/>
  <c r="C58" i="37"/>
  <c r="P57" i="37"/>
  <c r="L57" i="37"/>
  <c r="J57" i="37"/>
  <c r="K57" i="37"/>
  <c r="I57" i="37"/>
  <c r="H57" i="37"/>
  <c r="G57" i="37"/>
  <c r="C57" i="37"/>
  <c r="D57" i="37"/>
  <c r="E57" i="37"/>
  <c r="F57" i="37"/>
  <c r="P56" i="37"/>
  <c r="L56" i="37"/>
  <c r="J56" i="37"/>
  <c r="I56" i="37"/>
  <c r="H56" i="37"/>
  <c r="G56" i="37"/>
  <c r="C56" i="37"/>
  <c r="D56" i="37"/>
  <c r="E56" i="37"/>
  <c r="F56" i="37"/>
  <c r="P55" i="37"/>
  <c r="AF55" i="37"/>
  <c r="L55" i="37"/>
  <c r="J55" i="37"/>
  <c r="I55" i="37"/>
  <c r="H55" i="37"/>
  <c r="G55" i="37"/>
  <c r="C55" i="37"/>
  <c r="P54" i="37"/>
  <c r="L54" i="37"/>
  <c r="AF54" i="37"/>
  <c r="J54" i="37"/>
  <c r="I54" i="37"/>
  <c r="H54" i="37"/>
  <c r="G54" i="37"/>
  <c r="C54" i="37"/>
  <c r="P53" i="37"/>
  <c r="L53" i="37"/>
  <c r="J53" i="37"/>
  <c r="K53" i="37"/>
  <c r="I53" i="37"/>
  <c r="H53" i="37"/>
  <c r="G53" i="37"/>
  <c r="C53" i="37"/>
  <c r="D53" i="37"/>
  <c r="E53" i="37"/>
  <c r="F53" i="37"/>
  <c r="P52" i="37"/>
  <c r="L52" i="37"/>
  <c r="J52" i="37"/>
  <c r="I52" i="37"/>
  <c r="H52" i="37"/>
  <c r="G52" i="37"/>
  <c r="C52" i="37"/>
  <c r="D52" i="37"/>
  <c r="E52" i="37"/>
  <c r="F52" i="37"/>
  <c r="P51" i="37"/>
  <c r="AF51" i="37"/>
  <c r="L51" i="37"/>
  <c r="J51" i="37"/>
  <c r="I51" i="37"/>
  <c r="H51" i="37"/>
  <c r="G51" i="37"/>
  <c r="C51" i="37"/>
  <c r="P50" i="37"/>
  <c r="L50" i="37"/>
  <c r="AF50" i="37"/>
  <c r="J50" i="37"/>
  <c r="I50" i="37"/>
  <c r="H50" i="37"/>
  <c r="G50" i="37"/>
  <c r="C50" i="37"/>
  <c r="P49" i="37"/>
  <c r="L49" i="37"/>
  <c r="J49" i="37"/>
  <c r="K49" i="37"/>
  <c r="I49" i="37"/>
  <c r="H49" i="37"/>
  <c r="G49" i="37"/>
  <c r="C49" i="37"/>
  <c r="D49" i="37"/>
  <c r="E49" i="37"/>
  <c r="F49" i="37"/>
  <c r="P48" i="37"/>
  <c r="L48" i="37"/>
  <c r="J48" i="37"/>
  <c r="I48" i="37"/>
  <c r="H48" i="37"/>
  <c r="G48" i="37"/>
  <c r="C48" i="37"/>
  <c r="D48" i="37"/>
  <c r="E48" i="37"/>
  <c r="F48" i="37"/>
  <c r="P47" i="37"/>
  <c r="L47" i="37"/>
  <c r="J47" i="37"/>
  <c r="I47" i="37"/>
  <c r="H47" i="37"/>
  <c r="G47" i="37"/>
  <c r="C47" i="37"/>
  <c r="P46" i="37"/>
  <c r="L46" i="37"/>
  <c r="J46" i="37"/>
  <c r="I46" i="37"/>
  <c r="H46" i="37"/>
  <c r="G46" i="37"/>
  <c r="C46" i="37"/>
  <c r="P45" i="37"/>
  <c r="L45" i="37"/>
  <c r="J45" i="37"/>
  <c r="K45" i="37"/>
  <c r="I45" i="37"/>
  <c r="H45" i="37"/>
  <c r="G45" i="37"/>
  <c r="C45" i="37"/>
  <c r="D45" i="37"/>
  <c r="E45" i="37"/>
  <c r="F45" i="37"/>
  <c r="P44" i="37"/>
  <c r="L44" i="37"/>
  <c r="J44" i="37"/>
  <c r="K44" i="37"/>
  <c r="I44" i="37"/>
  <c r="H44" i="37"/>
  <c r="G44" i="37"/>
  <c r="C44" i="37"/>
  <c r="P43" i="37"/>
  <c r="L43" i="37"/>
  <c r="J43" i="37"/>
  <c r="I43" i="37"/>
  <c r="H43" i="37"/>
  <c r="G43" i="37"/>
  <c r="C43" i="37"/>
  <c r="P42" i="37"/>
  <c r="L42" i="37"/>
  <c r="J42" i="37"/>
  <c r="I42" i="37"/>
  <c r="H42" i="37"/>
  <c r="G42" i="37"/>
  <c r="C42" i="37"/>
  <c r="P41" i="37"/>
  <c r="L41" i="37"/>
  <c r="J41" i="37"/>
  <c r="K41" i="37"/>
  <c r="I41" i="37"/>
  <c r="H41" i="37"/>
  <c r="G41" i="37"/>
  <c r="C41" i="37"/>
  <c r="D41" i="37"/>
  <c r="E41" i="37"/>
  <c r="F41" i="37"/>
  <c r="P40" i="37"/>
  <c r="L40" i="37"/>
  <c r="J40" i="37"/>
  <c r="I40" i="37"/>
  <c r="H40" i="37"/>
  <c r="G40" i="37"/>
  <c r="C40" i="37"/>
  <c r="D40" i="37"/>
  <c r="E40" i="37"/>
  <c r="F40" i="37"/>
  <c r="P39" i="37"/>
  <c r="L39" i="37"/>
  <c r="J39" i="37"/>
  <c r="I39" i="37"/>
  <c r="H39" i="37"/>
  <c r="G39" i="37"/>
  <c r="C39" i="37"/>
  <c r="P38" i="37"/>
  <c r="L38" i="37"/>
  <c r="J38" i="37"/>
  <c r="I38" i="37"/>
  <c r="H38" i="37"/>
  <c r="G38" i="37"/>
  <c r="C38" i="37"/>
  <c r="P37" i="37"/>
  <c r="L37" i="37"/>
  <c r="J37" i="37"/>
  <c r="K37" i="37"/>
  <c r="I37" i="37"/>
  <c r="H37" i="37"/>
  <c r="G37" i="37"/>
  <c r="C37" i="37"/>
  <c r="D37" i="37"/>
  <c r="E37" i="37"/>
  <c r="F37" i="37"/>
  <c r="P36" i="37"/>
  <c r="L36" i="37"/>
  <c r="J36" i="37"/>
  <c r="K36" i="37"/>
  <c r="I36" i="37"/>
  <c r="H36" i="37"/>
  <c r="G36" i="37"/>
  <c r="C36" i="37"/>
  <c r="P35" i="37"/>
  <c r="L35" i="37"/>
  <c r="J35" i="37"/>
  <c r="I35" i="37"/>
  <c r="H35" i="37"/>
  <c r="G35" i="37"/>
  <c r="C35" i="37"/>
  <c r="P34" i="37"/>
  <c r="L34" i="37"/>
  <c r="J34" i="37"/>
  <c r="I34" i="37"/>
  <c r="H34" i="37"/>
  <c r="G34" i="37"/>
  <c r="C34" i="37"/>
  <c r="P33" i="37"/>
  <c r="L33" i="37"/>
  <c r="J33" i="37"/>
  <c r="K33" i="37"/>
  <c r="I33" i="37"/>
  <c r="H33" i="37"/>
  <c r="G33" i="37"/>
  <c r="C33" i="37"/>
  <c r="D33" i="37"/>
  <c r="E33" i="37"/>
  <c r="F33" i="37"/>
  <c r="P32" i="37"/>
  <c r="L32" i="37"/>
  <c r="J32" i="37"/>
  <c r="I32" i="37"/>
  <c r="H32" i="37"/>
  <c r="G32" i="37"/>
  <c r="C32" i="37"/>
  <c r="D32" i="37"/>
  <c r="E32" i="37"/>
  <c r="F32" i="37"/>
  <c r="P31" i="37"/>
  <c r="L31" i="37"/>
  <c r="J31" i="37"/>
  <c r="I31" i="37"/>
  <c r="H31" i="37"/>
  <c r="G31" i="37"/>
  <c r="C31" i="37"/>
  <c r="P30" i="37"/>
  <c r="L30" i="37"/>
  <c r="J30" i="37"/>
  <c r="I30" i="37"/>
  <c r="H30" i="37"/>
  <c r="G30" i="37"/>
  <c r="C30" i="37"/>
  <c r="P29" i="37"/>
  <c r="L29" i="37"/>
  <c r="J29" i="37"/>
  <c r="K29" i="37"/>
  <c r="I29" i="37"/>
  <c r="H29" i="37"/>
  <c r="G29" i="37"/>
  <c r="C29" i="37"/>
  <c r="D29" i="37"/>
  <c r="E29" i="37"/>
  <c r="F29" i="37"/>
  <c r="P28" i="37"/>
  <c r="L28" i="37"/>
  <c r="J28" i="37"/>
  <c r="K28" i="37"/>
  <c r="I28" i="37"/>
  <c r="H28" i="37"/>
  <c r="G28" i="37"/>
  <c r="C28" i="37"/>
  <c r="P27" i="37"/>
  <c r="L27" i="37"/>
  <c r="J27" i="37"/>
  <c r="I27" i="37"/>
  <c r="H27" i="37"/>
  <c r="G27" i="37"/>
  <c r="C27" i="37"/>
  <c r="P26" i="37"/>
  <c r="L26" i="37"/>
  <c r="J26" i="37"/>
  <c r="I26" i="37"/>
  <c r="H26" i="37"/>
  <c r="G26" i="37"/>
  <c r="C26" i="37"/>
  <c r="P25" i="37"/>
  <c r="L25" i="37"/>
  <c r="J25" i="37"/>
  <c r="K25" i="37"/>
  <c r="I25" i="37"/>
  <c r="H25" i="37"/>
  <c r="G25" i="37"/>
  <c r="C25" i="37"/>
  <c r="D25" i="37"/>
  <c r="E25" i="37"/>
  <c r="F25" i="37"/>
  <c r="P24" i="37"/>
  <c r="L24" i="37"/>
  <c r="J24" i="37"/>
  <c r="I24" i="37"/>
  <c r="H24" i="37"/>
  <c r="G24" i="37"/>
  <c r="C24" i="37"/>
  <c r="D24" i="37"/>
  <c r="E24" i="37"/>
  <c r="F24" i="37"/>
  <c r="A14" i="37"/>
  <c r="A11" i="37"/>
  <c r="A8" i="37"/>
  <c r="A4" i="37"/>
  <c r="K64" i="37"/>
  <c r="K63" i="37"/>
  <c r="D63" i="37"/>
  <c r="E63" i="37"/>
  <c r="F63" i="37"/>
  <c r="K62" i="37"/>
  <c r="D62" i="37"/>
  <c r="K60" i="37"/>
  <c r="K59" i="37"/>
  <c r="D59" i="37"/>
  <c r="E59" i="37"/>
  <c r="F59" i="37"/>
  <c r="K58" i="37"/>
  <c r="D58" i="37"/>
  <c r="K56" i="37"/>
  <c r="K55" i="37"/>
  <c r="D55" i="37"/>
  <c r="E55" i="37"/>
  <c r="F55" i="37"/>
  <c r="K54" i="37"/>
  <c r="D54" i="37"/>
  <c r="K52" i="37"/>
  <c r="K51" i="37"/>
  <c r="D51" i="37"/>
  <c r="E51" i="37"/>
  <c r="F51" i="37"/>
  <c r="K50" i="37"/>
  <c r="D50" i="37"/>
  <c r="AF48" i="37"/>
  <c r="K48" i="37"/>
  <c r="K47" i="37"/>
  <c r="D47" i="37"/>
  <c r="K46" i="37"/>
  <c r="D46" i="37"/>
  <c r="AF44" i="37"/>
  <c r="D44" i="37"/>
  <c r="E44" i="37"/>
  <c r="F44" i="37"/>
  <c r="K43" i="37"/>
  <c r="D43" i="37"/>
  <c r="K42" i="37"/>
  <c r="D42" i="37"/>
  <c r="AF40" i="37"/>
  <c r="K40" i="37"/>
  <c r="K39" i="37"/>
  <c r="D39" i="37"/>
  <c r="K38" i="37"/>
  <c r="D38" i="37"/>
  <c r="AF36" i="37"/>
  <c r="D36" i="37"/>
  <c r="E36" i="37"/>
  <c r="F36" i="37"/>
  <c r="K35" i="37"/>
  <c r="D35" i="37"/>
  <c r="K34" i="37"/>
  <c r="D34" i="37"/>
  <c r="AF32" i="37"/>
  <c r="K32" i="37"/>
  <c r="K31" i="37"/>
  <c r="D31" i="37"/>
  <c r="K30" i="37"/>
  <c r="D30" i="37"/>
  <c r="AF28" i="37"/>
  <c r="D28" i="37"/>
  <c r="E28" i="37"/>
  <c r="F28" i="37"/>
  <c r="K27" i="37"/>
  <c r="D27" i="37"/>
  <c r="K26" i="37"/>
  <c r="D26" i="37"/>
  <c r="AC24" i="37"/>
  <c r="AB24" i="37"/>
  <c r="Y24" i="37"/>
  <c r="X24" i="37"/>
  <c r="U24" i="37"/>
  <c r="T24" i="37"/>
  <c r="S24" i="37"/>
  <c r="Q24" i="37"/>
  <c r="O24" i="37"/>
  <c r="M24" i="37"/>
  <c r="AF24" i="37"/>
  <c r="K24" i="37"/>
  <c r="E26" i="37"/>
  <c r="F26" i="37"/>
  <c r="E31" i="37"/>
  <c r="F31" i="37"/>
  <c r="E34" i="37"/>
  <c r="F34" i="37"/>
  <c r="E39" i="37"/>
  <c r="F39" i="37"/>
  <c r="E42" i="37"/>
  <c r="F42" i="37"/>
  <c r="AF53" i="37"/>
  <c r="AF57" i="37"/>
  <c r="AF61" i="37"/>
  <c r="E47" i="37"/>
  <c r="F47" i="37"/>
  <c r="E27" i="37"/>
  <c r="F27" i="37"/>
  <c r="E30" i="37"/>
  <c r="F30" i="37"/>
  <c r="E35" i="37"/>
  <c r="F35" i="37"/>
  <c r="E38" i="37"/>
  <c r="F38" i="37"/>
  <c r="E43" i="37"/>
  <c r="F43" i="37"/>
  <c r="E46" i="37"/>
  <c r="F46" i="37"/>
  <c r="AF26" i="37"/>
  <c r="AF27" i="37"/>
  <c r="AF34" i="37"/>
  <c r="AF35" i="37"/>
  <c r="AF42" i="37"/>
  <c r="AF43" i="37"/>
  <c r="AF25" i="37"/>
  <c r="AF33" i="37"/>
  <c r="AF41" i="37"/>
  <c r="AF49" i="37"/>
  <c r="AF30" i="37"/>
  <c r="AF31" i="37"/>
  <c r="AF38" i="37"/>
  <c r="AF39" i="37"/>
  <c r="AF46" i="37"/>
  <c r="AF47" i="37"/>
  <c r="E50" i="37"/>
  <c r="F50" i="37"/>
  <c r="E54" i="37"/>
  <c r="F54" i="37"/>
  <c r="E58" i="37"/>
  <c r="F58" i="37"/>
  <c r="E62" i="37"/>
  <c r="F62" i="37"/>
  <c r="AF29" i="37"/>
  <c r="AF37" i="37"/>
  <c r="AF45" i="37"/>
  <c r="AF52" i="37"/>
  <c r="AF56" i="37"/>
  <c r="AF60" i="37"/>
  <c r="AF64" i="3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D26" i="5"/>
  <c r="L26" i="5"/>
  <c r="E63" i="15"/>
  <c r="F63" i="15"/>
  <c r="E64" i="15"/>
  <c r="F64" i="15"/>
  <c r="E57" i="15"/>
  <c r="F57" i="15"/>
  <c r="E50" i="15"/>
  <c r="F50" i="15"/>
  <c r="X52" i="15"/>
  <c r="X41" i="15"/>
  <c r="X49" i="15"/>
  <c r="X56" i="15"/>
  <c r="X48" i="15"/>
  <c r="X47" i="15"/>
  <c r="X46" i="15"/>
  <c r="X45" i="15"/>
  <c r="X54" i="15"/>
  <c r="T49" i="15"/>
  <c r="T48" i="15"/>
  <c r="T47" i="15"/>
  <c r="T56" i="15"/>
  <c r="T46" i="15"/>
  <c r="T45" i="15"/>
  <c r="C47" i="15"/>
  <c r="C48" i="15"/>
  <c r="C49" i="15"/>
  <c r="T54" i="15"/>
  <c r="C30" i="15"/>
  <c r="E30" i="15"/>
  <c r="F30" i="15"/>
  <c r="E48" i="15"/>
  <c r="F48" i="15"/>
  <c r="E47" i="15"/>
  <c r="F47" i="15"/>
  <c r="E44" i="15"/>
  <c r="F44" i="15"/>
  <c r="E43" i="15"/>
  <c r="F43" i="15"/>
  <c r="E42" i="15"/>
  <c r="F42" i="15"/>
  <c r="E41" i="15"/>
  <c r="F41" i="15"/>
  <c r="E40" i="15"/>
  <c r="F40" i="15"/>
  <c r="E39" i="15"/>
  <c r="F39" i="15"/>
  <c r="E38" i="15"/>
  <c r="F38" i="15"/>
  <c r="E37" i="15"/>
  <c r="F37" i="15"/>
  <c r="E36" i="15"/>
  <c r="F36" i="15"/>
  <c r="E35" i="15"/>
  <c r="F35" i="15"/>
  <c r="E55" i="15"/>
  <c r="F55" i="15"/>
  <c r="E53" i="15"/>
  <c r="F53" i="15"/>
  <c r="C56" i="15"/>
  <c r="E56" i="15"/>
  <c r="F56" i="15"/>
  <c r="C46" i="15"/>
  <c r="E46" i="15"/>
  <c r="F46" i="15"/>
  <c r="C45" i="15"/>
  <c r="G26" i="5"/>
  <c r="E34" i="15"/>
  <c r="F34" i="15"/>
  <c r="E33" i="15"/>
  <c r="F33" i="15"/>
  <c r="E32" i="15"/>
  <c r="F32" i="15"/>
  <c r="E31" i="15"/>
  <c r="F31" i="15"/>
  <c r="E29" i="15"/>
  <c r="F29" i="15"/>
  <c r="E45" i="15"/>
  <c r="F45" i="15"/>
  <c r="C54" i="15"/>
  <c r="E54" i="15"/>
  <c r="F54" i="15"/>
  <c r="E49" i="15"/>
  <c r="F49" i="15"/>
  <c r="C52" i="15"/>
  <c r="E52" i="15"/>
  <c r="F52" i="15"/>
  <c r="Q95" i="14"/>
  <c r="R95" i="14"/>
  <c r="E27" i="14"/>
  <c r="E28" i="14"/>
  <c r="E29" i="14"/>
  <c r="E26" i="14"/>
  <c r="AB25" i="15"/>
  <c r="AB26" i="15"/>
  <c r="AB27" i="15"/>
  <c r="AB28" i="15"/>
  <c r="AB29" i="15"/>
  <c r="AB30" i="15"/>
  <c r="C49" i="7"/>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C24" i="15"/>
  <c r="E24" i="15"/>
  <c r="F24" i="15"/>
  <c r="G24" i="15"/>
  <c r="H24" i="15"/>
  <c r="I24" i="15"/>
  <c r="J24" i="15"/>
  <c r="K24" i="15"/>
  <c r="L24" i="15"/>
  <c r="M24" i="15"/>
  <c r="N24" i="15"/>
  <c r="O24" i="15"/>
  <c r="P24" i="15"/>
  <c r="Q24" i="15"/>
  <c r="R24" i="15"/>
  <c r="S24" i="15"/>
  <c r="T24" i="15"/>
  <c r="U24" i="15"/>
  <c r="V24" i="15"/>
  <c r="W24" i="15"/>
  <c r="X24" i="15"/>
  <c r="Y24" i="15"/>
  <c r="AB24" i="15"/>
  <c r="C48" i="7"/>
  <c r="A14" i="12"/>
  <c r="A15" i="13"/>
  <c r="E15" i="14"/>
  <c r="A15" i="6"/>
  <c r="A14" i="17"/>
  <c r="A15" i="10"/>
  <c r="A15" i="36"/>
  <c r="A15" i="24"/>
  <c r="A14" i="15"/>
  <c r="A15" i="5"/>
  <c r="A15" i="22"/>
  <c r="B21" i="22"/>
  <c r="A11" i="12"/>
  <c r="A12" i="13"/>
  <c r="A8" i="12"/>
  <c r="A9" i="13"/>
  <c r="E9" i="14"/>
  <c r="A9" i="6"/>
  <c r="A8" i="17"/>
  <c r="A9" i="10"/>
  <c r="A4" i="12"/>
  <c r="A5" i="13"/>
  <c r="A5" i="14"/>
  <c r="A5" i="6"/>
  <c r="A4" i="17"/>
  <c r="A5" i="10"/>
  <c r="A9" i="36"/>
  <c r="A9" i="24"/>
  <c r="A8" i="15"/>
  <c r="A9" i="5"/>
  <c r="A5" i="36"/>
  <c r="A5" i="24"/>
  <c r="A4" i="15"/>
  <c r="A5" i="5"/>
  <c r="A5" i="22"/>
  <c r="A9" i="22"/>
  <c r="E12" i="14"/>
  <c r="A12" i="6"/>
  <c r="A11" i="17"/>
  <c r="A12" i="10"/>
  <c r="A12" i="36"/>
  <c r="A12" i="24"/>
  <c r="A11" i="15"/>
  <c r="A12" i="5"/>
  <c r="A12" i="2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27" i="22"/>
</calcChain>
</file>

<file path=xl/sharedStrings.xml><?xml version="1.0" encoding="utf-8"?>
<sst xmlns="http://schemas.openxmlformats.org/spreadsheetml/2006/main" count="3316" uniqueCount="660">
  <si>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</si>
  <si>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</si>
  <si>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</si>
  <si>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</si>
  <si>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</si>
  <si>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</si>
  <si>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</si>
  <si>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</si>
  <si>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</si>
  <si>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</si>
  <si>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</si>
  <si>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</si>
  <si>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</si>
  <si>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</si>
  <si>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</si>
  <si>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</si>
  <si>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</si>
  <si>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</si>
  <si>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</si>
  <si>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</si>
  <si>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</si>
  <si>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</si>
  <si>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</si>
  <si>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</si>
  <si>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</si>
  <si>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</si>
  <si>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</si>
  <si>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</si>
  <si>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</si>
  <si>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</si>
  <si>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</si>
  <si>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</si>
  <si>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</si>
  <si>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</si>
  <si>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</si>
  <si>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</si>
  <si>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</si>
  <si>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</si>
  <si>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</si>
  <si>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</si>
  <si>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</si>
  <si>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</si>
  <si>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</si>
  <si>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</si>
  <si>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</si>
  <si>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</si>
  <si>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</si>
  <si>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</si>
  <si>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</si>
  <si>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</si>
  <si>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</si>
  <si>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</si>
  <si>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</si>
  <si>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</si>
  <si>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</si>
  <si>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</si>
  <si>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</si>
  <si>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</si>
  <si>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</si>
  <si>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</si>
  <si>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</si>
  <si>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</si>
  <si>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</si>
  <si>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</si>
  <si>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</si>
  <si>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</si>
  <si>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</si>
  <si>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</si>
  <si>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</si>
  <si>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</si>
  <si>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</si>
  <si>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</si>
  <si>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</si>
  <si>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</si>
  <si>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</si>
  <si>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</si>
  <si>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</si>
  <si>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</si>
  <si>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</si>
  <si>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</si>
  <si>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</si>
  <si>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</si>
  <si>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</si>
  <si>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</si>
  <si>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</si>
  <si>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</si>
  <si>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</si>
  <si>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</si>
  <si>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</si>
  <si>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</si>
  <si>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</si>
  <si>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</si>
  <si>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</si>
  <si>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</si>
  <si>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</si>
  <si>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</si>
  <si>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</si>
  <si>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</si>
  <si>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</si>
  <si>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</si>
  <si>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</si>
  <si>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</si>
  <si>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</si>
  <si>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</si>
  <si>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</si>
  <si>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</si>
  <si>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</si>
  <si>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</si>
  <si>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</si>
  <si>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</si>
  <si>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</si>
  <si>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</si>
  <si>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</si>
  <si>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</si>
  <si>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</si>
  <si>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</si>
  <si>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</si>
  <si>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</si>
  <si>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</si>
  <si>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</si>
  <si>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</si>
  <si>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</si>
  <si>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</si>
  <si>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</si>
  <si>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</si>
  <si>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</si>
  <si>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</si>
  <si>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</si>
  <si>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</si>
  <si>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</si>
  <si>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</si>
  <si>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</si>
  <si>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</si>
  <si>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</si>
  <si>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</si>
  <si>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</si>
  <si>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</si>
  <si>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</si>
  <si>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</si>
  <si>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</si>
  <si>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</si>
  <si>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</si>
  <si>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</si>
  <si>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</si>
  <si>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</si>
  <si>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</si>
  <si>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</si>
  <si>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</si>
  <si>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</si>
  <si>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</si>
  <si>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</si>
  <si>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</si>
  <si>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</si>
  <si>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</si>
  <si>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</si>
  <si>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</si>
  <si>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</si>
  <si>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</si>
  <si>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</si>
  <si>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</si>
  <si>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</si>
  <si>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</si>
  <si>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</si>
  <si>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</si>
  <si>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</si>
  <si>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</si>
  <si>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</si>
  <si>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</si>
  <si>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</si>
  <si>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</si>
  <si>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</si>
  <si>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</si>
  <si>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</si>
  <si>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</si>
  <si>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</si>
  <si>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</si>
  <si>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</si>
  <si>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</si>
  <si>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</si>
  <si>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</si>
  <si>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</si>
  <si>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</si>
  <si>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</si>
  <si>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</si>
  <si>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</si>
  <si>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</si>
  <si>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</si>
  <si>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</si>
  <si>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</si>
  <si>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</si>
  <si>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</si>
  <si>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</si>
  <si>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</si>
  <si>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</si>
  <si>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</si>
  <si>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</si>
  <si>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</si>
  <si>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</si>
  <si>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</si>
  <si>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</si>
  <si>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</si>
  <si>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</si>
  <si>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</si>
  <si>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</si>
  <si>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</si>
  <si>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</si>
  <si>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</si>
  <si>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</si>
  <si>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</si>
  <si>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</si>
  <si>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</si>
  <si>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</si>
  <si>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</si>
  <si>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</si>
  <si>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</si>
  <si>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</si>
  <si>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</si>
  <si>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</si>
  <si>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</si>
  <si>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</si>
  <si>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</si>
  <si>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</si>
  <si>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</si>
  <si>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</si>
  <si>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</si>
  <si>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</si>
  <si>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</si>
  <si>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</si>
  <si>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</si>
  <si>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</si>
  <si>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</si>
  <si>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</si>
  <si>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</si>
  <si>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</si>
  <si>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</si>
  <si>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</si>
  <si>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</si>
  <si>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</si>
  <si>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</si>
  <si>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</si>
  <si>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</si>
  <si>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</si>
  <si>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</si>
  <si>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</si>
  <si>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</si>
  <si>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</si>
  <si>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</si>
  <si>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</si>
  <si>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</si>
  <si>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</si>
  <si>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</si>
  <si>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</si>
  <si>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</si>
  <si>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</si>
  <si>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</si>
  <si>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</si>
  <si>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</si>
  <si>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</si>
  <si>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</si>
  <si>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</si>
  <si>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</si>
  <si>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</si>
  <si>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</si>
  <si>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</si>
  <si>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</si>
  <si>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</si>
  <si>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</si>
  <si>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</si>
  <si>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</si>
  <si>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</si>
  <si>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</si>
  <si>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</si>
  <si>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</si>
  <si>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</si>
  <si>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</si>
  <si>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</si>
  <si>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</si>
  <si>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</si>
  <si>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</si>
  <si>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</si>
  <si>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</si>
  <si>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</si>
  <si>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</si>
  <si>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</si>
  <si>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</si>
  <si>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</si>
  <si>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</si>
  <si>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</si>
  <si>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</si>
  <si>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</si>
  <si>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</si>
  <si>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</si>
  <si>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</si>
  <si>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</si>
  <si>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</si>
  <si>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</si>
  <si>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</si>
  <si>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</si>
  <si>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</si>
  <si>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</si>
  <si>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</si>
  <si>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</si>
  <si>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</si>
  <si>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</si>
  <si>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</si>
  <si>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</si>
  <si>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</si>
  <si>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</si>
  <si>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</si>
  <si>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</si>
  <si>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</si>
  <si>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</si>
  <si>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</si>
  <si>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</si>
  <si>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</si>
  <si>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</si>
  <si>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</si>
  <si>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</si>
  <si>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</si>
  <si>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</si>
  <si>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</si>
  <si>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</si>
  <si>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</si>
  <si>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</si>
  <si>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</si>
  <si>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</si>
  <si>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</si>
  <si>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</si>
  <si>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</si>
  <si>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</si>
  <si>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</si>
  <si>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</si>
  <si>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</si>
  <si>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</si>
  <si>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</si>
  <si>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</si>
  <si>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</si>
  <si>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</si>
  <si>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</si>
  <si>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</si>
  <si>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</si>
  <si>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</si>
  <si>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</si>
  <si>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</si>
  <si>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</si>
  <si>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</si>
  <si>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</si>
  <si>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</si>
  <si>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</si>
  <si>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</si>
  <si>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</si>
  <si>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</si>
  <si>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</si>
  <si>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</si>
  <si>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</si>
  <si>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</si>
  <si>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</si>
  <si>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</si>
  <si>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</si>
  <si>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</si>
  <si>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</si>
  <si>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</si>
  <si>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</si>
  <si>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</si>
  <si>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</si>
  <si>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</si>
  <si>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</si>
  <si>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</si>
  <si>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</si>
  <si>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</si>
  <si>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</si>
  <si>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</si>
  <si>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</si>
  <si>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</si>
  <si>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</si>
  <si>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</si>
  <si>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</si>
  <si>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</si>
  <si>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</si>
  <si>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</si>
  <si>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</si>
  <si>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</si>
  <si>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</si>
  <si>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</si>
  <si>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</si>
  <si>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</si>
  <si>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</si>
  <si>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</si>
  <si>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</si>
  <si>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</si>
  <si>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</si>
  <si>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</si>
  <si>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</si>
  <si>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</si>
  <si>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</si>
  <si>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</si>
  <si>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</si>
  <si>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</si>
  <si>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</si>
  <si>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</si>
  <si>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</si>
  <si>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</si>
  <si>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</si>
  <si>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</si>
  <si>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</si>
  <si>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</si>
  <si>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</si>
  <si>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</si>
  <si>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</si>
  <si>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</si>
  <si>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</si>
  <si>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</si>
  <si>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</si>
  <si>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</si>
  <si>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</si>
  <si>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</si>
  <si>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</si>
  <si>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</si>
  <si>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</si>
  <si>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</si>
  <si>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</si>
  <si>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</si>
  <si>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</si>
  <si>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</si>
  <si>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</si>
  <si>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 xml:space="preserve">Год раскрытия информации: </t>
  </si>
  <si>
    <t>Реконструкция, модернизация, техническое перевооружение</t>
  </si>
  <si>
    <t>Сетевая организация</t>
  </si>
  <si>
    <t>Новое строительство / Техническое перевооружение и реконструкция</t>
  </si>
  <si>
    <t>отсутствуют</t>
  </si>
  <si>
    <t xml:space="preserve"> по состоянию на 01.01.2015</t>
  </si>
  <si>
    <t>платы за технологическое присоединение</t>
  </si>
  <si>
    <t>Отсутствует</t>
  </si>
  <si>
    <t>Нет необходимости</t>
  </si>
  <si>
    <t>Объект местного значения</t>
  </si>
  <si>
    <t>В стадии проработки</t>
  </si>
  <si>
    <t>Объект не относится к объектам ЕНЭС</t>
  </si>
  <si>
    <t>Сетевой объект</t>
  </si>
  <si>
    <t>Текущая стадия работ по титулу "П"</t>
  </si>
  <si>
    <t>г. Советск</t>
  </si>
  <si>
    <t>Присутствует</t>
  </si>
  <si>
    <t xml:space="preserve">Объект не предусмотрен в рамках Схемы и программы перспективного развития электроэнергетики Калининградской области на 2018-2022 гг. </t>
  </si>
  <si>
    <t>8,76 млн. рублей с НДС / км (по трассе) / 2,98 млн. рублей с НДС / 1 ячейку 6 кВ</t>
  </si>
  <si>
    <t>1. ПИР
2. СМР с закупкой оборудования</t>
  </si>
  <si>
    <t>Формируется конкурсная документация, на текущий момент договоры не заключены.</t>
  </si>
  <si>
    <t>Основное оборудование будет определено после подготовки рабочей документации.</t>
  </si>
  <si>
    <t>Разработано ТЗ, ожидается решение об обеспечении источником финансирования.</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</si>
  <si>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</si>
  <si>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</si>
  <si>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</si>
  <si>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</si>
  <si>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</si>
  <si>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</si>
  <si>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</si>
  <si>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</si>
  <si>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</si>
  <si>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</si>
  <si>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</si>
  <si>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</si>
  <si>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</si>
  <si>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</si>
  <si>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</si>
  <si>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</si>
  <si>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</si>
  <si>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</si>
  <si>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</si>
  <si>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</si>
  <si>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</si>
  <si>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</si>
  <si>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</si>
  <si>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</si>
  <si>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</si>
  <si>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</si>
  <si>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</si>
  <si>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</si>
  <si>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</si>
  <si>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</si>
  <si>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</si>
  <si>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</si>
  <si>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</si>
  <si>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</si>
  <si>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</si>
  <si>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</si>
  <si>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</si>
  <si>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</si>
  <si>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</si>
  <si>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</si>
  <si>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</si>
  <si>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</si>
  <si>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</si>
  <si>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</si>
  <si>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</si>
  <si>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</si>
  <si>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</si>
  <si>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</si>
  <si>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</si>
  <si>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да</t>
  </si>
  <si>
    <t>2018-2020</t>
  </si>
  <si>
    <t>Акт ТОБ от 25.10.2016г.</t>
  </si>
  <si>
    <t xml:space="preserve"> ф. 4</t>
  </si>
  <si>
    <t>КЛ</t>
  </si>
  <si>
    <t>не проводился</t>
  </si>
  <si>
    <t>в земле</t>
  </si>
  <si>
    <t>Акт ТО от 13.09.16г.</t>
  </si>
  <si>
    <t>сответствует НТД</t>
  </si>
  <si>
    <t>реконструкция</t>
  </si>
  <si>
    <t>Акт расследования №1630</t>
  </si>
  <si>
    <t>старение изоляции, износ</t>
  </si>
  <si>
    <t>Акционерное общество "Янтарьэнерго" ДЗО  ПАО "Россети"</t>
  </si>
  <si>
    <t>Н_17-1458</t>
  </si>
  <si>
    <t>Калининградская область, г. Советск</t>
  </si>
  <si>
    <t>Факт 2015 года</t>
  </si>
  <si>
    <t>не требуется</t>
  </si>
  <si>
    <t>КЛ 6 кВ ф.4 от ПС О-5 до РП-3</t>
  </si>
  <si>
    <t>КЛ 6 кВ от ПС О-66 до РП-3</t>
  </si>
  <si>
    <t>КЛ 6 кВ от О-66 до ТП 14</t>
  </si>
  <si>
    <t>КЛ 6 кВ от О-66 до ТП 96</t>
  </si>
  <si>
    <t>2 КЛ 6 кВ от О-66 до РП (новой), вместо ТП 83</t>
  </si>
  <si>
    <t>проектирование</t>
  </si>
  <si>
    <t>ВВ 6 кВ</t>
  </si>
  <si>
    <t>ТМГ</t>
  </si>
  <si>
    <t>Т-1, Т-2</t>
  </si>
  <si>
    <t>РП новый</t>
  </si>
  <si>
    <t>ВВ-6 8 шт.</t>
  </si>
  <si>
    <t>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t>
  </si>
  <si>
    <t>Реконструкция/строительство 43,93 км (по трассе) ЛЭП 6 кВ, установка 8 ячеек в РП 6 кВ.</t>
  </si>
  <si>
    <t>РП 3</t>
  </si>
  <si>
    <t>Маслянный выключатель 10 кВ</t>
  </si>
  <si>
    <t>Вакуумный выключатель 10 кВ</t>
  </si>
  <si>
    <t>В 6 кВ Ф-4</t>
  </si>
  <si>
    <t>Акт ТО от 13.09.2016г.</t>
  </si>
  <si>
    <t>Соответствует НТД</t>
  </si>
  <si>
    <t>Реконструкция, замена</t>
  </si>
  <si>
    <t>РП 4</t>
  </si>
  <si>
    <t>В 6 кВ Ф-8</t>
  </si>
  <si>
    <t>РП 5</t>
  </si>
  <si>
    <t>В 6 кВ СВ</t>
  </si>
  <si>
    <t xml:space="preserve"> ф. 2</t>
  </si>
  <si>
    <t>ААШпсУ 3х185</t>
  </si>
  <si>
    <t>согласно расчету</t>
  </si>
  <si>
    <t>АСБ-6 3х150</t>
  </si>
  <si>
    <t>АСБ-6 3х95</t>
  </si>
  <si>
    <t xml:space="preserve"> ф. 8</t>
  </si>
  <si>
    <t>АСБ-6 3х70</t>
  </si>
  <si>
    <t xml:space="preserve"> ф.10</t>
  </si>
  <si>
    <t>ААБ-6 3х50</t>
  </si>
  <si>
    <t xml:space="preserve"> ф.12</t>
  </si>
  <si>
    <t>ААШВ-6 3х120</t>
  </si>
  <si>
    <t>ААБ-6 3х185</t>
  </si>
  <si>
    <t>ААБ-6 3х150</t>
  </si>
  <si>
    <t xml:space="preserve"> ф.15</t>
  </si>
  <si>
    <t>ф.16</t>
  </si>
  <si>
    <t>ААБ-6 3х120</t>
  </si>
  <si>
    <t>АСБ-6 3х185</t>
  </si>
  <si>
    <t xml:space="preserve"> ф.21</t>
  </si>
  <si>
    <t xml:space="preserve"> 06-61</t>
  </si>
  <si>
    <t xml:space="preserve"> 08-30</t>
  </si>
  <si>
    <t xml:space="preserve"> 1-25</t>
  </si>
  <si>
    <t>ААШВ 3х70</t>
  </si>
  <si>
    <t xml:space="preserve"> 1-40</t>
  </si>
  <si>
    <t>СБ 3х50</t>
  </si>
  <si>
    <t>3-10</t>
  </si>
  <si>
    <t xml:space="preserve"> 3-59</t>
  </si>
  <si>
    <t>СБ 3х35</t>
  </si>
  <si>
    <t xml:space="preserve"> 10-21</t>
  </si>
  <si>
    <t>АСБ-6 3х35</t>
  </si>
  <si>
    <t xml:space="preserve"> 10-22</t>
  </si>
  <si>
    <t>СБ 3х95</t>
  </si>
  <si>
    <t xml:space="preserve"> 17-19</t>
  </si>
  <si>
    <t>АСБ 3х70</t>
  </si>
  <si>
    <t xml:space="preserve"> 18-64</t>
  </si>
  <si>
    <t xml:space="preserve"> 18-214</t>
  </si>
  <si>
    <t xml:space="preserve"> 19-205</t>
  </si>
  <si>
    <t xml:space="preserve"> 21-243</t>
  </si>
  <si>
    <t>АСБ 3х35</t>
  </si>
  <si>
    <t xml:space="preserve"> 243-22</t>
  </si>
  <si>
    <t xml:space="preserve"> 22-247</t>
  </si>
  <si>
    <t xml:space="preserve"> 24-210</t>
  </si>
  <si>
    <t xml:space="preserve"> 27-58</t>
  </si>
  <si>
    <t xml:space="preserve"> 32-59</t>
  </si>
  <si>
    <t xml:space="preserve"> 33-52</t>
  </si>
  <si>
    <t xml:space="preserve"> 42-38</t>
  </si>
  <si>
    <t xml:space="preserve"> 47-07</t>
  </si>
  <si>
    <t xml:space="preserve"> 49-26</t>
  </si>
  <si>
    <t xml:space="preserve"> 54-37</t>
  </si>
  <si>
    <t xml:space="preserve"> 56-03</t>
  </si>
  <si>
    <t xml:space="preserve"> 58-07</t>
  </si>
  <si>
    <t xml:space="preserve"> 60-52</t>
  </si>
  <si>
    <t>ЦААБлУ-10 3х95</t>
  </si>
  <si>
    <t xml:space="preserve"> 61-60</t>
  </si>
  <si>
    <t xml:space="preserve"> 63-49</t>
  </si>
  <si>
    <t xml:space="preserve"> 63-83</t>
  </si>
  <si>
    <t xml:space="preserve"> 72-13</t>
  </si>
  <si>
    <t xml:space="preserve"> 75-ПП7</t>
  </si>
  <si>
    <t>ААБ-6 3х95</t>
  </si>
  <si>
    <t xml:space="preserve"> 75-233</t>
  </si>
  <si>
    <t>ААШВ-10 3х50</t>
  </si>
  <si>
    <t xml:space="preserve"> 84-203</t>
  </si>
  <si>
    <t xml:space="preserve"> 87-33</t>
  </si>
  <si>
    <t>91-50</t>
  </si>
  <si>
    <t xml:space="preserve"> 96-16</t>
  </si>
  <si>
    <t xml:space="preserve"> 99-34</t>
  </si>
  <si>
    <t xml:space="preserve"> 203-49</t>
  </si>
  <si>
    <t xml:space="preserve"> 205-216</t>
  </si>
  <si>
    <t>АСБ-10 3х35</t>
  </si>
  <si>
    <t xml:space="preserve"> 209-81</t>
  </si>
  <si>
    <t xml:space="preserve"> 209-225</t>
  </si>
  <si>
    <t>ААШВ 3х95</t>
  </si>
  <si>
    <t xml:space="preserve"> 214-94</t>
  </si>
  <si>
    <t xml:space="preserve"> 216-16</t>
  </si>
  <si>
    <t>замена оборудования, выработавшего ресурс; 
повышение надежности электроснабжения;
снижение затрат на техническое обслуживание и ремонт;
обеспечение возможности подключения новых потребителей;
строительство и реконструкция кабельных линий для создания электрической связи между ПС О-5 Советск и ПС О-66 Тильзит.</t>
  </si>
  <si>
    <t>Реконструкция/строительство 43,93 км (по трассе) ЛЭП 6 кВ, строительство РП 6 кВ на 8 линейных ячеек 6 кВ с выключателями, с 2 трансформаторами мощностью по 250 кВА</t>
  </si>
  <si>
    <t xml:space="preserve">В настоящее время в АО «Янтарьэнерго» существуют кабельные линии, показатели качества электроэнергии которых не соответствуют требованиям ГОСТ 32144-2013. Данные сети, в большинстве случаев, имеют уровень напряжения 0,4 кВ и период постройки до 1945 года. Также имеются и сети 6-15 кВ, требующие комплексной реконструкции ввиду выработки нормативного срока эксплуатации и с целью повышения пропускной способности. Усугубляет ситуацию факт осуществления технологического присоединения льготных заявителей к данным сетям с выполнением мероприятий по «последней миле», но без проведения требуемой реконструкции существующих объектов, либо проведение ее не в должном объеме. Факт эксплуатации морально и физически устаревшего оборудования является одной из причин высокого уровня потерь, технологических нарушений, а также постоянного роста затрат на содержание и эксплуатацию основных средств.
Дефицит мощности с учетом договоров технологического присоединения на ПС О-5 Советск составляет 8,42 МВА. Ликвидация дефицита мощности возможна путем реконструкции ПС, строительства новой ПС или создания связей по сетям среднего напряжения между ПС О-5 Советск и ПС О-66 Тильзит. Последний вариант является более экономически целесообразным и позволяет создать возможность резервирования мощности в объеме до 10 МВт. </t>
  </si>
  <si>
    <t>П</t>
  </si>
  <si>
    <t xml:space="preserve">Реконструкция изношенных КЛ 6 кВ с недостаточной пропускной способностью в г. Советск (31,73 км)
Строительство КЛ 6 кВ от ПС О-66 до РП-3 (4,2 км);
Реконструкция КЛ 6 кВ ф.4 от ПС О-5 до РП-3 (3,5 км);
Строительство КЛ 6 кВ от О-66 до ТП 14 (0,5 км);
Строительство КЛ 6 кВ от О-66 до ТП 96 (1 км);
Строительство 2 КЛ 6 кВ от О-66 до РП (новой), вместо ТП 83 (2х3 км);
Строительство РП 6 кВ блочного типа на 8 линейных ячеек 6 кВ с выключателями. В РП предусматривается установка 2 трансформаторов мощностью по 250 кВА каждый и РУ НН (0,4 кВ) для них. </t>
  </si>
  <si>
    <t>Акт расследования</t>
  </si>
  <si>
    <t>ПИР</t>
  </si>
  <si>
    <t>Разработка рабочей и сметной документации с прохождением достоверности определения сметной стоимости в государственной экспертизе по титулу «Строительство и реконструкция подстанций и распределительных пунктов 6 кВ в г. Советск с развитием распределительных сетей и созданием связей для резервирования мощности ПС 110 кВ О-5 «Советск»</t>
  </si>
  <si>
    <t>Укрупненный сметный расчет</t>
  </si>
  <si>
    <t>Открытый конкурс</t>
  </si>
  <si>
    <t>вскрытие 07.09.2017</t>
  </si>
  <si>
    <t>вскрытие 07.09.2018</t>
  </si>
  <si>
    <t>вскрытие 07.09.2019</t>
  </si>
  <si>
    <t>вскрытие 07.09.2020</t>
  </si>
  <si>
    <t>вскрытие 07.09.2021</t>
  </si>
  <si>
    <t>вскрытие 07.09.2022</t>
  </si>
  <si>
    <t>вскрытие 07.09.2023</t>
  </si>
  <si>
    <t>вскрытие 07.09.2024</t>
  </si>
  <si>
    <t>вскрытие 07.09.2025</t>
  </si>
  <si>
    <t>вскрытие 07.09.2026</t>
  </si>
  <si>
    <t>вскрытие 07.09.2027</t>
  </si>
  <si>
    <t>b2b-mrsk</t>
  </si>
  <si>
    <t>нд</t>
  </si>
  <si>
    <t>0,5 (0,5) МВА, 43,93 км (8,7 км)</t>
  </si>
  <si>
    <t xml:space="preserve"> по состоянию на 01.01.2017</t>
  </si>
  <si>
    <t>2.</t>
  </si>
  <si>
    <t>3.</t>
  </si>
  <si>
    <t>3.6.</t>
  </si>
  <si>
    <t>4.</t>
  </si>
  <si>
    <t xml:space="preserve">4.1. </t>
  </si>
  <si>
    <t>4.6.</t>
  </si>
  <si>
    <t>В cоответствии с п.21 раздела IV Приказа МинЭнергетики РФ от 14.03.2016 №177 данный показатель территориальными сетевыми организациями не_рассчитывается</t>
  </si>
  <si>
    <r>
      <t>Другое</t>
    </r>
    <r>
      <rPr>
        <vertAlign val="superscript"/>
        <sz val="12"/>
        <color rgb="FF000000"/>
        <rFont val="Times New Roman"/>
        <family val="1"/>
        <charset val="204"/>
      </rPr>
      <t>3)</t>
    </r>
    <r>
      <rPr>
        <sz val="12"/>
        <color rgb="FF000000"/>
        <rFont val="Times New Roman"/>
        <family val="1"/>
        <charset val="204"/>
      </rPr>
      <t>, шт.</t>
    </r>
  </si>
  <si>
    <t>2018 год</t>
  </si>
  <si>
    <t>Цели (указать укрупненные цели в соответствии с приложением 1)</t>
  </si>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</sst>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
    <numFmt numFmtId="173" formatCode="#,##0.00_ ;\-#,##0.00\ "/>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sz val="10"/>
      <color theme="1"/>
      <name val="Times New Roman"/>
      <family val="1"/>
      <charset val="204"/>
    </font>
    <font>
      <sz val="10"/>
      <color theme="1"/>
      <name val="Arial Cyr"/>
      <charset val="204"/>
    </font>
    <font>
      <sz val="10"/>
      <name val="Arial Cyr"/>
      <family val="2"/>
      <charset val="204"/>
    </font>
    <font>
      <sz val="11"/>
      <name val="Calibri"/>
      <family val="2"/>
      <charset val="204"/>
      <scheme val="minor"/>
    </font>
    <font>
      <b/>
      <sz val="12"/>
      <name val="Arial"/>
      <family val="2"/>
      <charset val="204"/>
    </font>
    <font>
      <b/>
      <u/>
      <sz val="14"/>
      <name val="Times New Roman"/>
      <family val="1"/>
      <charset val="204"/>
    </font>
    <font>
      <sz val="9"/>
      <name val="Times New Roman"/>
      <family val="1"/>
      <charset val="204"/>
    </font>
    <font>
      <b/>
      <u/>
      <sz val="12"/>
      <name val="Times New Roman"/>
      <family val="1"/>
      <charset val="204"/>
    </font>
    <font>
      <b/>
      <sz val="10"/>
      <name val="Times New Roman"/>
      <family val="1"/>
      <charset val="204"/>
    </font>
    <font>
      <sz val="10"/>
      <color theme="0" tint="-0.249977111117893"/>
      <name val="Arial Cyr"/>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vertAlign val="superscript"/>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medium">
        <color indexed="64"/>
      </bottom>
      <diagonal/>
    </border>
    <border>
      <left/>
      <right/>
      <top style="medium">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ck">
        <color rgb="FF3366FF"/>
      </right>
      <top/>
      <bottom/>
      <diagonal/>
    </border>
    <border>
      <left/>
      <right style="thick">
        <color rgb="FF3366FF"/>
      </right>
      <top/>
      <bottom style="medium">
        <color indexed="64"/>
      </bottom>
      <diagonal/>
    </border>
    <border>
      <left style="thick">
        <color rgb="FF3366FF"/>
      </left>
      <right/>
      <top style="medium">
        <color indexed="64"/>
      </top>
      <bottom/>
      <diagonal/>
    </border>
    <border>
      <left/>
      <right style="thick">
        <color rgb="FF0066FF"/>
      </right>
      <top style="medium">
        <color indexed="64"/>
      </top>
      <bottom/>
      <diagonal/>
    </border>
    <border>
      <left style="medium">
        <color theme="1"/>
      </left>
      <right style="medium">
        <color indexed="64"/>
      </right>
      <top style="medium">
        <color indexed="64"/>
      </top>
      <bottom style="thin">
        <color indexed="64"/>
      </bottom>
      <diagonal/>
    </border>
    <border>
      <left style="medium">
        <color theme="1"/>
      </left>
      <right style="medium">
        <color indexed="64"/>
      </right>
      <top style="thin">
        <color indexed="64"/>
      </top>
      <bottom style="thin">
        <color indexed="64"/>
      </bottom>
      <diagonal/>
    </border>
    <border>
      <left style="medium">
        <color theme="1"/>
      </left>
      <right style="medium">
        <color indexed="64"/>
      </right>
      <top style="thin">
        <color indexed="64"/>
      </top>
      <bottom style="medium">
        <color indexed="64"/>
      </bottom>
      <diagonal/>
    </border>
    <border>
      <left style="medium">
        <color theme="1"/>
      </left>
      <right style="medium">
        <color indexed="64"/>
      </right>
      <top style="thin">
        <color indexed="64"/>
      </top>
      <bottom/>
      <diagonal/>
    </border>
    <border>
      <left style="medium">
        <color theme="1"/>
      </left>
      <right/>
      <top style="medium">
        <color indexed="64"/>
      </top>
      <bottom style="thin">
        <color indexed="64"/>
      </bottom>
      <diagonal/>
    </border>
    <border>
      <left style="medium">
        <color theme="1"/>
      </left>
      <right/>
      <top style="thin">
        <color indexed="64"/>
      </top>
      <bottom style="thin">
        <color indexed="64"/>
      </bottom>
      <diagonal/>
    </border>
    <border>
      <left style="medium">
        <color theme="1"/>
      </left>
      <right/>
      <top style="thin">
        <color indexed="64"/>
      </top>
      <bottom/>
      <diagonal/>
    </border>
    <border>
      <left style="medium">
        <color theme="1"/>
      </left>
      <right style="thin">
        <color indexed="64"/>
      </right>
      <top style="medium">
        <color indexed="64"/>
      </top>
      <bottom style="thin">
        <color indexed="64"/>
      </bottom>
      <diagonal/>
    </border>
    <border>
      <left style="medium">
        <color theme="1"/>
      </left>
      <right style="thin">
        <color indexed="64"/>
      </right>
      <top style="thin">
        <color indexed="64"/>
      </top>
      <bottom style="thin">
        <color indexed="64"/>
      </bottom>
      <diagonal/>
    </border>
    <border>
      <left style="medium">
        <color theme="1"/>
      </left>
      <right style="thin">
        <color indexed="64"/>
      </right>
      <top style="thin">
        <color indexed="64"/>
      </top>
      <bottom style="medium">
        <color indexed="64"/>
      </bottom>
      <diagonal/>
    </border>
    <border>
      <left style="medium">
        <color theme="1"/>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1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5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0" fontId="19" fillId="7" borderId="52" applyNumberFormat="0" applyAlignment="0" applyProtection="0"/>
    <xf numFmtId="0" fontId="20" fillId="20" borderId="53" applyNumberFormat="0" applyAlignment="0" applyProtection="0"/>
    <xf numFmtId="0" fontId="21" fillId="20" borderId="52" applyNumberFormat="0" applyAlignment="0" applyProtection="0"/>
    <xf numFmtId="0" fontId="25" fillId="0" borderId="54" applyNumberFormat="0" applyFill="0" applyAlignment="0" applyProtection="0"/>
    <xf numFmtId="0" fontId="16" fillId="23" borderId="55" applyNumberFormat="0" applyFont="0" applyAlignment="0" applyProtection="0"/>
    <xf numFmtId="0" fontId="25" fillId="0" borderId="58" applyNumberFormat="0" applyFill="0" applyAlignment="0" applyProtection="0"/>
    <xf numFmtId="0" fontId="21" fillId="20" borderId="56" applyNumberFormat="0" applyAlignment="0" applyProtection="0"/>
    <xf numFmtId="0" fontId="11" fillId="0" borderId="0"/>
    <xf numFmtId="0" fontId="19" fillId="7" borderId="56" applyNumberFormat="0" applyAlignment="0" applyProtection="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20" fillId="20" borderId="57" applyNumberFormat="0" applyAlignment="0" applyProtection="0"/>
    <xf numFmtId="0" fontId="19" fillId="7" borderId="56" applyNumberFormat="0" applyAlignment="0" applyProtection="0"/>
    <xf numFmtId="0" fontId="16" fillId="23" borderId="59" applyNumberFormat="0" applyFont="0" applyAlignment="0" applyProtection="0"/>
    <xf numFmtId="0" fontId="25" fillId="0" borderId="58" applyNumberFormat="0" applyFill="0" applyAlignment="0" applyProtection="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1" fillId="0" borderId="0"/>
    <xf numFmtId="0" fontId="16" fillId="23" borderId="18" applyNumberFormat="0" applyFont="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6"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6"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8" fillId="0" borderId="0" xfId="2" applyFont="1" applyFill="1" applyAlignment="1">
      <alignment vertical="center"/>
    </xf>
    <xf numFmtId="0" fontId="48"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0" fontId="41" fillId="0" borderId="25"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1" fillId="0" borderId="26" xfId="2" applyFont="1" applyFill="1" applyBorder="1" applyAlignment="1">
      <alignment horizontal="left" vertical="center"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0" xfId="2" applyFont="1" applyFill="1" applyAlignment="1">
      <alignment horizontal="center" vertical="top" wrapText="1"/>
    </xf>
    <xf numFmtId="0" fontId="56" fillId="0" borderId="0" xfId="62" applyFont="1" applyFill="1"/>
    <xf numFmtId="0" fontId="55"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xf numFmtId="2" fontId="42" fillId="0" borderId="1" xfId="2" applyNumberFormat="1" applyFont="1" applyFill="1" applyBorder="1" applyAlignment="1">
      <alignment horizontal="center" vertical="center" wrapText="1"/>
    </xf>
    <xf numFmtId="0" fontId="39" fillId="0" borderId="1" xfId="1" applyFont="1" applyBorder="1" applyAlignment="1">
      <alignment horizontal="center" vertical="center" wrapText="1"/>
    </xf>
    <xf numFmtId="0" fontId="13" fillId="0" borderId="0" xfId="1" applyFont="1" applyAlignment="1">
      <alignment horizontal="center" vertical="center"/>
    </xf>
    <xf numFmtId="0" fontId="11" fillId="0" borderId="4" xfId="2"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6" fillId="0" borderId="1" xfId="45" applyNumberFormat="1" applyFont="1" applyFill="1" applyBorder="1" applyAlignment="1">
      <alignment horizontal="center" vertical="center" wrapText="1"/>
    </xf>
    <xf numFmtId="4" fontId="43"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42" fillId="0" borderId="40" xfId="2" applyNumberFormat="1" applyFont="1" applyFill="1" applyBorder="1" applyAlignment="1">
      <alignment horizontal="center" vertical="top" wrapText="1"/>
    </xf>
    <xf numFmtId="0" fontId="42" fillId="0" borderId="40" xfId="2" applyFont="1" applyFill="1" applyBorder="1" applyAlignment="1">
      <alignment horizontal="center" vertical="center" wrapText="1"/>
    </xf>
    <xf numFmtId="0" fontId="11" fillId="0" borderId="40" xfId="2" applyNumberFormat="1" applyFont="1" applyFill="1" applyBorder="1" applyAlignment="1">
      <alignment horizontal="center" vertical="top" wrapText="1"/>
    </xf>
    <xf numFmtId="0" fontId="11" fillId="0" borderId="40" xfId="2" applyFont="1" applyFill="1" applyBorder="1"/>
    <xf numFmtId="0" fontId="58" fillId="0" borderId="40" xfId="0" applyFont="1" applyFill="1" applyBorder="1" applyAlignment="1">
      <alignment wrapText="1"/>
    </xf>
    <xf numFmtId="0" fontId="11" fillId="0" borderId="40" xfId="2" applyNumberFormat="1" applyFont="1" applyFill="1" applyBorder="1" applyAlignment="1">
      <alignment horizontal="center" vertical="center" wrapText="1"/>
    </xf>
    <xf numFmtId="0" fontId="11" fillId="0" borderId="40" xfId="2" applyNumberFormat="1" applyFont="1" applyFill="1" applyBorder="1" applyAlignment="1">
      <alignment horizontal="left" vertical="top" wrapText="1"/>
    </xf>
    <xf numFmtId="0" fontId="11" fillId="0" borderId="40" xfId="62" applyFont="1" applyBorder="1" applyAlignment="1">
      <alignment horizontal="center" vertical="center"/>
    </xf>
    <xf numFmtId="0" fontId="11" fillId="0" borderId="40" xfId="62" applyFont="1" applyBorder="1" applyAlignment="1">
      <alignment horizontal="center" vertical="center" wrapText="1"/>
    </xf>
    <xf numFmtId="0" fontId="7" fillId="0" borderId="50" xfId="0" applyFont="1" applyBorder="1" applyAlignment="1">
      <alignment horizontal="center" vertical="center"/>
    </xf>
    <xf numFmtId="0" fontId="11" fillId="0" borderId="51" xfId="62" applyFont="1" applyBorder="1" applyAlignment="1">
      <alignment horizontal="center" vertical="center"/>
    </xf>
    <xf numFmtId="0" fontId="11" fillId="0" borderId="50" xfId="62"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67" applyFont="1" applyFill="1" applyAlignment="1">
      <alignment vertical="center"/>
    </xf>
    <xf numFmtId="0" fontId="63" fillId="0" borderId="0" xfId="67" applyFont="1" applyFill="1" applyBorder="1" applyAlignment="1">
      <alignment horizontal="left" vertical="center"/>
    </xf>
    <xf numFmtId="0" fontId="11" fillId="0" borderId="0" xfId="67" applyFont="1" applyFill="1" applyBorder="1" applyAlignment="1">
      <alignment vertical="center"/>
    </xf>
    <xf numFmtId="0" fontId="41" fillId="0" borderId="0" xfId="67" applyFont="1" applyFill="1" applyBorder="1" applyAlignment="1">
      <alignment horizontal="center" vertical="center"/>
    </xf>
    <xf numFmtId="0" fontId="41" fillId="0" borderId="0" xfId="67" applyFont="1" applyFill="1" applyAlignment="1">
      <alignment vertical="center" wrapText="1"/>
    </xf>
    <xf numFmtId="0" fontId="60" fillId="0" borderId="0" xfId="1" applyFont="1" applyAlignment="1">
      <alignment vertical="center"/>
    </xf>
    <xf numFmtId="0" fontId="62" fillId="0" borderId="0" xfId="1" applyFont="1" applyAlignment="1">
      <alignment vertical="center" wrapText="1"/>
    </xf>
    <xf numFmtId="0" fontId="11" fillId="0" borderId="0" xfId="1" applyFont="1" applyAlignment="1">
      <alignment vertical="center"/>
    </xf>
    <xf numFmtId="0" fontId="62" fillId="0" borderId="0" xfId="1" applyFont="1" applyAlignment="1">
      <alignment vertical="center"/>
    </xf>
    <xf numFmtId="0" fontId="44" fillId="0" borderId="0" xfId="62" applyFont="1" applyFill="1" applyBorder="1"/>
    <xf numFmtId="0" fontId="44" fillId="0" borderId="0" xfId="62" applyFont="1" applyFill="1"/>
    <xf numFmtId="4" fontId="11" fillId="0" borderId="2" xfId="45" applyNumberFormat="1" applyFont="1" applyFill="1" applyBorder="1" applyAlignment="1">
      <alignment horizontal="center" vertical="center" wrapText="1"/>
    </xf>
    <xf numFmtId="4" fontId="42" fillId="0" borderId="1" xfId="45" applyNumberFormat="1" applyFont="1" applyFill="1" applyBorder="1" applyAlignment="1">
      <alignment horizontal="center" vertical="center" wrapText="1"/>
    </xf>
    <xf numFmtId="4" fontId="11" fillId="0" borderId="1" xfId="45" applyNumberFormat="1" applyFont="1" applyFill="1" applyBorder="1" applyAlignment="1">
      <alignment horizontal="center" vertical="center" wrapText="1"/>
    </xf>
    <xf numFmtId="0" fontId="44" fillId="0" borderId="0" xfId="0" applyFont="1" applyFill="1"/>
    <xf numFmtId="0" fontId="41" fillId="0" borderId="0" xfId="67" applyFont="1" applyFill="1" applyAlignment="1">
      <alignment vertical="center"/>
    </xf>
    <xf numFmtId="0" fontId="36" fillId="0" borderId="60" xfId="49" applyFont="1" applyBorder="1" applyAlignment="1">
      <alignment horizontal="center" vertical="center" wrapText="1"/>
    </xf>
    <xf numFmtId="0" fontId="12" fillId="0" borderId="0" xfId="1" applyFont="1" applyAlignment="1">
      <alignment horizontal="center" vertical="center"/>
    </xf>
    <xf numFmtId="0" fontId="44" fillId="0" borderId="0" xfId="0" applyFont="1" applyFill="1" applyBorder="1"/>
    <xf numFmtId="0" fontId="45" fillId="0" borderId="0" xfId="67" applyFont="1" applyFill="1" applyBorder="1" applyAlignment="1">
      <alignment vertical="center"/>
    </xf>
    <xf numFmtId="1" fontId="7" fillId="0" borderId="60" xfId="49" applyNumberFormat="1" applyFont="1" applyBorder="1" applyAlignment="1">
      <alignment horizontal="center" vertical="center" wrapText="1"/>
    </xf>
    <xf numFmtId="0" fontId="12" fillId="0" borderId="0" xfId="2" applyFont="1" applyAlignment="1">
      <alignment horizontal="right"/>
    </xf>
    <xf numFmtId="0" fontId="15" fillId="0" borderId="0" xfId="1" applyFont="1"/>
    <xf numFmtId="0" fontId="12" fillId="0" borderId="0" xfId="2" applyFont="1" applyAlignment="1">
      <alignment horizontal="right"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0" xfId="2" applyFont="1" applyFill="1" applyAlignment="1">
      <alignment horizontal="center"/>
    </xf>
    <xf numFmtId="0" fontId="42" fillId="0" borderId="0" xfId="0" applyFont="1" applyFill="1" applyAlignment="1">
      <alignment vertical="center"/>
    </xf>
    <xf numFmtId="0" fontId="11" fillId="0" borderId="0" xfId="2" applyFont="1" applyFill="1" applyAlignment="1">
      <alignment horizontal="center" vertical="center"/>
    </xf>
    <xf numFmtId="4" fontId="11" fillId="0" borderId="6" xfId="2" applyNumberFormat="1" applyFont="1" applyFill="1" applyBorder="1" applyAlignment="1">
      <alignment horizontal="center" vertical="center" wrapText="1"/>
    </xf>
    <xf numFmtId="4" fontId="46" fillId="0" borderId="2" xfId="45" applyNumberFormat="1" applyFont="1" applyFill="1" applyBorder="1" applyAlignment="1">
      <alignment horizontal="center" vertical="center" wrapText="1"/>
    </xf>
    <xf numFmtId="0" fontId="59" fillId="0" borderId="0" xfId="1" applyFont="1" applyAlignment="1">
      <alignment horizontal="left" vertical="center"/>
    </xf>
    <xf numFmtId="0" fontId="48"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60" fillId="0" borderId="0" xfId="2" applyFont="1" applyFill="1" applyAlignment="1">
      <alignment vertical="center"/>
    </xf>
    <xf numFmtId="0" fontId="58" fillId="0" borderId="0" xfId="0" applyFont="1"/>
    <xf numFmtId="0" fontId="61" fillId="0" borderId="0" xfId="1" applyFont="1"/>
    <xf numFmtId="0" fontId="48" fillId="0" borderId="0" xfId="1" applyFont="1" applyAlignment="1">
      <alignment vertical="center"/>
    </xf>
    <xf numFmtId="0" fontId="15" fillId="0" borderId="0" xfId="1" applyFont="1" applyFill="1"/>
    <xf numFmtId="0" fontId="40" fillId="0" borderId="0" xfId="49" applyFont="1"/>
    <xf numFmtId="0" fontId="12" fillId="0" borderId="0" xfId="1" applyFont="1" applyFill="1" applyBorder="1" applyAlignment="1">
      <alignment vertical="center"/>
    </xf>
    <xf numFmtId="0" fontId="12" fillId="0" borderId="0" xfId="2" applyFont="1" applyFill="1" applyAlignment="1"/>
    <xf numFmtId="0" fontId="42" fillId="0" borderId="0" xfId="0" applyFont="1" applyFill="1" applyAlignment="1">
      <alignment horizontal="center" vertical="center"/>
    </xf>
    <xf numFmtId="4" fontId="42" fillId="0" borderId="6" xfId="2" applyNumberFormat="1" applyFont="1" applyFill="1" applyBorder="1" applyAlignment="1">
      <alignment horizontal="center" vertical="center" wrapText="1"/>
    </xf>
    <xf numFmtId="4" fontId="43" fillId="0" borderId="2" xfId="45" applyNumberFormat="1" applyFont="1" applyFill="1" applyBorder="1" applyAlignment="1">
      <alignment horizontal="center" vertical="center" wrapText="1"/>
    </xf>
    <xf numFmtId="171" fontId="11" fillId="0" borderId="0" xfId="67" applyNumberFormat="1" applyFont="1" applyFill="1" applyAlignment="1">
      <alignment vertical="center"/>
    </xf>
    <xf numFmtId="0" fontId="11" fillId="0" borderId="49" xfId="62" applyFont="1" applyBorder="1" applyAlignment="1">
      <alignment horizontal="center" vertical="center"/>
    </xf>
    <xf numFmtId="0" fontId="7" fillId="0" borderId="50" xfId="0" applyFont="1" applyBorder="1" applyAlignment="1">
      <alignment horizontal="center" vertical="center" wrapText="1"/>
    </xf>
    <xf numFmtId="0" fontId="11" fillId="0" borderId="62" xfId="62" applyFont="1" applyBorder="1" applyAlignment="1">
      <alignment horizontal="center" vertical="center"/>
    </xf>
    <xf numFmtId="0" fontId="11" fillId="0" borderId="62" xfId="62" applyFont="1" applyBorder="1" applyAlignment="1">
      <alignment horizontal="center" vertical="center" wrapText="1"/>
    </xf>
    <xf numFmtId="0" fontId="7" fillId="0" borderId="62" xfId="0" applyFont="1" applyBorder="1" applyAlignment="1">
      <alignment horizontal="center" vertical="center"/>
    </xf>
    <xf numFmtId="0" fontId="11" fillId="0" borderId="63" xfId="62" applyFont="1" applyBorder="1" applyAlignment="1">
      <alignment horizontal="center" vertical="center"/>
    </xf>
    <xf numFmtId="2" fontId="7" fillId="0" borderId="62" xfId="0" applyNumberFormat="1" applyFont="1" applyBorder="1" applyAlignment="1">
      <alignment horizontal="center" vertical="center"/>
    </xf>
    <xf numFmtId="49" fontId="7" fillId="0" borderId="62" xfId="106" applyNumberFormat="1" applyFont="1" applyBorder="1" applyAlignment="1">
      <alignment horizontal="center" vertical="center"/>
    </xf>
    <xf numFmtId="0" fontId="11" fillId="0" borderId="63" xfId="62" applyFont="1" applyBorder="1" applyAlignment="1">
      <alignment horizontal="center" vertical="center" wrapText="1"/>
    </xf>
    <xf numFmtId="0" fontId="7" fillId="0" borderId="62" xfId="0" applyFont="1" applyBorder="1" applyAlignment="1">
      <alignment horizontal="center" vertical="center" wrapText="1"/>
    </xf>
    <xf numFmtId="0" fontId="7" fillId="0" borderId="62" xfId="1" applyFont="1" applyBorder="1" applyAlignment="1">
      <alignment horizontal="left" vertical="top" wrapText="1"/>
    </xf>
    <xf numFmtId="0" fontId="0" fillId="0" borderId="62" xfId="0" applyBorder="1" applyAlignment="1">
      <alignment horizontal="center" vertical="center"/>
    </xf>
    <xf numFmtId="0" fontId="0" fillId="0" borderId="62" xfId="0" applyBorder="1" applyAlignment="1">
      <alignment horizontal="center" vertical="center" wrapText="1"/>
    </xf>
    <xf numFmtId="0" fontId="0" fillId="0" borderId="62" xfId="0" applyBorder="1"/>
    <xf numFmtId="0" fontId="0" fillId="0" borderId="62" xfId="0" applyFill="1" applyBorder="1" applyAlignment="1">
      <alignment horizontal="center" vertical="center"/>
    </xf>
    <xf numFmtId="14" fontId="36" fillId="0" borderId="60" xfId="49" applyNumberFormat="1" applyFont="1" applyBorder="1" applyAlignment="1">
      <alignment horizontal="center" vertical="center" wrapText="1"/>
    </xf>
    <xf numFmtId="0" fontId="12" fillId="0" borderId="0" xfId="2" applyFont="1" applyAlignment="1">
      <alignment horizontal="left" vertical="center"/>
    </xf>
    <xf numFmtId="0" fontId="12" fillId="0" borderId="0" xfId="2" applyFont="1" applyAlignment="1">
      <alignment horizontal="left"/>
    </xf>
    <xf numFmtId="0" fontId="11" fillId="0" borderId="0" xfId="2" applyFont="1" applyFill="1" applyAlignment="1">
      <alignment horizontal="left"/>
    </xf>
    <xf numFmtId="0" fontId="48" fillId="0" borderId="0" xfId="2" applyFont="1" applyFill="1" applyAlignment="1">
      <alignment horizontal="left"/>
    </xf>
    <xf numFmtId="0" fontId="48" fillId="0" borderId="0" xfId="1" applyFont="1" applyAlignment="1">
      <alignment horizontal="left" vertical="center"/>
    </xf>
    <xf numFmtId="0" fontId="12" fillId="0" borderId="0" xfId="1" applyFont="1" applyFill="1" applyBorder="1" applyAlignment="1">
      <alignment horizontal="left" vertical="center"/>
    </xf>
    <xf numFmtId="2" fontId="49" fillId="0" borderId="0" xfId="2" applyNumberFormat="1" applyFont="1" applyFill="1" applyAlignment="1">
      <alignment horizontal="left" vertical="top" wrapText="1"/>
    </xf>
    <xf numFmtId="0" fontId="40" fillId="0" borderId="0" xfId="2" applyFont="1" applyFill="1" applyAlignment="1">
      <alignment horizontal="left"/>
    </xf>
    <xf numFmtId="0" fontId="40" fillId="0" borderId="25" xfId="2" applyFont="1" applyFill="1" applyBorder="1" applyAlignment="1">
      <alignment horizontal="left" vertical="center" wrapText="1"/>
    </xf>
    <xf numFmtId="0" fontId="40" fillId="0" borderId="25" xfId="2" applyFont="1" applyFill="1" applyBorder="1" applyAlignment="1">
      <alignment horizontal="left" vertical="center"/>
    </xf>
    <xf numFmtId="0" fontId="40" fillId="0" borderId="26" xfId="2" applyFont="1" applyFill="1" applyBorder="1" applyAlignment="1">
      <alignment horizontal="left" vertical="center"/>
    </xf>
    <xf numFmtId="0" fontId="40" fillId="0" borderId="26" xfId="2" applyFont="1" applyFill="1" applyBorder="1" applyAlignment="1">
      <alignment horizontal="left"/>
    </xf>
    <xf numFmtId="0" fontId="40" fillId="0" borderId="28" xfId="2" applyFont="1" applyFill="1" applyBorder="1" applyAlignment="1">
      <alignment horizontal="left" vertical="center" wrapText="1"/>
    </xf>
    <xf numFmtId="2" fontId="40" fillId="0" borderId="28" xfId="2" applyNumberFormat="1" applyFont="1" applyFill="1" applyBorder="1" applyAlignment="1">
      <alignment horizontal="left" vertical="center" wrapText="1"/>
    </xf>
    <xf numFmtId="0" fontId="40" fillId="0" borderId="25"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9" xfId="2" applyFont="1" applyFill="1" applyBorder="1" applyAlignment="1">
      <alignment horizontal="left" vertical="center" wrapText="1"/>
    </xf>
    <xf numFmtId="0" fontId="40" fillId="0" borderId="27" xfId="2" applyFont="1" applyFill="1" applyBorder="1" applyAlignment="1">
      <alignment horizontal="left" vertical="center" wrapText="1"/>
    </xf>
    <xf numFmtId="0" fontId="40" fillId="0" borderId="0" xfId="2" applyFont="1" applyFill="1" applyBorder="1" applyAlignment="1">
      <alignment horizontal="left" vertical="center"/>
    </xf>
    <xf numFmtId="4" fontId="42" fillId="0" borderId="62" xfId="2" applyNumberFormat="1" applyFont="1" applyFill="1" applyBorder="1" applyAlignment="1">
      <alignment horizontal="center" vertical="center" wrapText="1"/>
    </xf>
    <xf numFmtId="0" fontId="7" fillId="0" borderId="0" xfId="67" applyFont="1" applyFill="1" applyBorder="1" applyAlignment="1">
      <alignment vertical="center"/>
    </xf>
    <xf numFmtId="0" fontId="56" fillId="0" borderId="0" xfId="0" applyFont="1" applyFill="1" applyBorder="1"/>
    <xf numFmtId="0" fontId="56" fillId="0" borderId="64" xfId="0" applyFont="1" applyFill="1" applyBorder="1"/>
    <xf numFmtId="0" fontId="56" fillId="0" borderId="0" xfId="0" applyFont="1" applyFill="1"/>
    <xf numFmtId="0" fontId="64" fillId="0" borderId="0" xfId="0" applyFont="1" applyFill="1" applyBorder="1"/>
    <xf numFmtId="3" fontId="36" fillId="0" borderId="33" xfId="67" applyNumberFormat="1" applyFont="1" applyFill="1" applyBorder="1" applyAlignment="1">
      <alignment vertical="center"/>
    </xf>
    <xf numFmtId="0" fontId="38" fillId="0" borderId="0" xfId="67" applyFont="1" applyFill="1" applyBorder="1" applyAlignment="1">
      <alignment vertical="center"/>
    </xf>
    <xf numFmtId="3" fontId="36" fillId="0" borderId="34" xfId="67" applyNumberFormat="1" applyFont="1" applyFill="1" applyBorder="1" applyAlignment="1">
      <alignment vertical="center"/>
    </xf>
    <xf numFmtId="4" fontId="65" fillId="0" borderId="5" xfId="67" applyNumberFormat="1" applyFont="1" applyFill="1" applyBorder="1" applyAlignment="1">
      <alignment horizontal="center" vertical="center"/>
    </xf>
    <xf numFmtId="3" fontId="65" fillId="0" borderId="5" xfId="67" applyNumberFormat="1" applyFont="1" applyFill="1" applyBorder="1" applyAlignment="1">
      <alignment horizontal="center" vertical="center"/>
    </xf>
    <xf numFmtId="0" fontId="55" fillId="0" borderId="62" xfId="67" applyFont="1" applyFill="1" applyBorder="1" applyAlignment="1">
      <alignment horizontal="center" vertical="center"/>
    </xf>
    <xf numFmtId="0" fontId="65" fillId="0" borderId="5" xfId="67" applyFont="1" applyFill="1" applyBorder="1" applyAlignment="1">
      <alignment horizontal="center" vertical="center"/>
    </xf>
    <xf numFmtId="10" fontId="36" fillId="0" borderId="34" xfId="67" applyNumberFormat="1" applyFont="1" applyFill="1" applyBorder="1" applyAlignment="1">
      <alignment vertical="center"/>
    </xf>
    <xf numFmtId="3" fontId="36" fillId="0" borderId="31" xfId="67" applyNumberFormat="1" applyFont="1" applyFill="1" applyBorder="1" applyAlignment="1">
      <alignment vertical="center"/>
    </xf>
    <xf numFmtId="9" fontId="36" fillId="0" borderId="36" xfId="67" applyNumberFormat="1" applyFont="1" applyFill="1" applyBorder="1" applyAlignment="1">
      <alignment vertical="center"/>
    </xf>
    <xf numFmtId="3" fontId="36" fillId="0" borderId="30" xfId="67" applyNumberFormat="1" applyFont="1" applyFill="1" applyBorder="1" applyAlignment="1">
      <alignment vertical="center"/>
    </xf>
    <xf numFmtId="10" fontId="36" fillId="0" borderId="37" xfId="67" applyNumberFormat="1" applyFont="1" applyFill="1" applyBorder="1" applyAlignment="1">
      <alignment vertical="center"/>
    </xf>
    <xf numFmtId="10" fontId="36" fillId="0" borderId="32" xfId="67" applyNumberFormat="1" applyFont="1" applyFill="1" applyBorder="1" applyAlignment="1">
      <alignment vertical="center"/>
    </xf>
    <xf numFmtId="10" fontId="36" fillId="0" borderId="35" xfId="67" applyNumberFormat="1" applyFont="1" applyFill="1" applyBorder="1" applyAlignment="1">
      <alignment vertical="center"/>
    </xf>
    <xf numFmtId="0" fontId="66" fillId="0" borderId="0" xfId="67" applyFont="1" applyFill="1" applyBorder="1" applyAlignment="1">
      <alignment vertical="center"/>
    </xf>
    <xf numFmtId="0" fontId="56" fillId="0" borderId="41" xfId="0" applyFont="1" applyFill="1" applyBorder="1"/>
    <xf numFmtId="0" fontId="56" fillId="0" borderId="65" xfId="0" applyFont="1" applyFill="1" applyBorder="1"/>
    <xf numFmtId="1" fontId="7" fillId="0" borderId="24" xfId="67" applyNumberFormat="1" applyFont="1" applyFill="1" applyBorder="1" applyAlignment="1">
      <alignment horizontal="center" vertical="center"/>
    </xf>
    <xf numFmtId="1" fontId="7" fillId="0" borderId="42" xfId="67" applyNumberFormat="1" applyFont="1" applyFill="1" applyBorder="1" applyAlignment="1">
      <alignment horizontal="center" vertical="center"/>
    </xf>
    <xf numFmtId="10" fontId="36" fillId="0" borderId="62" xfId="67" applyNumberFormat="1" applyFont="1" applyFill="1" applyBorder="1" applyAlignment="1">
      <alignment vertical="center"/>
    </xf>
    <xf numFmtId="10" fontId="36" fillId="0" borderId="49" xfId="67" applyNumberFormat="1" applyFont="1" applyFill="1" applyBorder="1" applyAlignment="1">
      <alignment vertical="center"/>
    </xf>
    <xf numFmtId="3" fontId="36" fillId="0" borderId="62" xfId="67" applyNumberFormat="1" applyFont="1" applyFill="1" applyBorder="1" applyAlignment="1">
      <alignment vertical="center"/>
    </xf>
    <xf numFmtId="3" fontId="36" fillId="0" borderId="49" xfId="67" applyNumberFormat="1" applyFont="1" applyFill="1" applyBorder="1" applyAlignment="1">
      <alignment vertical="center"/>
    </xf>
    <xf numFmtId="3" fontId="36" fillId="0" borderId="23" xfId="67" applyNumberFormat="1" applyFont="1" applyFill="1" applyBorder="1" applyAlignment="1">
      <alignment vertical="center"/>
    </xf>
    <xf numFmtId="3" fontId="36" fillId="0" borderId="47" xfId="67" applyNumberFormat="1" applyFont="1" applyFill="1" applyBorder="1" applyAlignment="1">
      <alignment vertical="center"/>
    </xf>
    <xf numFmtId="3" fontId="66" fillId="0" borderId="0" xfId="67" applyNumberFormat="1" applyFont="1" applyFill="1" applyBorder="1" applyAlignment="1">
      <alignment horizontal="center" vertical="center"/>
    </xf>
    <xf numFmtId="3" fontId="38" fillId="0" borderId="62" xfId="67" applyNumberFormat="1" applyFont="1" applyFill="1" applyBorder="1" applyAlignment="1">
      <alignment vertical="center"/>
    </xf>
    <xf numFmtId="3" fontId="38" fillId="0" borderId="49" xfId="67" applyNumberFormat="1" applyFont="1" applyFill="1" applyBorder="1" applyAlignment="1">
      <alignment vertical="center"/>
    </xf>
    <xf numFmtId="3" fontId="38" fillId="0" borderId="23" xfId="67" applyNumberFormat="1" applyFont="1" applyFill="1" applyBorder="1" applyAlignment="1">
      <alignment vertical="center"/>
    </xf>
    <xf numFmtId="3" fontId="38" fillId="0" borderId="47" xfId="67" applyNumberFormat="1" applyFont="1" applyFill="1" applyBorder="1" applyAlignment="1">
      <alignment vertical="center"/>
    </xf>
    <xf numFmtId="167" fontId="67" fillId="0" borderId="0" xfId="67" applyNumberFormat="1" applyFont="1" applyFill="1" applyBorder="1" applyAlignment="1">
      <alignment horizontal="center" vertical="center"/>
    </xf>
    <xf numFmtId="168" fontId="36" fillId="0" borderId="62" xfId="67" applyNumberFormat="1" applyFont="1" applyFill="1" applyBorder="1" applyAlignment="1">
      <alignment horizontal="center" vertical="center"/>
    </xf>
    <xf numFmtId="168" fontId="36" fillId="0" borderId="49" xfId="67" applyNumberFormat="1" applyFont="1" applyFill="1" applyBorder="1" applyAlignment="1">
      <alignment horizontal="center" vertical="center"/>
    </xf>
    <xf numFmtId="169" fontId="38" fillId="0" borderId="62" xfId="67" applyNumberFormat="1" applyFont="1" applyFill="1" applyBorder="1" applyAlignment="1">
      <alignment vertical="center"/>
    </xf>
    <xf numFmtId="169" fontId="38" fillId="0" borderId="49" xfId="67" applyNumberFormat="1" applyFont="1" applyFill="1" applyBorder="1" applyAlignment="1">
      <alignment vertical="center"/>
    </xf>
    <xf numFmtId="170" fontId="38" fillId="0" borderId="62" xfId="67" applyNumberFormat="1" applyFont="1" applyFill="1" applyBorder="1" applyAlignment="1">
      <alignment vertical="center"/>
    </xf>
    <xf numFmtId="170" fontId="38" fillId="0" borderId="49" xfId="67" applyNumberFormat="1" applyFont="1" applyFill="1" applyBorder="1" applyAlignment="1">
      <alignment vertical="center"/>
    </xf>
    <xf numFmtId="170" fontId="38" fillId="0" borderId="23" xfId="67" applyNumberFormat="1" applyFont="1" applyFill="1" applyBorder="1" applyAlignment="1">
      <alignment vertical="center"/>
    </xf>
    <xf numFmtId="170" fontId="38" fillId="0" borderId="47" xfId="67" applyNumberFormat="1" applyFont="1" applyFill="1" applyBorder="1" applyAlignment="1">
      <alignment vertical="center"/>
    </xf>
    <xf numFmtId="0" fontId="7" fillId="0" borderId="66" xfId="67" applyFont="1" applyFill="1" applyBorder="1" applyAlignment="1">
      <alignment vertical="center"/>
    </xf>
    <xf numFmtId="0" fontId="7" fillId="0" borderId="48" xfId="67" applyFont="1" applyFill="1" applyBorder="1" applyAlignment="1">
      <alignment vertical="center"/>
    </xf>
    <xf numFmtId="0" fontId="7" fillId="0" borderId="67" xfId="67" applyFont="1" applyFill="1" applyBorder="1" applyAlignment="1">
      <alignment vertical="center"/>
    </xf>
    <xf numFmtId="4" fontId="55" fillId="0" borderId="62" xfId="67" applyNumberFormat="1" applyFont="1" applyFill="1" applyBorder="1" applyAlignment="1">
      <alignment horizontal="center" vertical="center"/>
    </xf>
    <xf numFmtId="3" fontId="55" fillId="0" borderId="62" xfId="67" applyNumberFormat="1" applyFont="1" applyFill="1" applyBorder="1" applyAlignment="1">
      <alignment horizontal="center" vertical="center"/>
    </xf>
    <xf numFmtId="1" fontId="7" fillId="0" borderId="43" xfId="67" applyNumberFormat="1" applyFont="1" applyFill="1" applyBorder="1" applyAlignment="1">
      <alignment horizontal="center" vertical="center"/>
    </xf>
    <xf numFmtId="10" fontId="36" fillId="0" borderId="44" xfId="67" applyNumberFormat="1" applyFont="1" applyFill="1" applyBorder="1" applyAlignment="1">
      <alignment vertical="center"/>
    </xf>
    <xf numFmtId="3" fontId="36" fillId="0" borderId="45" xfId="67" applyNumberFormat="1" applyFont="1" applyFill="1" applyBorder="1" applyAlignment="1">
      <alignment vertical="center"/>
    </xf>
    <xf numFmtId="0" fontId="7" fillId="0" borderId="46" xfId="67" applyFont="1" applyFill="1" applyBorder="1" applyAlignment="1">
      <alignment vertical="center"/>
    </xf>
    <xf numFmtId="3" fontId="36" fillId="0" borderId="44" xfId="67" applyNumberFormat="1" applyFont="1" applyFill="1" applyBorder="1" applyAlignment="1">
      <alignment vertical="center"/>
    </xf>
    <xf numFmtId="3" fontId="66" fillId="0" borderId="46" xfId="67" applyNumberFormat="1" applyFont="1" applyFill="1" applyBorder="1" applyAlignment="1">
      <alignment horizontal="center" vertical="center"/>
    </xf>
    <xf numFmtId="3" fontId="38" fillId="0" borderId="44" xfId="67" applyNumberFormat="1" applyFont="1" applyFill="1" applyBorder="1" applyAlignment="1">
      <alignment vertical="center"/>
    </xf>
    <xf numFmtId="3" fontId="38" fillId="0" borderId="45" xfId="67" applyNumberFormat="1" applyFont="1" applyFill="1" applyBorder="1" applyAlignment="1">
      <alignment vertical="center"/>
    </xf>
    <xf numFmtId="167" fontId="67" fillId="0" borderId="46" xfId="67" applyNumberFormat="1" applyFont="1" applyFill="1" applyBorder="1" applyAlignment="1">
      <alignment horizontal="center" vertical="center"/>
    </xf>
    <xf numFmtId="168" fontId="36" fillId="0" borderId="44" xfId="67" applyNumberFormat="1" applyFont="1" applyFill="1" applyBorder="1" applyAlignment="1">
      <alignment horizontal="center" vertical="center"/>
    </xf>
    <xf numFmtId="169" fontId="38" fillId="0" borderId="44" xfId="67" applyNumberFormat="1" applyFont="1" applyFill="1" applyBorder="1" applyAlignment="1">
      <alignment vertical="center"/>
    </xf>
    <xf numFmtId="170" fontId="38" fillId="0" borderId="44" xfId="67" applyNumberFormat="1" applyFont="1" applyFill="1" applyBorder="1" applyAlignment="1">
      <alignment vertical="center"/>
    </xf>
    <xf numFmtId="170" fontId="38" fillId="0" borderId="45" xfId="67" applyNumberFormat="1" applyFont="1" applyFill="1" applyBorder="1" applyAlignment="1">
      <alignment vertical="center"/>
    </xf>
    <xf numFmtId="0" fontId="7" fillId="0" borderId="68" xfId="67" applyFont="1" applyFill="1" applyBorder="1" applyAlignment="1">
      <alignment vertical="center"/>
    </xf>
    <xf numFmtId="0" fontId="7" fillId="0" borderId="69" xfId="67" applyFont="1" applyFill="1" applyBorder="1" applyAlignment="1">
      <alignment vertical="center"/>
    </xf>
    <xf numFmtId="0" fontId="7" fillId="0" borderId="70" xfId="67" applyFont="1" applyFill="1" applyBorder="1" applyAlignment="1">
      <alignment vertical="center"/>
    </xf>
    <xf numFmtId="0" fontId="7" fillId="0" borderId="71" xfId="67" applyFont="1" applyFill="1" applyBorder="1" applyAlignment="1">
      <alignment vertical="center"/>
    </xf>
    <xf numFmtId="0" fontId="7" fillId="0" borderId="72" xfId="67" applyFont="1" applyFill="1" applyBorder="1" applyAlignment="1">
      <alignment vertical="center"/>
    </xf>
    <xf numFmtId="0" fontId="7" fillId="0" borderId="73" xfId="67" applyFont="1" applyFill="1" applyBorder="1" applyAlignment="1">
      <alignment vertical="center"/>
    </xf>
    <xf numFmtId="0" fontId="7" fillId="0" borderId="74" xfId="67" applyFont="1" applyFill="1" applyBorder="1" applyAlignment="1">
      <alignment vertical="center"/>
    </xf>
    <xf numFmtId="0" fontId="7" fillId="0" borderId="75" xfId="67" applyFont="1" applyFill="1" applyBorder="1" applyAlignment="1">
      <alignment horizontal="left" vertical="center"/>
    </xf>
    <xf numFmtId="0" fontId="7" fillId="0" borderId="76" xfId="67" applyFont="1" applyFill="1" applyBorder="1" applyAlignment="1">
      <alignment vertical="center"/>
    </xf>
    <xf numFmtId="0" fontId="7" fillId="0" borderId="77" xfId="67" applyFont="1" applyFill="1" applyBorder="1" applyAlignment="1">
      <alignment vertical="center"/>
    </xf>
    <xf numFmtId="0" fontId="7" fillId="0" borderId="78" xfId="67" applyFont="1" applyFill="1" applyBorder="1" applyAlignment="1">
      <alignment vertical="center"/>
    </xf>
    <xf numFmtId="0" fontId="38" fillId="0" borderId="75" xfId="67" applyFont="1" applyFill="1" applyBorder="1" applyAlignment="1">
      <alignment vertical="center"/>
    </xf>
    <xf numFmtId="0" fontId="38" fillId="0" borderId="76" xfId="67" applyFont="1" applyFill="1" applyBorder="1" applyAlignment="1">
      <alignment vertical="center"/>
    </xf>
    <xf numFmtId="0" fontId="7" fillId="0" borderId="76" xfId="67" applyFont="1" applyFill="1" applyBorder="1" applyAlignment="1">
      <alignment horizontal="left" vertical="center"/>
    </xf>
    <xf numFmtId="0" fontId="38" fillId="0" borderId="76" xfId="67" applyFont="1" applyFill="1" applyBorder="1" applyAlignment="1">
      <alignment horizontal="left" vertical="center"/>
    </xf>
    <xf numFmtId="0" fontId="38" fillId="0" borderId="77" xfId="67" applyFont="1" applyFill="1" applyBorder="1" applyAlignment="1">
      <alignment horizontal="left" vertical="center"/>
    </xf>
    <xf numFmtId="0" fontId="7" fillId="0" borderId="76" xfId="67" applyFont="1" applyFill="1" applyBorder="1" applyAlignment="1">
      <alignment horizontal="left" vertical="center" wrapText="1"/>
    </xf>
    <xf numFmtId="0" fontId="38" fillId="0" borderId="77" xfId="67" applyFont="1" applyFill="1" applyBorder="1" applyAlignment="1">
      <alignment vertical="center"/>
    </xf>
    <xf numFmtId="4" fontId="36" fillId="0" borderId="60" xfId="49" applyNumberFormat="1" applyFont="1" applyBorder="1" applyAlignment="1">
      <alignment horizontal="center" vertical="center" wrapText="1"/>
    </xf>
    <xf numFmtId="172" fontId="36" fillId="0" borderId="60" xfId="49"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0" fontId="42" fillId="0" borderId="62" xfId="2" applyNumberFormat="1" applyFont="1" applyBorder="1" applyAlignment="1">
      <alignment horizontal="center" vertical="top" wrapText="1" shrinkToFit="1"/>
    </xf>
    <xf numFmtId="0" fontId="42" fillId="0" borderId="62" xfId="2" applyFont="1" applyBorder="1" applyAlignment="1">
      <alignment horizontal="left" vertical="top" wrapText="1" shrinkToFit="1"/>
    </xf>
    <xf numFmtId="14" fontId="11" fillId="0" borderId="62" xfId="2" applyNumberFormat="1" applyFont="1" applyFill="1" applyBorder="1" applyAlignment="1">
      <alignment horizontal="center" vertical="center" wrapText="1" shrinkToFit="1"/>
    </xf>
    <xf numFmtId="14" fontId="42" fillId="0" borderId="62" xfId="2" applyNumberFormat="1" applyFont="1" applyBorder="1" applyAlignment="1">
      <alignment horizontal="center" vertical="top" wrapText="1" shrinkToFit="1"/>
    </xf>
    <xf numFmtId="0" fontId="11" fillId="25" borderId="62" xfId="2" applyFont="1" applyFill="1" applyBorder="1" applyAlignment="1">
      <alignment horizontal="left" vertical="top" wrapText="1" shrinkToFit="1"/>
    </xf>
    <xf numFmtId="14" fontId="45" fillId="25" borderId="62" xfId="0" applyNumberFormat="1" applyFont="1" applyFill="1" applyBorder="1" applyAlignment="1">
      <alignment horizontal="center" vertical="center" wrapText="1"/>
    </xf>
    <xf numFmtId="0" fontId="42" fillId="25" borderId="62" xfId="2" applyFont="1" applyFill="1" applyBorder="1" applyAlignment="1">
      <alignment horizontal="left" vertical="top" wrapText="1" shrinkToFit="1"/>
    </xf>
    <xf numFmtId="14" fontId="11" fillId="25" borderId="62" xfId="2" applyNumberFormat="1" applyFont="1" applyFill="1" applyBorder="1" applyAlignment="1">
      <alignment horizontal="left" vertical="top" wrapText="1" shrinkToFi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62" xfId="2" applyFont="1" applyFill="1" applyBorder="1" applyAlignment="1">
      <alignment horizontal="center" vertical="center" textRotation="90" wrapText="1"/>
    </xf>
    <xf numFmtId="0" fontId="42" fillId="0" borderId="62" xfId="2" applyFont="1" applyFill="1" applyBorder="1" applyAlignment="1">
      <alignment horizontal="center" vertical="center" wrapText="1"/>
    </xf>
    <xf numFmtId="49" fontId="42" fillId="0" borderId="62" xfId="2" applyNumberFormat="1" applyFont="1" applyFill="1" applyBorder="1" applyAlignment="1">
      <alignment horizontal="center" vertical="center" wrapText="1"/>
    </xf>
    <xf numFmtId="0" fontId="42" fillId="0" borderId="62" xfId="2" applyFont="1" applyFill="1" applyBorder="1" applyAlignment="1">
      <alignment horizontal="left" vertical="center" wrapText="1"/>
    </xf>
    <xf numFmtId="173" fontId="42" fillId="0" borderId="62" xfId="2" applyNumberFormat="1" applyFont="1" applyFill="1" applyBorder="1" applyAlignment="1">
      <alignment horizontal="center" vertical="center" wrapText="1"/>
    </xf>
    <xf numFmtId="49" fontId="11" fillId="0" borderId="62" xfId="2" applyNumberFormat="1" applyFont="1" applyFill="1" applyBorder="1" applyAlignment="1">
      <alignment horizontal="center" vertical="center" wrapText="1"/>
    </xf>
    <xf numFmtId="0" fontId="11" fillId="0" borderId="62" xfId="2" applyFont="1" applyFill="1" applyBorder="1" applyAlignment="1">
      <alignment horizontal="left" vertical="center" wrapText="1"/>
    </xf>
    <xf numFmtId="173" fontId="11" fillId="0" borderId="62" xfId="2" applyNumberFormat="1" applyFont="1" applyFill="1" applyBorder="1" applyAlignment="1">
      <alignment horizontal="center" vertical="center" wrapText="1"/>
    </xf>
    <xf numFmtId="173" fontId="11" fillId="0" borderId="6" xfId="2" applyNumberFormat="1" applyFont="1" applyFill="1" applyBorder="1" applyAlignment="1">
      <alignment horizontal="center" vertical="center" wrapText="1"/>
    </xf>
    <xf numFmtId="0" fontId="11" fillId="0" borderId="62" xfId="45" applyFont="1" applyFill="1" applyBorder="1" applyAlignment="1">
      <alignment horizontal="left" vertical="center" wrapText="1"/>
    </xf>
    <xf numFmtId="173" fontId="11" fillId="0" borderId="62" xfId="45" applyNumberFormat="1" applyFont="1" applyFill="1" applyBorder="1" applyAlignment="1">
      <alignment horizontal="center" vertical="center" wrapText="1"/>
    </xf>
    <xf numFmtId="0" fontId="42" fillId="0" borderId="62" xfId="45" applyFont="1" applyFill="1" applyBorder="1" applyAlignment="1">
      <alignment horizontal="left" vertical="center" wrapText="1"/>
    </xf>
    <xf numFmtId="173" fontId="42" fillId="0" borderId="62"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3" fontId="11" fillId="0" borderId="2" xfId="45" applyNumberFormat="1" applyFont="1" applyFill="1" applyBorder="1" applyAlignment="1">
      <alignment horizontal="center" vertical="center" wrapText="1"/>
    </xf>
    <xf numFmtId="173" fontId="42" fillId="0" borderId="81" xfId="2" applyNumberFormat="1" applyFont="1" applyFill="1" applyBorder="1" applyAlignment="1">
      <alignment horizontal="center" vertical="center" wrapText="1"/>
    </xf>
    <xf numFmtId="0" fontId="42" fillId="0" borderId="61" xfId="2" applyFont="1" applyFill="1" applyBorder="1" applyAlignment="1">
      <alignment horizontal="center" vertical="center" wrapText="1"/>
    </xf>
    <xf numFmtId="14" fontId="11" fillId="25" borderId="82" xfId="2" applyNumberFormat="1" applyFont="1" applyFill="1" applyBorder="1" applyAlignment="1">
      <alignment horizontal="center" vertical="center" wrapText="1" shrinkToFit="1"/>
    </xf>
    <xf numFmtId="14" fontId="45" fillId="25" borderId="82" xfId="3" applyNumberFormat="1" applyFont="1" applyFill="1" applyBorder="1" applyAlignment="1">
      <alignment horizontal="center" vertical="center" wrapText="1"/>
    </xf>
    <xf numFmtId="0" fontId="45" fillId="25" borderId="82" xfId="3" applyNumberFormat="1" applyFont="1" applyFill="1" applyBorder="1" applyAlignment="1">
      <alignment horizontal="center" vertical="center" wrapText="1"/>
    </xf>
    <xf numFmtId="0" fontId="60" fillId="0" borderId="0" xfId="1" applyFont="1" applyAlignment="1">
      <alignment horizontal="center" vertical="center" wrapText="1"/>
    </xf>
    <xf numFmtId="0" fontId="42" fillId="0" borderId="0" xfId="0" applyFont="1" applyFill="1" applyAlignment="1">
      <alignment horizontal="right" vertical="center"/>
    </xf>
    <xf numFmtId="0" fontId="48" fillId="0" borderId="0" xfId="1" applyFont="1" applyAlignment="1">
      <alignment horizontal="center" vertical="center"/>
    </xf>
    <xf numFmtId="0" fontId="11" fillId="0" borderId="0" xfId="1" applyFont="1" applyAlignment="1">
      <alignment horizontal="center" vertical="center"/>
    </xf>
    <xf numFmtId="0" fontId="60" fillId="0" borderId="0" xfId="1" applyFont="1" applyAlignment="1">
      <alignment horizontal="center" vertical="center"/>
    </xf>
    <xf numFmtId="0" fontId="7" fillId="0" borderId="0" xfId="1" applyFont="1" applyAlignment="1">
      <alignment horizontal="center" vertical="center"/>
    </xf>
    <xf numFmtId="0" fontId="62"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1" applyFont="1" applyFill="1" applyBorder="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11" fillId="0" borderId="61"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5" fillId="0" borderId="49" xfId="67" applyFont="1" applyFill="1" applyBorder="1" applyAlignment="1">
      <alignment horizontal="center" vertical="center"/>
    </xf>
    <xf numFmtId="0" fontId="55" fillId="0" borderId="39" xfId="67" applyFont="1" applyFill="1" applyBorder="1" applyAlignment="1">
      <alignment horizontal="center" vertical="center"/>
    </xf>
    <xf numFmtId="0" fontId="55" fillId="0" borderId="63" xfId="67" applyFont="1" applyFill="1" applyBorder="1" applyAlignment="1">
      <alignment horizontal="center" vertical="center"/>
    </xf>
    <xf numFmtId="0" fontId="11" fillId="0" borderId="0" xfId="0" applyFont="1" applyFill="1" applyBorder="1" applyAlignment="1">
      <alignment horizontal="left" vertical="center" wrapText="1"/>
    </xf>
    <xf numFmtId="0" fontId="11" fillId="0" borderId="0" xfId="67" applyFont="1" applyFill="1" applyBorder="1" applyAlignment="1">
      <alignment horizontal="left" vertical="center" wrapText="1"/>
    </xf>
    <xf numFmtId="0" fontId="42" fillId="0" borderId="0" xfId="2" applyFont="1" applyFill="1" applyAlignment="1">
      <alignment horizontal="center" vertical="top" wrapText="1"/>
    </xf>
    <xf numFmtId="0" fontId="42" fillId="0" borderId="40" xfId="2" applyFont="1" applyFill="1" applyBorder="1" applyAlignment="1">
      <alignment horizontal="center" vertical="center" wrapText="1"/>
    </xf>
    <xf numFmtId="0" fontId="42" fillId="0" borderId="40" xfId="0" applyFont="1" applyFill="1" applyBorder="1" applyAlignment="1">
      <alignment horizontal="center" vertical="center" wrapText="1"/>
    </xf>
    <xf numFmtId="0" fontId="42" fillId="0" borderId="82"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2" fillId="0" borderId="40" xfId="2" applyFont="1" applyFill="1" applyBorder="1" applyAlignment="1">
      <alignment horizontal="center" vertical="center"/>
    </xf>
    <xf numFmtId="0" fontId="42" fillId="0" borderId="40" xfId="2" applyNumberFormat="1" applyFont="1" applyFill="1" applyBorder="1" applyAlignment="1">
      <alignment horizontal="center" vertical="center" wrapText="1"/>
    </xf>
    <xf numFmtId="0" fontId="42" fillId="0" borderId="38"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79" xfId="52" applyFont="1" applyFill="1" applyBorder="1" applyAlignment="1">
      <alignment horizontal="center" vertical="center" wrapText="1"/>
    </xf>
    <xf numFmtId="0" fontId="42" fillId="0" borderId="80"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5" fillId="0" borderId="0" xfId="1" applyFont="1" applyAlignment="1">
      <alignment horizontal="center" vertical="center"/>
    </xf>
    <xf numFmtId="0" fontId="42" fillId="0" borderId="49" xfId="52" applyFont="1" applyFill="1" applyBorder="1" applyAlignment="1">
      <alignment horizontal="center" vertical="center"/>
    </xf>
    <xf numFmtId="0" fontId="42" fillId="0" borderId="39" xfId="52" applyFont="1" applyFill="1" applyBorder="1" applyAlignment="1">
      <alignment horizontal="center" vertical="center"/>
    </xf>
    <xf numFmtId="0" fontId="42" fillId="0" borderId="62" xfId="52" applyFont="1" applyFill="1" applyBorder="1" applyAlignment="1">
      <alignment horizontal="center" vertical="center" wrapText="1"/>
    </xf>
    <xf numFmtId="0" fontId="42" fillId="0" borderId="62" xfId="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2" xfId="2" applyFont="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6" xfId="2" applyFont="1" applyFill="1" applyBorder="1" applyAlignment="1">
      <alignment horizontal="left" vertical="center" wrapText="1"/>
    </xf>
    <xf numFmtId="0" fontId="40" fillId="0" borderId="29" xfId="2" applyFont="1" applyFill="1" applyBorder="1" applyAlignment="1">
      <alignment horizontal="left" vertical="center" wrapText="1"/>
    </xf>
    <xf numFmtId="0" fontId="40" fillId="0" borderId="27"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8" fillId="0" borderId="0" xfId="2" applyFont="1" applyFill="1" applyAlignment="1">
      <alignment horizontal="center"/>
    </xf>
  </cellXfs>
  <cellStyles count="11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5"/>
    <cellStyle name="Ввод  2 3" xfId="92"/>
    <cellStyle name="Ввод  2 4" xfId="84"/>
    <cellStyle name="Ввод  2 5" xfId="95"/>
    <cellStyle name="Ввод  2 6" xfId="76"/>
    <cellStyle name="Вывод 2" xfId="30"/>
    <cellStyle name="Вывод 2 2" xfId="86"/>
    <cellStyle name="Вывод 2 3" xfId="91"/>
    <cellStyle name="Вывод 2 4" xfId="88"/>
    <cellStyle name="Вывод 2 5" xfId="96"/>
    <cellStyle name="Вывод 2 6" xfId="77"/>
    <cellStyle name="Вычисление 2" xfId="31"/>
    <cellStyle name="Вычисление 2 2" xfId="87"/>
    <cellStyle name="Вычисление 2 3" xfId="82"/>
    <cellStyle name="Вычисление 2 4" xfId="89"/>
    <cellStyle name="Вычисление 2 5" xfId="97"/>
    <cellStyle name="Вычисление 2 6" xfId="78"/>
    <cellStyle name="Заголовок 1 2" xfId="32"/>
    <cellStyle name="Заголовок 2 2" xfId="33"/>
    <cellStyle name="Заголовок 3 2" xfId="34"/>
    <cellStyle name="Заголовок 4 2" xfId="35"/>
    <cellStyle name="Итог 2" xfId="36"/>
    <cellStyle name="Итог 2 2" xfId="90"/>
    <cellStyle name="Итог 2 3" xfId="81"/>
    <cellStyle name="Итог 2 4" xfId="94"/>
    <cellStyle name="Итог 2 5" xfId="98"/>
    <cellStyle name="Итог 2 6" xfId="79"/>
    <cellStyle name="Контрольная ячейка 2" xfId="37"/>
    <cellStyle name="Название 2" xfId="38"/>
    <cellStyle name="Нейтральный 2" xfId="39"/>
    <cellStyle name="Обычный" xfId="0" builtinId="0"/>
    <cellStyle name="Обычный 12 2" xfId="40"/>
    <cellStyle name="Обычный 19" xfId="108"/>
    <cellStyle name="Обычный 2" xfId="3"/>
    <cellStyle name="Обычный 2 2" xfId="62"/>
    <cellStyle name="Обычный 2 2 2" xfId="71"/>
    <cellStyle name="Обычный 2 3" xfId="72"/>
    <cellStyle name="Обычный 2 3 2" xfId="101"/>
    <cellStyle name="Обычный 2 4" xfId="83"/>
    <cellStyle name="Обычный 2 5"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3"/>
    <cellStyle name="Примечание 2 2 2" xfId="109"/>
    <cellStyle name="Примечание 2 3" xfId="99"/>
    <cellStyle name="Примечание 2 4" xfId="80"/>
    <cellStyle name="Процентный 2" xfId="64"/>
    <cellStyle name="Процентный 2 2" xfId="73"/>
    <cellStyle name="Процентный 3" xfId="65"/>
    <cellStyle name="Процентный 4" xfId="68"/>
    <cellStyle name="Процентный 4 2" xfId="100"/>
    <cellStyle name="Связанная ячейка 2" xfId="56"/>
    <cellStyle name="Стиль 1" xfId="66"/>
    <cellStyle name="Текст предупреждения 2" xfId="57"/>
    <cellStyle name="Финансовый" xfId="106" builtinId="3"/>
    <cellStyle name="Финансовый 2" xfId="58"/>
    <cellStyle name="Финансовый 2 2" xfId="102"/>
    <cellStyle name="Финансовый 2 2 2" xfId="104"/>
    <cellStyle name="Финансовый 2 2 2 2 2" xfId="59"/>
    <cellStyle name="Финансовый 2 3" xfId="103"/>
    <cellStyle name="Финансовый 2 4" xfId="74"/>
    <cellStyle name="Финансовый 3" xfId="60"/>
    <cellStyle name="Финансовый 3 2" xfId="70"/>
    <cellStyle name="Финансовый 3 2 2" xfId="105"/>
    <cellStyle name="Финансовый 5" xfId="107"/>
    <cellStyle name="Хороший 2" xfId="61"/>
  </cellStyles>
  <dxfs count="4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64240584"/>
        <c:axId val="864240976"/>
      </c:lineChart>
      <c:catAx>
        <c:axId val="8642405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4240976"/>
        <c:crosses val="autoZero"/>
        <c:auto val="1"/>
        <c:lblAlgn val="ctr"/>
        <c:lblOffset val="100"/>
        <c:noMultiLvlLbl val="0"/>
      </c:catAx>
      <c:valAx>
        <c:axId val="864240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4240584"/>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1431128"/>
        <c:axId val="681431520"/>
      </c:lineChart>
      <c:catAx>
        <c:axId val="681431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1431520"/>
        <c:crosses val="autoZero"/>
        <c:auto val="1"/>
        <c:lblAlgn val="ctr"/>
        <c:lblOffset val="100"/>
        <c:noMultiLvlLbl val="0"/>
      </c:catAx>
      <c:valAx>
        <c:axId val="6814315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1431128"/>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1432304"/>
        <c:axId val="332093696"/>
      </c:lineChart>
      <c:catAx>
        <c:axId val="6814323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093696"/>
        <c:crosses val="autoZero"/>
        <c:auto val="1"/>
        <c:lblAlgn val="ctr"/>
        <c:lblOffset val="100"/>
        <c:noMultiLvlLbl val="0"/>
      </c:catAx>
      <c:valAx>
        <c:axId val="3320936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1432304"/>
        <c:crosses val="autoZero"/>
        <c:crossBetween val="between"/>
      </c:valAx>
    </c:plotArea>
    <c:legend>
      <c:legendPos val="r"/>
      <c:layout>
        <c:manualLayout>
          <c:xMode val="edge"/>
          <c:yMode val="edge"/>
          <c:x val="0.30406055829423589"/>
          <c:y val="0.89000087489063873"/>
          <c:w val="0.34183216474711203"/>
          <c:h val="7.999999999999996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28</xdr:row>
      <xdr:rowOff>152400</xdr:rowOff>
    </xdr:from>
    <xdr:to>
      <xdr:col>9</xdr:col>
      <xdr:colOff>1120140</xdr:colOff>
      <xdr:row>40</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1165860</xdr:colOff>
      <xdr:row>28</xdr:row>
      <xdr:rowOff>152400</xdr:rowOff>
    </xdr:from>
    <xdr:to>
      <xdr:col>9</xdr:col>
      <xdr:colOff>1120140</xdr:colOff>
      <xdr:row>40</xdr:row>
      <xdr:rowOff>45720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1165860</xdr:colOff>
      <xdr:row>28</xdr:row>
      <xdr:rowOff>152400</xdr:rowOff>
    </xdr:from>
    <xdr:to>
      <xdr:col>9</xdr:col>
      <xdr:colOff>1120140</xdr:colOff>
      <xdr:row>40</xdr:row>
      <xdr:rowOff>45720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370" t="s">
        <v>425</v>
      </c>
      <c r="B5" s="370"/>
      <c r="C5" s="196" t="s">
        <v>643</v>
      </c>
      <c r="D5" s="116"/>
      <c r="E5" s="116"/>
      <c r="F5" s="116"/>
      <c r="G5" s="116"/>
      <c r="H5" s="116"/>
      <c r="I5" s="116"/>
      <c r="J5" s="116"/>
    </row>
    <row r="6" spans="1:22" s="10" customFormat="1" ht="18.75" x14ac:dyDescent="0.3">
      <c r="A6" s="200"/>
      <c r="B6" s="180"/>
      <c r="C6" s="180"/>
      <c r="F6" s="14"/>
      <c r="G6" s="14"/>
      <c r="H6" s="13"/>
    </row>
    <row r="7" spans="1:22" s="10" customFormat="1" ht="18.75" x14ac:dyDescent="0.2">
      <c r="A7" s="371" t="s">
        <v>6</v>
      </c>
      <c r="B7" s="371"/>
      <c r="C7" s="371"/>
      <c r="D7" s="11"/>
      <c r="E7" s="11"/>
      <c r="F7" s="11"/>
      <c r="G7" s="11"/>
      <c r="H7" s="11"/>
      <c r="I7" s="11"/>
      <c r="J7" s="11"/>
      <c r="K7" s="11"/>
      <c r="L7" s="11"/>
      <c r="M7" s="11"/>
      <c r="N7" s="11"/>
      <c r="O7" s="11"/>
      <c r="P7" s="11"/>
      <c r="Q7" s="11"/>
      <c r="R7" s="11"/>
      <c r="S7" s="11"/>
      <c r="T7" s="11"/>
      <c r="U7" s="11"/>
      <c r="V7" s="11"/>
    </row>
    <row r="8" spans="1:22" s="10" customFormat="1" ht="18.75" x14ac:dyDescent="0.2">
      <c r="A8" s="201"/>
      <c r="B8" s="201"/>
      <c r="C8" s="201"/>
      <c r="D8" s="12"/>
      <c r="E8" s="12"/>
      <c r="F8" s="12"/>
      <c r="G8" s="12"/>
      <c r="H8" s="12"/>
      <c r="I8" s="11"/>
      <c r="J8" s="11"/>
      <c r="K8" s="11"/>
      <c r="L8" s="11"/>
      <c r="M8" s="11"/>
      <c r="N8" s="11"/>
      <c r="O8" s="11"/>
      <c r="P8" s="11"/>
      <c r="Q8" s="11"/>
      <c r="R8" s="11"/>
      <c r="S8" s="11"/>
      <c r="T8" s="11"/>
      <c r="U8" s="11"/>
      <c r="V8" s="11"/>
    </row>
    <row r="9" spans="1:22" s="10" customFormat="1" ht="18.75" x14ac:dyDescent="0.2">
      <c r="A9" s="375" t="s">
        <v>508</v>
      </c>
      <c r="B9" s="375"/>
      <c r="C9" s="375"/>
      <c r="D9" s="6"/>
      <c r="E9" s="6"/>
      <c r="F9" s="6"/>
      <c r="G9" s="6"/>
      <c r="H9" s="6"/>
      <c r="I9" s="11"/>
      <c r="J9" s="11"/>
      <c r="K9" s="11"/>
      <c r="L9" s="11"/>
      <c r="M9" s="11"/>
      <c r="N9" s="11"/>
      <c r="O9" s="11"/>
      <c r="P9" s="11"/>
      <c r="Q9" s="11"/>
      <c r="R9" s="11"/>
      <c r="S9" s="11"/>
      <c r="T9" s="11"/>
      <c r="U9" s="11"/>
      <c r="V9" s="11"/>
    </row>
    <row r="10" spans="1:22" s="10" customFormat="1" ht="18.75" x14ac:dyDescent="0.2">
      <c r="A10" s="372" t="s">
        <v>5</v>
      </c>
      <c r="B10" s="372"/>
      <c r="C10" s="372"/>
      <c r="D10" s="4"/>
      <c r="E10" s="4"/>
      <c r="F10" s="4"/>
      <c r="G10" s="4"/>
      <c r="H10" s="4"/>
      <c r="I10" s="11"/>
      <c r="J10" s="11"/>
      <c r="K10" s="11"/>
      <c r="L10" s="11"/>
      <c r="M10" s="11"/>
      <c r="N10" s="11"/>
      <c r="O10" s="11"/>
      <c r="P10" s="11"/>
      <c r="Q10" s="11"/>
      <c r="R10" s="11"/>
      <c r="S10" s="11"/>
      <c r="T10" s="11"/>
      <c r="U10" s="11"/>
      <c r="V10" s="11"/>
    </row>
    <row r="11" spans="1:22" s="10" customFormat="1" ht="18.75" x14ac:dyDescent="0.2">
      <c r="A11" s="201"/>
      <c r="B11" s="201"/>
      <c r="C11" s="201"/>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73" t="s">
        <v>509</v>
      </c>
      <c r="B12" s="373"/>
      <c r="C12" s="373"/>
      <c r="D12" s="6"/>
      <c r="E12" s="6"/>
      <c r="F12" s="6"/>
      <c r="G12" s="6"/>
      <c r="H12" s="6"/>
      <c r="I12" s="11"/>
      <c r="J12" s="11"/>
      <c r="K12" s="11"/>
      <c r="L12" s="11"/>
      <c r="M12" s="11"/>
      <c r="N12" s="11"/>
      <c r="O12" s="11"/>
      <c r="P12" s="11"/>
      <c r="Q12" s="11"/>
      <c r="R12" s="11"/>
      <c r="S12" s="11"/>
      <c r="T12" s="11"/>
      <c r="U12" s="11"/>
      <c r="V12" s="11"/>
    </row>
    <row r="13" spans="1:22" s="10" customFormat="1" ht="18.75" x14ac:dyDescent="0.2">
      <c r="A13" s="374" t="s">
        <v>4</v>
      </c>
      <c r="B13" s="374"/>
      <c r="C13" s="37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98.25" customHeight="1" x14ac:dyDescent="0.2">
      <c r="A15" s="369" t="s">
        <v>524</v>
      </c>
      <c r="B15" s="369"/>
      <c r="C15" s="369"/>
      <c r="D15" s="6"/>
      <c r="E15" s="6"/>
      <c r="F15" s="6"/>
      <c r="G15" s="6"/>
      <c r="H15" s="6"/>
      <c r="I15" s="6"/>
      <c r="J15" s="6"/>
      <c r="K15" s="6"/>
      <c r="L15" s="6"/>
      <c r="M15" s="6"/>
      <c r="N15" s="6"/>
      <c r="O15" s="6"/>
      <c r="P15" s="6"/>
      <c r="Q15" s="6"/>
      <c r="R15" s="6"/>
      <c r="S15" s="6"/>
      <c r="T15" s="6"/>
      <c r="U15" s="6"/>
      <c r="V15" s="6"/>
    </row>
    <row r="16" spans="1:22" s="2" customFormat="1" ht="15" customHeight="1" x14ac:dyDescent="0.2">
      <c r="A16" s="374" t="s">
        <v>3</v>
      </c>
      <c r="B16" s="374"/>
      <c r="C16" s="37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79" t="s">
        <v>382</v>
      </c>
      <c r="B18" s="380"/>
      <c r="C18" s="38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22" t="s">
        <v>61</v>
      </c>
      <c r="B22" s="38" t="s">
        <v>264</v>
      </c>
      <c r="C22" s="34" t="s">
        <v>426</v>
      </c>
      <c r="D22" s="27"/>
      <c r="E22" s="27"/>
      <c r="F22" s="27"/>
      <c r="G22" s="27"/>
      <c r="H22" s="27"/>
      <c r="I22" s="26"/>
      <c r="J22" s="26"/>
      <c r="K22" s="26"/>
      <c r="L22" s="26"/>
      <c r="M22" s="26"/>
      <c r="N22" s="26"/>
      <c r="O22" s="26"/>
      <c r="P22" s="26"/>
      <c r="Q22" s="26"/>
      <c r="R22" s="26"/>
      <c r="S22" s="26"/>
      <c r="T22" s="25"/>
      <c r="U22" s="25"/>
      <c r="V22" s="25"/>
    </row>
    <row r="23" spans="1:22" s="2" customFormat="1" ht="101.25" customHeight="1" x14ac:dyDescent="0.2">
      <c r="A23" s="22" t="s">
        <v>60</v>
      </c>
      <c r="B23" s="33" t="s">
        <v>644</v>
      </c>
      <c r="C23" s="34" t="s">
        <v>658</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76"/>
      <c r="B24" s="377"/>
      <c r="C24" s="378"/>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113" t="s">
        <v>331</v>
      </c>
      <c r="C25" s="34" t="s">
        <v>399</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113" t="s">
        <v>71</v>
      </c>
      <c r="C26" s="34" t="s">
        <v>400</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113" t="s">
        <v>70</v>
      </c>
      <c r="C27" s="34" t="s">
        <v>439</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113" t="s">
        <v>332</v>
      </c>
      <c r="C28" s="34" t="s">
        <v>433</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13" t="s">
        <v>333</v>
      </c>
      <c r="C29" s="34" t="s">
        <v>433</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113" t="s">
        <v>334</v>
      </c>
      <c r="C30" s="34" t="s">
        <v>433</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335</v>
      </c>
      <c r="C31" s="34" t="s">
        <v>440</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7" t="s">
        <v>336</v>
      </c>
      <c r="C32" s="34" t="s">
        <v>433</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7" t="s">
        <v>337</v>
      </c>
      <c r="C33" s="34" t="s">
        <v>434</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351</v>
      </c>
      <c r="B34" s="37" t="s">
        <v>338</v>
      </c>
      <c r="C34" s="34" t="s">
        <v>435</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341</v>
      </c>
      <c r="B35" s="37" t="s">
        <v>68</v>
      </c>
      <c r="C35" s="34" t="s">
        <v>433</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352</v>
      </c>
      <c r="B36" s="37" t="s">
        <v>339</v>
      </c>
      <c r="C36" s="34" t="s">
        <v>432</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342</v>
      </c>
      <c r="B37" s="37" t="s">
        <v>340</v>
      </c>
      <c r="C37" s="34" t="s">
        <v>432</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353</v>
      </c>
      <c r="B38" s="37" t="s">
        <v>202</v>
      </c>
      <c r="C38" s="34" t="s">
        <v>432</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76"/>
      <c r="B39" s="377"/>
      <c r="C39" s="378"/>
      <c r="D39" s="21"/>
      <c r="E39" s="21"/>
      <c r="F39" s="21"/>
      <c r="G39" s="21"/>
      <c r="H39" s="21"/>
      <c r="I39" s="21"/>
      <c r="J39" s="21"/>
      <c r="K39" s="21"/>
      <c r="L39" s="21"/>
      <c r="M39" s="21"/>
      <c r="N39" s="21"/>
      <c r="O39" s="21"/>
      <c r="P39" s="21"/>
      <c r="Q39" s="21"/>
      <c r="R39" s="21"/>
      <c r="S39" s="21"/>
      <c r="T39" s="21"/>
      <c r="U39" s="21"/>
      <c r="V39" s="21"/>
    </row>
    <row r="40" spans="1:22" ht="63" x14ac:dyDescent="0.25">
      <c r="A40" s="22" t="s">
        <v>343</v>
      </c>
      <c r="B40" s="37" t="s">
        <v>395</v>
      </c>
      <c r="C40" s="34" t="s">
        <v>525</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354</v>
      </c>
      <c r="B41" s="37" t="s">
        <v>377</v>
      </c>
      <c r="C41" s="34" t="s">
        <v>441</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344</v>
      </c>
      <c r="B42" s="37" t="s">
        <v>392</v>
      </c>
      <c r="C42" s="34" t="s">
        <v>441</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357</v>
      </c>
      <c r="B43" s="37" t="s">
        <v>358</v>
      </c>
      <c r="C43" s="34" t="s">
        <v>436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345</v>
      </c>
      <c r="B44" s="37" t="s">
        <v>383</v>
      </c>
      <c r="C44" s="34" t="s">
        <v>437</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378</v>
      </c>
      <c r="B45" s="37" t="s">
        <v>384</v>
      </c>
      <c r="C45" s="34" t="s">
        <v>437</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346</v>
      </c>
      <c r="B46" s="37" t="s">
        <v>385</v>
      </c>
      <c r="C46" s="34" t="s">
        <v>437</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76"/>
      <c r="B47" s="377"/>
      <c r="C47" s="378"/>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379</v>
      </c>
      <c r="B48" s="37" t="s">
        <v>393</v>
      </c>
      <c r="C48" s="34" t="str">
        <f>CONCATENATE(ROUND('6.2. Паспорт фин осв ввод факт'!AB24,2)," млн. руб. с НДС")</f>
        <v>451,18 млн. руб. с НДС</v>
      </c>
      <c r="D48" s="21" t="s">
        <v>656</v>
      </c>
      <c r="E48" s="21"/>
      <c r="F48" s="21"/>
      <c r="G48" s="21"/>
      <c r="H48" s="21"/>
      <c r="I48" s="21"/>
      <c r="J48" s="21"/>
      <c r="K48" s="21"/>
      <c r="L48" s="21"/>
      <c r="M48" s="21"/>
      <c r="N48" s="21"/>
      <c r="O48" s="21"/>
      <c r="P48" s="21"/>
      <c r="Q48" s="21"/>
      <c r="R48" s="21"/>
      <c r="S48" s="21"/>
      <c r="T48" s="21"/>
      <c r="U48" s="21"/>
      <c r="V48" s="21"/>
    </row>
    <row r="49" spans="1:22" ht="71.25" customHeight="1" x14ac:dyDescent="0.25">
      <c r="A49" s="22" t="s">
        <v>347</v>
      </c>
      <c r="B49" s="37" t="s">
        <v>394</v>
      </c>
      <c r="C49" s="34" t="str">
        <f>CONCATENATE(ROUND('6.2. Паспорт фин осв ввод факт'!AB30,2)," млн. руб. с НДС")</f>
        <v>382,36 млн. руб. с НДС</v>
      </c>
      <c r="D49" s="21" t="s">
        <v>656</v>
      </c>
      <c r="E49" s="21"/>
      <c r="F49" s="21"/>
      <c r="G49" s="21"/>
      <c r="H49" s="21"/>
      <c r="I49" s="21"/>
      <c r="J49" s="21"/>
      <c r="K49" s="21"/>
      <c r="L49" s="21"/>
      <c r="M49" s="21"/>
      <c r="N49" s="21"/>
      <c r="O49" s="21"/>
      <c r="P49" s="21"/>
      <c r="Q49" s="21"/>
      <c r="R49" s="21"/>
      <c r="S49" s="21"/>
      <c r="T49" s="21"/>
      <c r="U49" s="21"/>
      <c r="V49" s="21"/>
    </row>
    <row r="50" spans="1:22" ht="75.75" hidden="1" customHeight="1" x14ac:dyDescent="0.25">
      <c r="A50" s="22" t="s">
        <v>379</v>
      </c>
      <c r="B50" s="37" t="s">
        <v>393</v>
      </c>
      <c r="C50" s="34" t="str">
        <f>CONCATENATE(ROUND('6.2. Паспорт фин осв ввод'!AG24,2)," млн. руб. с НДС")</f>
        <v>429,79 млн. руб. с НДС</v>
      </c>
      <c r="D50" s="21" t="s">
        <v>657</v>
      </c>
      <c r="E50" s="21"/>
      <c r="F50" s="21"/>
      <c r="G50" s="21"/>
      <c r="H50" s="21"/>
      <c r="I50" s="21"/>
      <c r="J50" s="21"/>
      <c r="K50" s="21"/>
      <c r="L50" s="21"/>
      <c r="M50" s="21"/>
      <c r="N50" s="21"/>
      <c r="O50" s="21"/>
      <c r="P50" s="21"/>
      <c r="Q50" s="21"/>
      <c r="R50" s="21"/>
      <c r="S50" s="21"/>
      <c r="T50" s="21"/>
      <c r="U50" s="21"/>
      <c r="V50" s="21"/>
    </row>
    <row r="51" spans="1:22" ht="71.25" hidden="1" customHeight="1" x14ac:dyDescent="0.25">
      <c r="A51" s="22" t="s">
        <v>347</v>
      </c>
      <c r="B51" s="37" t="s">
        <v>394</v>
      </c>
      <c r="C51" s="34" t="str">
        <f>CONCATENATE(ROUND('6.2. Паспорт фин осв ввод'!AG30,2)," млн. руб. с НДС")</f>
        <v>364,23 млн. руб. с НДС</v>
      </c>
      <c r="D51" s="21" t="s">
        <v>657</v>
      </c>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16:C16"/>
    <mergeCell ref="A18:C18"/>
    <mergeCell ref="A15:C15"/>
    <mergeCell ref="A5:B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activeCell="I28" sqref="I28"/>
      <selection pane="topRight" activeCell="I28" sqref="I28"/>
      <selection pane="bottomLeft" activeCell="I28" sqref="I28"/>
      <selection pane="bottomRight" activeCell="L21" sqref="L21:AA21"/>
    </sheetView>
  </sheetViews>
  <sheetFormatPr defaultColWidth="9.140625"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8.28515625" style="53" bestFit="1" customWidth="1"/>
    <col min="8" max="11" width="9.140625" style="185" customWidth="1"/>
    <col min="12" max="27" width="9.140625" style="184" customWidth="1"/>
    <col min="28" max="28" width="13.140625" style="52" customWidth="1"/>
    <col min="29" max="29" width="24.85546875" style="52" customWidth="1"/>
    <col min="30" max="16384" width="9.140625" style="52"/>
  </cols>
  <sheetData>
    <row r="1" spans="1:29" ht="18.75" x14ac:dyDescent="0.25">
      <c r="A1" s="53"/>
      <c r="B1" s="53"/>
      <c r="C1" s="53"/>
      <c r="D1" s="53"/>
      <c r="E1" s="53"/>
      <c r="F1" s="53"/>
      <c r="L1" s="185"/>
      <c r="M1" s="185"/>
      <c r="AC1" s="36" t="s">
        <v>65</v>
      </c>
    </row>
    <row r="2" spans="1:29" ht="18.75" x14ac:dyDescent="0.3">
      <c r="A2" s="53"/>
      <c r="B2" s="53"/>
      <c r="C2" s="53"/>
      <c r="D2" s="53"/>
      <c r="E2" s="53"/>
      <c r="F2" s="53"/>
      <c r="L2" s="185"/>
      <c r="M2" s="185"/>
      <c r="AC2" s="13" t="s">
        <v>7</v>
      </c>
    </row>
    <row r="3" spans="1:29" ht="18.75" x14ac:dyDescent="0.3">
      <c r="A3" s="53"/>
      <c r="B3" s="53"/>
      <c r="C3" s="53"/>
      <c r="D3" s="53"/>
      <c r="E3" s="53"/>
      <c r="F3" s="53"/>
      <c r="L3" s="185"/>
      <c r="M3" s="185"/>
      <c r="AC3" s="13" t="s">
        <v>64</v>
      </c>
    </row>
    <row r="4" spans="1:29" ht="18.75" customHeight="1" x14ac:dyDescent="0.25">
      <c r="A4" s="382" t="str">
        <f>'6.1. Паспорт сетевой график'!A5</f>
        <v>Год раскрытия информации: 2018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1:29" ht="18.75" x14ac:dyDescent="0.3">
      <c r="A5" s="53"/>
      <c r="B5" s="53"/>
      <c r="C5" s="53"/>
      <c r="D5" s="53"/>
      <c r="E5" s="53"/>
      <c r="F5" s="53"/>
      <c r="L5" s="185"/>
      <c r="M5" s="185"/>
      <c r="AC5" s="13"/>
    </row>
    <row r="6" spans="1:29" ht="18.75" x14ac:dyDescent="0.25">
      <c r="A6" s="459" t="s">
        <v>6</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29" ht="18.75" x14ac:dyDescent="0.25">
      <c r="A7" s="11"/>
      <c r="B7" s="11"/>
      <c r="C7" s="11"/>
      <c r="D7" s="11"/>
      <c r="E7" s="11"/>
      <c r="F7" s="11"/>
      <c r="G7" s="11"/>
      <c r="H7" s="207"/>
      <c r="I7" s="207"/>
      <c r="J7" s="204"/>
      <c r="K7" s="204"/>
      <c r="L7" s="204"/>
      <c r="M7" s="204"/>
      <c r="N7" s="204"/>
      <c r="O7" s="204"/>
      <c r="P7" s="204"/>
      <c r="Q7" s="204"/>
      <c r="R7" s="204"/>
      <c r="S7" s="204"/>
      <c r="T7" s="204"/>
      <c r="U7" s="204"/>
      <c r="V7" s="204"/>
      <c r="W7" s="204"/>
      <c r="X7" s="204"/>
      <c r="Y7" s="204"/>
      <c r="Z7" s="204"/>
      <c r="AA7" s="204"/>
      <c r="AB7" s="70"/>
      <c r="AC7" s="70"/>
    </row>
    <row r="8" spans="1:29" x14ac:dyDescent="0.25">
      <c r="A8" s="375" t="str">
        <f>'6.1. Паспорт сетевой график'!A9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row>
    <row r="9" spans="1:29" ht="18.75" customHeight="1" x14ac:dyDescent="0.25">
      <c r="A9" s="372" t="s">
        <v>5</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207"/>
      <c r="B10" s="207"/>
      <c r="C10" s="207"/>
      <c r="D10" s="207"/>
      <c r="E10" s="207"/>
      <c r="F10" s="207"/>
      <c r="G10" s="207"/>
      <c r="H10" s="207"/>
      <c r="I10" s="207"/>
      <c r="J10" s="204"/>
      <c r="K10" s="204"/>
      <c r="L10" s="204"/>
      <c r="M10" s="204"/>
      <c r="N10" s="204"/>
      <c r="O10" s="204"/>
      <c r="P10" s="204"/>
      <c r="Q10" s="204"/>
      <c r="R10" s="204"/>
      <c r="S10" s="204"/>
      <c r="T10" s="204"/>
      <c r="U10" s="204"/>
      <c r="V10" s="204"/>
      <c r="W10" s="204"/>
      <c r="X10" s="204"/>
      <c r="Y10" s="204"/>
      <c r="Z10" s="204"/>
      <c r="AA10" s="204"/>
      <c r="AB10" s="204"/>
      <c r="AC10" s="204"/>
    </row>
    <row r="11" spans="1:29" x14ac:dyDescent="0.25">
      <c r="A11" s="375" t="str">
        <f>'6.1. Паспорт сетевой график'!A12</f>
        <v>Н_17-1458</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row>
    <row r="12" spans="1:29" x14ac:dyDescent="0.25">
      <c r="A12" s="372" t="s">
        <v>4</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210"/>
      <c r="B13" s="210"/>
      <c r="C13" s="210"/>
      <c r="D13" s="210"/>
      <c r="E13" s="210"/>
      <c r="F13" s="210"/>
      <c r="G13" s="210"/>
      <c r="H13" s="210"/>
      <c r="I13" s="210"/>
      <c r="J13" s="211"/>
      <c r="K13" s="211"/>
      <c r="L13" s="211"/>
      <c r="M13" s="211"/>
      <c r="N13" s="211"/>
      <c r="O13" s="211"/>
      <c r="P13" s="211"/>
      <c r="Q13" s="211"/>
      <c r="R13" s="211"/>
      <c r="S13" s="211"/>
      <c r="T13" s="211"/>
      <c r="U13" s="211"/>
      <c r="V13" s="211"/>
      <c r="W13" s="211"/>
      <c r="X13" s="211"/>
      <c r="Y13" s="211"/>
      <c r="Z13" s="211"/>
      <c r="AA13" s="211"/>
      <c r="AB13" s="211"/>
      <c r="AC13" s="211"/>
    </row>
    <row r="14" spans="1:29" ht="36" customHeight="1" x14ac:dyDescent="0.25">
      <c r="A14" s="387" t="str">
        <f>'6.1. Паспорт сетевой график'!A15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72" t="s">
        <v>3</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53"/>
      <c r="L17" s="185"/>
      <c r="M17" s="185"/>
      <c r="N17" s="185"/>
      <c r="O17" s="185"/>
      <c r="P17" s="185"/>
      <c r="Q17" s="185"/>
      <c r="R17" s="185"/>
      <c r="S17" s="185"/>
      <c r="T17" s="185"/>
      <c r="U17" s="185"/>
      <c r="V17" s="185"/>
      <c r="W17" s="185"/>
      <c r="X17" s="185"/>
      <c r="Y17" s="185"/>
      <c r="Z17" s="185"/>
      <c r="AA17" s="185"/>
      <c r="AB17" s="53"/>
    </row>
    <row r="18" spans="1:32" x14ac:dyDescent="0.25">
      <c r="A18" s="452" t="s">
        <v>367</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53"/>
      <c r="B19" s="53"/>
      <c r="C19" s="53"/>
      <c r="D19" s="53"/>
      <c r="E19" s="53"/>
      <c r="F19" s="53"/>
      <c r="L19" s="185"/>
      <c r="M19" s="185"/>
      <c r="N19" s="185"/>
      <c r="O19" s="185"/>
      <c r="P19" s="185"/>
      <c r="Q19" s="185"/>
      <c r="R19" s="185"/>
      <c r="S19" s="185"/>
      <c r="T19" s="185"/>
      <c r="U19" s="185"/>
      <c r="V19" s="185"/>
      <c r="W19" s="185"/>
      <c r="X19" s="185"/>
      <c r="Y19" s="185"/>
      <c r="Z19" s="185"/>
      <c r="AA19" s="185"/>
      <c r="AB19" s="53"/>
    </row>
    <row r="20" spans="1:32" ht="33" customHeight="1" x14ac:dyDescent="0.25">
      <c r="A20" s="448" t="s">
        <v>180</v>
      </c>
      <c r="B20" s="448" t="s">
        <v>179</v>
      </c>
      <c r="C20" s="446" t="s">
        <v>178</v>
      </c>
      <c r="D20" s="446"/>
      <c r="E20" s="451" t="s">
        <v>177</v>
      </c>
      <c r="F20" s="451"/>
      <c r="G20" s="448" t="s">
        <v>511</v>
      </c>
      <c r="H20" s="457">
        <v>2016</v>
      </c>
      <c r="I20" s="458"/>
      <c r="J20" s="458"/>
      <c r="K20" s="458"/>
      <c r="L20" s="457">
        <v>2017</v>
      </c>
      <c r="M20" s="458"/>
      <c r="N20" s="458"/>
      <c r="O20" s="458"/>
      <c r="P20" s="457">
        <v>2018</v>
      </c>
      <c r="Q20" s="458"/>
      <c r="R20" s="458"/>
      <c r="S20" s="458"/>
      <c r="T20" s="457">
        <v>2019</v>
      </c>
      <c r="U20" s="458"/>
      <c r="V20" s="458"/>
      <c r="W20" s="458"/>
      <c r="X20" s="457">
        <v>2020</v>
      </c>
      <c r="Y20" s="458"/>
      <c r="Z20" s="458"/>
      <c r="AA20" s="458"/>
      <c r="AB20" s="453" t="s">
        <v>176</v>
      </c>
      <c r="AC20" s="454"/>
      <c r="AD20" s="69"/>
      <c r="AE20" s="69"/>
      <c r="AF20" s="69"/>
    </row>
    <row r="21" spans="1:32" ht="99.75" customHeight="1" x14ac:dyDescent="0.25">
      <c r="A21" s="449"/>
      <c r="B21" s="449"/>
      <c r="C21" s="446"/>
      <c r="D21" s="446"/>
      <c r="E21" s="451"/>
      <c r="F21" s="451"/>
      <c r="G21" s="449"/>
      <c r="H21" s="446" t="s">
        <v>1</v>
      </c>
      <c r="I21" s="446"/>
      <c r="J21" s="446" t="s">
        <v>8</v>
      </c>
      <c r="K21" s="446"/>
      <c r="L21" s="446" t="s">
        <v>1</v>
      </c>
      <c r="M21" s="446"/>
      <c r="N21" s="446" t="s">
        <v>8</v>
      </c>
      <c r="O21" s="446"/>
      <c r="P21" s="446" t="s">
        <v>1</v>
      </c>
      <c r="Q21" s="446"/>
      <c r="R21" s="446" t="s">
        <v>8</v>
      </c>
      <c r="S21" s="446"/>
      <c r="T21" s="446" t="s">
        <v>1</v>
      </c>
      <c r="U21" s="446"/>
      <c r="V21" s="446" t="s">
        <v>8</v>
      </c>
      <c r="W21" s="446"/>
      <c r="X21" s="446" t="s">
        <v>1</v>
      </c>
      <c r="Y21" s="446"/>
      <c r="Z21" s="446" t="s">
        <v>8</v>
      </c>
      <c r="AA21" s="446"/>
      <c r="AB21" s="455"/>
      <c r="AC21" s="456"/>
    </row>
    <row r="22" spans="1:32" ht="89.25" customHeight="1" x14ac:dyDescent="0.25">
      <c r="A22" s="450"/>
      <c r="B22" s="450"/>
      <c r="C22" s="66" t="s">
        <v>1</v>
      </c>
      <c r="D22" s="66" t="s">
        <v>175</v>
      </c>
      <c r="E22" s="68" t="s">
        <v>430</v>
      </c>
      <c r="F22" s="68" t="s">
        <v>634</v>
      </c>
      <c r="G22" s="450"/>
      <c r="H22" s="67" t="s">
        <v>348</v>
      </c>
      <c r="I22" s="67" t="s">
        <v>349</v>
      </c>
      <c r="J22" s="67" t="s">
        <v>348</v>
      </c>
      <c r="K22" s="67" t="s">
        <v>349</v>
      </c>
      <c r="L22" s="67" t="s">
        <v>348</v>
      </c>
      <c r="M22" s="67" t="s">
        <v>349</v>
      </c>
      <c r="N22" s="67" t="s">
        <v>348</v>
      </c>
      <c r="O22" s="67" t="s">
        <v>349</v>
      </c>
      <c r="P22" s="67" t="s">
        <v>348</v>
      </c>
      <c r="Q22" s="67" t="s">
        <v>349</v>
      </c>
      <c r="R22" s="67" t="s">
        <v>348</v>
      </c>
      <c r="S22" s="67" t="s">
        <v>349</v>
      </c>
      <c r="T22" s="67" t="s">
        <v>348</v>
      </c>
      <c r="U22" s="67" t="s">
        <v>349</v>
      </c>
      <c r="V22" s="67" t="s">
        <v>348</v>
      </c>
      <c r="W22" s="67" t="s">
        <v>349</v>
      </c>
      <c r="X22" s="67" t="s">
        <v>348</v>
      </c>
      <c r="Y22" s="67" t="s">
        <v>349</v>
      </c>
      <c r="Z22" s="67" t="s">
        <v>348</v>
      </c>
      <c r="AA22" s="67" t="s">
        <v>349</v>
      </c>
      <c r="AB22" s="66" t="s">
        <v>1</v>
      </c>
      <c r="AC22" s="66" t="s">
        <v>8</v>
      </c>
    </row>
    <row r="23" spans="1:32" ht="19.5" customHeight="1" x14ac:dyDescent="0.25">
      <c r="A23" s="59">
        <v>1</v>
      </c>
      <c r="B23" s="59">
        <v>2</v>
      </c>
      <c r="C23" s="59">
        <v>3</v>
      </c>
      <c r="D23" s="59">
        <v>4</v>
      </c>
      <c r="E23" s="59">
        <v>5</v>
      </c>
      <c r="F23" s="59">
        <v>6</v>
      </c>
      <c r="G23" s="108">
        <v>7</v>
      </c>
      <c r="H23" s="157">
        <v>8</v>
      </c>
      <c r="I23" s="157">
        <v>9</v>
      </c>
      <c r="J23" s="157">
        <v>10</v>
      </c>
      <c r="K23" s="157">
        <v>11</v>
      </c>
      <c r="L23" s="157">
        <v>12</v>
      </c>
      <c r="M23" s="157">
        <v>13</v>
      </c>
      <c r="N23" s="157">
        <v>14</v>
      </c>
      <c r="O23" s="157">
        <v>15</v>
      </c>
      <c r="P23" s="157">
        <v>16</v>
      </c>
      <c r="Q23" s="157">
        <v>17</v>
      </c>
      <c r="R23" s="157">
        <v>18</v>
      </c>
      <c r="S23" s="157">
        <v>19</v>
      </c>
      <c r="T23" s="157">
        <v>20</v>
      </c>
      <c r="U23" s="157">
        <v>21</v>
      </c>
      <c r="V23" s="157">
        <v>22</v>
      </c>
      <c r="W23" s="157">
        <v>23</v>
      </c>
      <c r="X23" s="157">
        <v>24</v>
      </c>
      <c r="Y23" s="157">
        <v>25</v>
      </c>
      <c r="Z23" s="157">
        <v>26</v>
      </c>
      <c r="AA23" s="157">
        <v>27</v>
      </c>
      <c r="AB23" s="157">
        <v>28</v>
      </c>
      <c r="AC23" s="157">
        <v>29</v>
      </c>
    </row>
    <row r="24" spans="1:32" ht="47.25" customHeight="1" x14ac:dyDescent="0.25">
      <c r="A24" s="64">
        <v>1</v>
      </c>
      <c r="B24" s="63" t="s">
        <v>174</v>
      </c>
      <c r="C24" s="134">
        <f>SUM(C25:C29)</f>
        <v>451.18061426999998</v>
      </c>
      <c r="D24" s="134">
        <v>0</v>
      </c>
      <c r="E24" s="134">
        <f t="shared" ref="E24:G24" si="0">SUM(E25:E29)</f>
        <v>451.18061426999998</v>
      </c>
      <c r="F24" s="134">
        <f t="shared" si="0"/>
        <v>451.18061426999998</v>
      </c>
      <c r="G24" s="134">
        <f t="shared" si="0"/>
        <v>0</v>
      </c>
      <c r="H24" s="134">
        <f t="shared" ref="H24:AA24" si="1">SUM(H25:H29)</f>
        <v>0</v>
      </c>
      <c r="I24" s="134">
        <f t="shared" si="1"/>
        <v>0</v>
      </c>
      <c r="J24" s="134">
        <f t="shared" si="1"/>
        <v>0</v>
      </c>
      <c r="K24" s="134">
        <f t="shared" si="1"/>
        <v>0</v>
      </c>
      <c r="L24" s="134">
        <f t="shared" si="1"/>
        <v>0</v>
      </c>
      <c r="M24" s="134">
        <f t="shared" si="1"/>
        <v>0</v>
      </c>
      <c r="N24" s="134">
        <f t="shared" si="1"/>
        <v>0</v>
      </c>
      <c r="O24" s="134">
        <f t="shared" si="1"/>
        <v>0</v>
      </c>
      <c r="P24" s="134">
        <f t="shared" si="1"/>
        <v>21.394422219999949</v>
      </c>
      <c r="Q24" s="134">
        <f t="shared" si="1"/>
        <v>0</v>
      </c>
      <c r="R24" s="134">
        <f t="shared" si="1"/>
        <v>0</v>
      </c>
      <c r="S24" s="134">
        <f t="shared" si="1"/>
        <v>0</v>
      </c>
      <c r="T24" s="134">
        <f t="shared" si="1"/>
        <v>276.83622133300008</v>
      </c>
      <c r="U24" s="134">
        <f t="shared" si="1"/>
        <v>0</v>
      </c>
      <c r="V24" s="134">
        <f t="shared" si="1"/>
        <v>0</v>
      </c>
      <c r="W24" s="134">
        <f t="shared" si="1"/>
        <v>0</v>
      </c>
      <c r="X24" s="134">
        <f t="shared" si="1"/>
        <v>152.9499707170001</v>
      </c>
      <c r="Y24" s="134">
        <f t="shared" si="1"/>
        <v>0</v>
      </c>
      <c r="Z24" s="134">
        <f t="shared" si="1"/>
        <v>0</v>
      </c>
      <c r="AA24" s="134">
        <f t="shared" si="1"/>
        <v>0</v>
      </c>
      <c r="AB24" s="130">
        <f t="shared" ref="AB24:AB64" si="2">H24+L24+P24+T24+X24</f>
        <v>451.18061427000015</v>
      </c>
      <c r="AC24" s="130">
        <f>J24+N24+R24+V24+Z24</f>
        <v>0</v>
      </c>
    </row>
    <row r="25" spans="1:32" ht="24" customHeight="1" x14ac:dyDescent="0.25">
      <c r="A25" s="61" t="s">
        <v>173</v>
      </c>
      <c r="B25" s="42" t="s">
        <v>172</v>
      </c>
      <c r="C25" s="134">
        <v>0</v>
      </c>
      <c r="D25" s="134">
        <v>0</v>
      </c>
      <c r="E25" s="134">
        <v>0</v>
      </c>
      <c r="F25" s="134">
        <v>0</v>
      </c>
      <c r="G25" s="135">
        <v>0</v>
      </c>
      <c r="H25" s="135">
        <v>0</v>
      </c>
      <c r="I25" s="135">
        <v>0</v>
      </c>
      <c r="J25" s="135">
        <v>0</v>
      </c>
      <c r="K25" s="135">
        <v>0</v>
      </c>
      <c r="L25" s="135">
        <v>0</v>
      </c>
      <c r="M25" s="135">
        <v>0</v>
      </c>
      <c r="N25" s="135">
        <v>0</v>
      </c>
      <c r="O25" s="135">
        <v>0</v>
      </c>
      <c r="P25" s="135">
        <v>0</v>
      </c>
      <c r="Q25" s="135">
        <v>0</v>
      </c>
      <c r="R25" s="135">
        <v>0</v>
      </c>
      <c r="S25" s="135">
        <v>0</v>
      </c>
      <c r="T25" s="135">
        <v>0</v>
      </c>
      <c r="U25" s="135">
        <v>0</v>
      </c>
      <c r="V25" s="135">
        <v>0</v>
      </c>
      <c r="W25" s="135">
        <v>0</v>
      </c>
      <c r="X25" s="135">
        <v>0</v>
      </c>
      <c r="Y25" s="135">
        <v>0</v>
      </c>
      <c r="Z25" s="135">
        <v>0</v>
      </c>
      <c r="AA25" s="135">
        <v>0</v>
      </c>
      <c r="AB25" s="130">
        <f t="shared" si="2"/>
        <v>0</v>
      </c>
      <c r="AC25" s="130">
        <f t="shared" ref="AC25:AC64" si="3">J25+N25+R25+V25+Z25</f>
        <v>0</v>
      </c>
    </row>
    <row r="26" spans="1:32" x14ac:dyDescent="0.25">
      <c r="A26" s="61" t="s">
        <v>171</v>
      </c>
      <c r="B26" s="42" t="s">
        <v>170</v>
      </c>
      <c r="C26" s="134">
        <v>0</v>
      </c>
      <c r="D26" s="134">
        <v>0</v>
      </c>
      <c r="E26" s="134">
        <v>0</v>
      </c>
      <c r="F26" s="134">
        <v>0</v>
      </c>
      <c r="G26" s="135">
        <v>0</v>
      </c>
      <c r="H26" s="135">
        <v>0</v>
      </c>
      <c r="I26" s="135">
        <v>0</v>
      </c>
      <c r="J26" s="135">
        <v>0</v>
      </c>
      <c r="K26" s="135">
        <v>0</v>
      </c>
      <c r="L26" s="135">
        <v>0</v>
      </c>
      <c r="M26" s="135">
        <v>0</v>
      </c>
      <c r="N26" s="135">
        <v>0</v>
      </c>
      <c r="O26" s="135">
        <v>0</v>
      </c>
      <c r="P26" s="135">
        <v>0</v>
      </c>
      <c r="Q26" s="135">
        <v>0</v>
      </c>
      <c r="R26" s="135">
        <v>0</v>
      </c>
      <c r="S26" s="135">
        <v>0</v>
      </c>
      <c r="T26" s="135">
        <v>0</v>
      </c>
      <c r="U26" s="135">
        <v>0</v>
      </c>
      <c r="V26" s="135">
        <v>0</v>
      </c>
      <c r="W26" s="135">
        <v>0</v>
      </c>
      <c r="X26" s="135">
        <v>0</v>
      </c>
      <c r="Y26" s="135">
        <v>0</v>
      </c>
      <c r="Z26" s="135">
        <v>0</v>
      </c>
      <c r="AA26" s="135">
        <v>0</v>
      </c>
      <c r="AB26" s="130">
        <f t="shared" si="2"/>
        <v>0</v>
      </c>
      <c r="AC26" s="130">
        <f t="shared" si="3"/>
        <v>0</v>
      </c>
    </row>
    <row r="27" spans="1:32" ht="31.5" x14ac:dyDescent="0.25">
      <c r="A27" s="61" t="s">
        <v>169</v>
      </c>
      <c r="B27" s="42" t="s">
        <v>329</v>
      </c>
      <c r="C27" s="134">
        <v>0</v>
      </c>
      <c r="D27" s="134">
        <v>0</v>
      </c>
      <c r="E27" s="134">
        <v>0</v>
      </c>
      <c r="F27" s="134">
        <v>0</v>
      </c>
      <c r="G27" s="135">
        <v>0</v>
      </c>
      <c r="H27" s="135">
        <v>0</v>
      </c>
      <c r="I27" s="135">
        <v>0</v>
      </c>
      <c r="J27" s="135">
        <v>0</v>
      </c>
      <c r="K27" s="135">
        <v>0</v>
      </c>
      <c r="L27" s="135">
        <v>0</v>
      </c>
      <c r="M27" s="135">
        <v>0</v>
      </c>
      <c r="N27" s="135">
        <v>0</v>
      </c>
      <c r="O27" s="135">
        <v>0</v>
      </c>
      <c r="P27" s="135">
        <v>0</v>
      </c>
      <c r="Q27" s="135">
        <v>0</v>
      </c>
      <c r="R27" s="135">
        <v>0</v>
      </c>
      <c r="S27" s="135">
        <v>0</v>
      </c>
      <c r="T27" s="135">
        <v>0</v>
      </c>
      <c r="U27" s="135">
        <v>0</v>
      </c>
      <c r="V27" s="135">
        <v>0</v>
      </c>
      <c r="W27" s="135">
        <v>0</v>
      </c>
      <c r="X27" s="135">
        <v>0</v>
      </c>
      <c r="Y27" s="135">
        <v>0</v>
      </c>
      <c r="Z27" s="135">
        <v>0</v>
      </c>
      <c r="AA27" s="135">
        <v>0</v>
      </c>
      <c r="AB27" s="130">
        <f t="shared" si="2"/>
        <v>0</v>
      </c>
      <c r="AC27" s="130">
        <f t="shared" si="3"/>
        <v>0</v>
      </c>
    </row>
    <row r="28" spans="1:32" x14ac:dyDescent="0.25">
      <c r="A28" s="61" t="s">
        <v>168</v>
      </c>
      <c r="B28" s="42" t="s">
        <v>431</v>
      </c>
      <c r="C28" s="134">
        <v>0</v>
      </c>
      <c r="D28" s="134">
        <v>0</v>
      </c>
      <c r="E28" s="134">
        <v>0</v>
      </c>
      <c r="F28" s="134">
        <v>0</v>
      </c>
      <c r="G28" s="135">
        <v>0</v>
      </c>
      <c r="H28" s="135">
        <v>0</v>
      </c>
      <c r="I28" s="135">
        <v>0</v>
      </c>
      <c r="J28" s="135">
        <v>0</v>
      </c>
      <c r="K28" s="135">
        <v>0</v>
      </c>
      <c r="L28" s="135">
        <v>0</v>
      </c>
      <c r="M28" s="135">
        <v>0</v>
      </c>
      <c r="N28" s="135">
        <v>0</v>
      </c>
      <c r="O28" s="135">
        <v>0</v>
      </c>
      <c r="P28" s="135">
        <v>0</v>
      </c>
      <c r="Q28" s="135">
        <v>0</v>
      </c>
      <c r="R28" s="135">
        <v>0</v>
      </c>
      <c r="S28" s="135">
        <v>0</v>
      </c>
      <c r="T28" s="135">
        <v>0</v>
      </c>
      <c r="U28" s="135">
        <v>0</v>
      </c>
      <c r="V28" s="135">
        <v>0</v>
      </c>
      <c r="W28" s="135">
        <v>0</v>
      </c>
      <c r="X28" s="135">
        <v>0</v>
      </c>
      <c r="Y28" s="135">
        <v>0</v>
      </c>
      <c r="Z28" s="135">
        <v>0</v>
      </c>
      <c r="AA28" s="135">
        <v>0</v>
      </c>
      <c r="AB28" s="130">
        <f t="shared" si="2"/>
        <v>0</v>
      </c>
      <c r="AC28" s="130">
        <f t="shared" si="3"/>
        <v>0</v>
      </c>
    </row>
    <row r="29" spans="1:32" x14ac:dyDescent="0.25">
      <c r="A29" s="61" t="s">
        <v>167</v>
      </c>
      <c r="B29" s="65" t="s">
        <v>166</v>
      </c>
      <c r="C29" s="213">
        <v>451.18061426999998</v>
      </c>
      <c r="D29" s="213">
        <v>0</v>
      </c>
      <c r="E29" s="213">
        <f t="shared" ref="E29:E50" si="4">C29</f>
        <v>451.18061426999998</v>
      </c>
      <c r="F29" s="213">
        <f t="shared" ref="F29:F50" si="5">E29-G29-H29</f>
        <v>451.18061426999998</v>
      </c>
      <c r="G29" s="198">
        <v>0</v>
      </c>
      <c r="H29" s="198">
        <v>0</v>
      </c>
      <c r="I29" s="198">
        <v>0</v>
      </c>
      <c r="J29" s="198">
        <v>0</v>
      </c>
      <c r="K29" s="198">
        <v>0</v>
      </c>
      <c r="L29" s="198">
        <v>0</v>
      </c>
      <c r="M29" s="198">
        <v>0</v>
      </c>
      <c r="N29" s="198">
        <v>0</v>
      </c>
      <c r="O29" s="198">
        <v>0</v>
      </c>
      <c r="P29" s="198">
        <v>21.394422219999949</v>
      </c>
      <c r="Q29" s="198">
        <v>0</v>
      </c>
      <c r="R29" s="198">
        <v>0</v>
      </c>
      <c r="S29" s="198">
        <v>0</v>
      </c>
      <c r="T29" s="198">
        <v>276.83622133300008</v>
      </c>
      <c r="U29" s="198">
        <v>0</v>
      </c>
      <c r="V29" s="198">
        <v>0</v>
      </c>
      <c r="W29" s="198">
        <v>0</v>
      </c>
      <c r="X29" s="198">
        <v>152.9499707170001</v>
      </c>
      <c r="Y29" s="198">
        <v>0</v>
      </c>
      <c r="Z29" s="198">
        <v>0</v>
      </c>
      <c r="AA29" s="198">
        <v>0</v>
      </c>
      <c r="AB29" s="130">
        <f t="shared" si="2"/>
        <v>451.18061427000015</v>
      </c>
      <c r="AC29" s="130">
        <f t="shared" si="3"/>
        <v>0</v>
      </c>
    </row>
    <row r="30" spans="1:32" s="129" customFormat="1" ht="47.25" x14ac:dyDescent="0.25">
      <c r="A30" s="64" t="s">
        <v>60</v>
      </c>
      <c r="B30" s="63" t="s">
        <v>165</v>
      </c>
      <c r="C30" s="134">
        <f>SUM(C31:C34)</f>
        <v>382.35645277118647</v>
      </c>
      <c r="D30" s="134">
        <v>0</v>
      </c>
      <c r="E30" s="251">
        <f t="shared" si="4"/>
        <v>382.35645277118647</v>
      </c>
      <c r="F30" s="251">
        <f t="shared" si="5"/>
        <v>382.35645277118647</v>
      </c>
      <c r="G30" s="134">
        <v>0</v>
      </c>
      <c r="H30" s="134">
        <v>0</v>
      </c>
      <c r="I30" s="134">
        <v>0</v>
      </c>
      <c r="J30" s="134">
        <v>0</v>
      </c>
      <c r="K30" s="134">
        <v>0</v>
      </c>
      <c r="L30" s="134">
        <v>0</v>
      </c>
      <c r="M30" s="134">
        <v>0</v>
      </c>
      <c r="N30" s="134">
        <v>0</v>
      </c>
      <c r="O30" s="134">
        <v>0</v>
      </c>
      <c r="P30" s="134">
        <v>18.13086628813555</v>
      </c>
      <c r="Q30" s="134">
        <v>0</v>
      </c>
      <c r="R30" s="134">
        <v>0</v>
      </c>
      <c r="S30" s="134">
        <v>0</v>
      </c>
      <c r="T30" s="134">
        <v>234.60696723135601</v>
      </c>
      <c r="U30" s="134">
        <v>0</v>
      </c>
      <c r="V30" s="134">
        <v>0</v>
      </c>
      <c r="W30" s="134">
        <v>0</v>
      </c>
      <c r="X30" s="134">
        <v>129.61861925169501</v>
      </c>
      <c r="Y30" s="134">
        <v>0</v>
      </c>
      <c r="Z30" s="134">
        <v>0</v>
      </c>
      <c r="AA30" s="134">
        <v>0</v>
      </c>
      <c r="AB30" s="130">
        <f t="shared" si="2"/>
        <v>382.35645277118658</v>
      </c>
      <c r="AC30" s="130">
        <f t="shared" si="3"/>
        <v>0</v>
      </c>
    </row>
    <row r="31" spans="1:32" x14ac:dyDescent="0.25">
      <c r="A31" s="64" t="s">
        <v>164</v>
      </c>
      <c r="B31" s="42" t="s">
        <v>163</v>
      </c>
      <c r="C31" s="134">
        <v>13.180824823295424</v>
      </c>
      <c r="D31" s="134">
        <v>0</v>
      </c>
      <c r="E31" s="251">
        <f t="shared" si="4"/>
        <v>13.180824823295424</v>
      </c>
      <c r="F31" s="251">
        <f t="shared" si="5"/>
        <v>13.180824823295424</v>
      </c>
      <c r="G31" s="135">
        <v>0</v>
      </c>
      <c r="H31" s="135">
        <v>0</v>
      </c>
      <c r="I31" s="135">
        <v>0</v>
      </c>
      <c r="J31" s="135">
        <v>0</v>
      </c>
      <c r="K31" s="135">
        <v>0</v>
      </c>
      <c r="L31" s="135">
        <v>0</v>
      </c>
      <c r="M31" s="135">
        <v>0</v>
      </c>
      <c r="N31" s="135">
        <v>0</v>
      </c>
      <c r="O31" s="135">
        <v>0</v>
      </c>
      <c r="P31" s="135">
        <v>0</v>
      </c>
      <c r="Q31" s="135">
        <v>0</v>
      </c>
      <c r="R31" s="135">
        <v>0</v>
      </c>
      <c r="S31" s="135">
        <v>0</v>
      </c>
      <c r="T31" s="135">
        <v>0</v>
      </c>
      <c r="U31" s="135">
        <v>0</v>
      </c>
      <c r="V31" s="135">
        <v>0</v>
      </c>
      <c r="W31" s="135">
        <v>0</v>
      </c>
      <c r="X31" s="135">
        <v>0</v>
      </c>
      <c r="Y31" s="135">
        <v>0</v>
      </c>
      <c r="Z31" s="135">
        <v>0</v>
      </c>
      <c r="AA31" s="135">
        <v>0</v>
      </c>
      <c r="AB31" s="130">
        <f t="shared" si="2"/>
        <v>0</v>
      </c>
      <c r="AC31" s="130">
        <f t="shared" si="3"/>
        <v>0</v>
      </c>
    </row>
    <row r="32" spans="1:32" ht="31.5" x14ac:dyDescent="0.25">
      <c r="A32" s="64" t="s">
        <v>162</v>
      </c>
      <c r="B32" s="42" t="s">
        <v>161</v>
      </c>
      <c r="C32" s="134">
        <v>310.31681430872629</v>
      </c>
      <c r="D32" s="134">
        <v>0</v>
      </c>
      <c r="E32" s="251">
        <f t="shared" si="4"/>
        <v>310.31681430872629</v>
      </c>
      <c r="F32" s="251">
        <f t="shared" si="5"/>
        <v>310.31681430872629</v>
      </c>
      <c r="G32" s="135">
        <v>0</v>
      </c>
      <c r="H32" s="135">
        <v>0</v>
      </c>
      <c r="I32" s="135">
        <v>0</v>
      </c>
      <c r="J32" s="135">
        <v>0</v>
      </c>
      <c r="K32" s="135">
        <v>0</v>
      </c>
      <c r="L32" s="135">
        <v>0</v>
      </c>
      <c r="M32" s="135">
        <v>0</v>
      </c>
      <c r="N32" s="135">
        <v>0</v>
      </c>
      <c r="O32" s="135">
        <v>0</v>
      </c>
      <c r="P32" s="135">
        <v>0</v>
      </c>
      <c r="Q32" s="135">
        <v>0</v>
      </c>
      <c r="R32" s="135">
        <v>0</v>
      </c>
      <c r="S32" s="135">
        <v>0</v>
      </c>
      <c r="T32" s="135">
        <v>0</v>
      </c>
      <c r="U32" s="135">
        <v>0</v>
      </c>
      <c r="V32" s="135">
        <v>0</v>
      </c>
      <c r="W32" s="135">
        <v>0</v>
      </c>
      <c r="X32" s="135">
        <v>0</v>
      </c>
      <c r="Y32" s="135">
        <v>0</v>
      </c>
      <c r="Z32" s="135">
        <v>0</v>
      </c>
      <c r="AA32" s="135">
        <v>0</v>
      </c>
      <c r="AB32" s="130">
        <f t="shared" si="2"/>
        <v>0</v>
      </c>
      <c r="AC32" s="130">
        <f t="shared" si="3"/>
        <v>0</v>
      </c>
    </row>
    <row r="33" spans="1:29" x14ac:dyDescent="0.25">
      <c r="A33" s="64" t="s">
        <v>160</v>
      </c>
      <c r="B33" s="42" t="s">
        <v>159</v>
      </c>
      <c r="C33" s="134">
        <v>2.5053533228675255</v>
      </c>
      <c r="D33" s="134">
        <v>0</v>
      </c>
      <c r="E33" s="251">
        <f t="shared" si="4"/>
        <v>2.5053533228675255</v>
      </c>
      <c r="F33" s="251">
        <f t="shared" si="5"/>
        <v>2.5053533228675255</v>
      </c>
      <c r="G33" s="135">
        <v>0</v>
      </c>
      <c r="H33" s="135">
        <v>0</v>
      </c>
      <c r="I33" s="135">
        <v>0</v>
      </c>
      <c r="J33" s="135">
        <v>0</v>
      </c>
      <c r="K33" s="135">
        <v>0</v>
      </c>
      <c r="L33" s="135">
        <v>0</v>
      </c>
      <c r="M33" s="135">
        <v>0</v>
      </c>
      <c r="N33" s="135">
        <v>0</v>
      </c>
      <c r="O33" s="135">
        <v>0</v>
      </c>
      <c r="P33" s="135">
        <v>0</v>
      </c>
      <c r="Q33" s="135">
        <v>0</v>
      </c>
      <c r="R33" s="135">
        <v>0</v>
      </c>
      <c r="S33" s="135">
        <v>0</v>
      </c>
      <c r="T33" s="135">
        <v>0</v>
      </c>
      <c r="U33" s="135">
        <v>0</v>
      </c>
      <c r="V33" s="135">
        <v>0</v>
      </c>
      <c r="W33" s="135">
        <v>0</v>
      </c>
      <c r="X33" s="135">
        <v>0</v>
      </c>
      <c r="Y33" s="135">
        <v>0</v>
      </c>
      <c r="Z33" s="135">
        <v>0</v>
      </c>
      <c r="AA33" s="135">
        <v>0</v>
      </c>
      <c r="AB33" s="130">
        <f t="shared" si="2"/>
        <v>0</v>
      </c>
      <c r="AC33" s="130">
        <f t="shared" si="3"/>
        <v>0</v>
      </c>
    </row>
    <row r="34" spans="1:29" x14ac:dyDescent="0.25">
      <c r="A34" s="64" t="s">
        <v>158</v>
      </c>
      <c r="B34" s="42" t="s">
        <v>157</v>
      </c>
      <c r="C34" s="134">
        <v>56.353460316297209</v>
      </c>
      <c r="D34" s="134">
        <v>0</v>
      </c>
      <c r="E34" s="251">
        <f t="shared" si="4"/>
        <v>56.353460316297209</v>
      </c>
      <c r="F34" s="251">
        <f t="shared" si="5"/>
        <v>56.353460316297209</v>
      </c>
      <c r="G34" s="135">
        <v>0</v>
      </c>
      <c r="H34" s="135">
        <v>0</v>
      </c>
      <c r="I34" s="135">
        <v>0</v>
      </c>
      <c r="J34" s="135">
        <v>0</v>
      </c>
      <c r="K34" s="135">
        <v>0</v>
      </c>
      <c r="L34" s="135">
        <v>0</v>
      </c>
      <c r="M34" s="135">
        <v>0</v>
      </c>
      <c r="N34" s="135">
        <v>0</v>
      </c>
      <c r="O34" s="135">
        <v>0</v>
      </c>
      <c r="P34" s="135">
        <v>0</v>
      </c>
      <c r="Q34" s="135">
        <v>0</v>
      </c>
      <c r="R34" s="135">
        <v>0</v>
      </c>
      <c r="S34" s="135">
        <v>0</v>
      </c>
      <c r="T34" s="135">
        <v>0</v>
      </c>
      <c r="U34" s="135">
        <v>0</v>
      </c>
      <c r="V34" s="135">
        <v>0</v>
      </c>
      <c r="W34" s="135">
        <v>0</v>
      </c>
      <c r="X34" s="135">
        <v>0</v>
      </c>
      <c r="Y34" s="135">
        <v>0</v>
      </c>
      <c r="Z34" s="135">
        <v>0</v>
      </c>
      <c r="AA34" s="135">
        <v>0</v>
      </c>
      <c r="AB34" s="130">
        <f t="shared" si="2"/>
        <v>0</v>
      </c>
      <c r="AC34" s="130">
        <f t="shared" si="3"/>
        <v>0</v>
      </c>
    </row>
    <row r="35" spans="1:29" s="129" customFormat="1" ht="31.5" x14ac:dyDescent="0.25">
      <c r="A35" s="64" t="s">
        <v>59</v>
      </c>
      <c r="B35" s="63" t="s">
        <v>156</v>
      </c>
      <c r="C35" s="134">
        <v>0</v>
      </c>
      <c r="D35" s="134">
        <v>0</v>
      </c>
      <c r="E35" s="251">
        <f t="shared" si="4"/>
        <v>0</v>
      </c>
      <c r="F35" s="251">
        <f t="shared" si="5"/>
        <v>0</v>
      </c>
      <c r="G35" s="134">
        <v>0</v>
      </c>
      <c r="H35" s="134">
        <v>0</v>
      </c>
      <c r="I35" s="134">
        <v>0</v>
      </c>
      <c r="J35" s="134">
        <v>0</v>
      </c>
      <c r="K35" s="134">
        <v>0</v>
      </c>
      <c r="L35" s="134">
        <v>0</v>
      </c>
      <c r="M35" s="134">
        <v>0</v>
      </c>
      <c r="N35" s="134">
        <v>0</v>
      </c>
      <c r="O35" s="134">
        <v>0</v>
      </c>
      <c r="P35" s="134">
        <v>0</v>
      </c>
      <c r="Q35" s="134">
        <v>0</v>
      </c>
      <c r="R35" s="134">
        <v>0</v>
      </c>
      <c r="S35" s="134">
        <v>0</v>
      </c>
      <c r="T35" s="134">
        <v>0</v>
      </c>
      <c r="U35" s="134">
        <v>0</v>
      </c>
      <c r="V35" s="134">
        <v>0</v>
      </c>
      <c r="W35" s="134">
        <v>0</v>
      </c>
      <c r="X35" s="134">
        <v>0</v>
      </c>
      <c r="Y35" s="134">
        <v>0</v>
      </c>
      <c r="Z35" s="134">
        <v>0</v>
      </c>
      <c r="AA35" s="134">
        <v>0</v>
      </c>
      <c r="AB35" s="130">
        <f t="shared" si="2"/>
        <v>0</v>
      </c>
      <c r="AC35" s="130">
        <f t="shared" si="3"/>
        <v>0</v>
      </c>
    </row>
    <row r="36" spans="1:29" ht="31.5" x14ac:dyDescent="0.25">
      <c r="A36" s="61" t="s">
        <v>155</v>
      </c>
      <c r="B36" s="60" t="s">
        <v>154</v>
      </c>
      <c r="C36" s="137">
        <v>0</v>
      </c>
      <c r="D36" s="137">
        <v>0</v>
      </c>
      <c r="E36" s="251">
        <f t="shared" si="4"/>
        <v>0</v>
      </c>
      <c r="F36" s="251">
        <f t="shared" si="5"/>
        <v>0</v>
      </c>
      <c r="G36" s="136">
        <v>0</v>
      </c>
      <c r="H36" s="136">
        <v>0</v>
      </c>
      <c r="I36" s="136">
        <v>0</v>
      </c>
      <c r="J36" s="136">
        <v>0</v>
      </c>
      <c r="K36" s="136">
        <v>0</v>
      </c>
      <c r="L36" s="136">
        <v>0</v>
      </c>
      <c r="M36" s="136">
        <v>0</v>
      </c>
      <c r="N36" s="136">
        <v>0</v>
      </c>
      <c r="O36" s="136">
        <v>0</v>
      </c>
      <c r="P36" s="171">
        <v>0</v>
      </c>
      <c r="Q36" s="136">
        <v>0</v>
      </c>
      <c r="R36" s="136">
        <v>0</v>
      </c>
      <c r="S36" s="136">
        <v>0</v>
      </c>
      <c r="T36" s="171">
        <v>0</v>
      </c>
      <c r="U36" s="136">
        <v>0</v>
      </c>
      <c r="V36" s="136">
        <v>0</v>
      </c>
      <c r="W36" s="136">
        <v>0</v>
      </c>
      <c r="X36" s="136">
        <v>0</v>
      </c>
      <c r="Y36" s="136">
        <v>0</v>
      </c>
      <c r="Z36" s="136">
        <v>0</v>
      </c>
      <c r="AA36" s="136">
        <v>0</v>
      </c>
      <c r="AB36" s="130">
        <f t="shared" si="2"/>
        <v>0</v>
      </c>
      <c r="AC36" s="130">
        <f t="shared" si="3"/>
        <v>0</v>
      </c>
    </row>
    <row r="37" spans="1:29" x14ac:dyDescent="0.25">
      <c r="A37" s="61" t="s">
        <v>153</v>
      </c>
      <c r="B37" s="60" t="s">
        <v>143</v>
      </c>
      <c r="C37" s="137">
        <v>0.5</v>
      </c>
      <c r="D37" s="137">
        <v>0</v>
      </c>
      <c r="E37" s="251">
        <f t="shared" si="4"/>
        <v>0.5</v>
      </c>
      <c r="F37" s="251">
        <f t="shared" si="5"/>
        <v>0.5</v>
      </c>
      <c r="G37" s="136">
        <v>0</v>
      </c>
      <c r="H37" s="136">
        <v>0</v>
      </c>
      <c r="I37" s="136">
        <v>0</v>
      </c>
      <c r="J37" s="136">
        <v>0</v>
      </c>
      <c r="K37" s="136">
        <v>0</v>
      </c>
      <c r="L37" s="136">
        <v>0</v>
      </c>
      <c r="M37" s="136">
        <v>0</v>
      </c>
      <c r="N37" s="136">
        <v>0</v>
      </c>
      <c r="O37" s="136">
        <v>0</v>
      </c>
      <c r="P37" s="171">
        <v>0</v>
      </c>
      <c r="Q37" s="136">
        <v>0</v>
      </c>
      <c r="R37" s="136">
        <v>0</v>
      </c>
      <c r="S37" s="136">
        <v>0</v>
      </c>
      <c r="T37" s="171">
        <v>0</v>
      </c>
      <c r="U37" s="136">
        <v>0</v>
      </c>
      <c r="V37" s="136">
        <v>0</v>
      </c>
      <c r="W37" s="136">
        <v>0</v>
      </c>
      <c r="X37" s="171">
        <v>0.5</v>
      </c>
      <c r="Y37" s="136">
        <v>0</v>
      </c>
      <c r="Z37" s="136">
        <v>0</v>
      </c>
      <c r="AA37" s="136">
        <v>0</v>
      </c>
      <c r="AB37" s="130">
        <f t="shared" si="2"/>
        <v>0.5</v>
      </c>
      <c r="AC37" s="130">
        <f t="shared" si="3"/>
        <v>0</v>
      </c>
    </row>
    <row r="38" spans="1:29" x14ac:dyDescent="0.25">
      <c r="A38" s="61" t="s">
        <v>152</v>
      </c>
      <c r="B38" s="60" t="s">
        <v>141</v>
      </c>
      <c r="C38" s="137">
        <v>0</v>
      </c>
      <c r="D38" s="137">
        <v>0</v>
      </c>
      <c r="E38" s="251">
        <f t="shared" si="4"/>
        <v>0</v>
      </c>
      <c r="F38" s="251">
        <f t="shared" si="5"/>
        <v>0</v>
      </c>
      <c r="G38" s="136">
        <v>0</v>
      </c>
      <c r="H38" s="136">
        <v>0</v>
      </c>
      <c r="I38" s="136">
        <v>0</v>
      </c>
      <c r="J38" s="136">
        <v>0</v>
      </c>
      <c r="K38" s="136">
        <v>0</v>
      </c>
      <c r="L38" s="136">
        <v>0</v>
      </c>
      <c r="M38" s="136">
        <v>0</v>
      </c>
      <c r="N38" s="136">
        <v>0</v>
      </c>
      <c r="O38" s="136">
        <v>0</v>
      </c>
      <c r="P38" s="171">
        <v>0</v>
      </c>
      <c r="Q38" s="136">
        <v>0</v>
      </c>
      <c r="R38" s="136">
        <v>0</v>
      </c>
      <c r="S38" s="136">
        <v>0</v>
      </c>
      <c r="T38" s="171">
        <v>0</v>
      </c>
      <c r="U38" s="136">
        <v>0</v>
      </c>
      <c r="V38" s="136">
        <v>0</v>
      </c>
      <c r="W38" s="136">
        <v>0</v>
      </c>
      <c r="X38" s="136">
        <v>0</v>
      </c>
      <c r="Y38" s="136">
        <v>0</v>
      </c>
      <c r="Z38" s="136">
        <v>0</v>
      </c>
      <c r="AA38" s="136">
        <v>0</v>
      </c>
      <c r="AB38" s="130">
        <f t="shared" si="2"/>
        <v>0</v>
      </c>
      <c r="AC38" s="130">
        <f t="shared" si="3"/>
        <v>0</v>
      </c>
    </row>
    <row r="39" spans="1:29" ht="31.5" x14ac:dyDescent="0.25">
      <c r="A39" s="61" t="s">
        <v>151</v>
      </c>
      <c r="B39" s="42" t="s">
        <v>139</v>
      </c>
      <c r="C39" s="134">
        <v>0</v>
      </c>
      <c r="D39" s="134">
        <v>0</v>
      </c>
      <c r="E39" s="251">
        <f t="shared" si="4"/>
        <v>0</v>
      </c>
      <c r="F39" s="251">
        <f t="shared" si="5"/>
        <v>0</v>
      </c>
      <c r="G39" s="135">
        <v>0</v>
      </c>
      <c r="H39" s="135">
        <v>0</v>
      </c>
      <c r="I39" s="135">
        <v>0</v>
      </c>
      <c r="J39" s="135">
        <v>0</v>
      </c>
      <c r="K39" s="135">
        <v>0</v>
      </c>
      <c r="L39" s="135">
        <v>0</v>
      </c>
      <c r="M39" s="135">
        <v>0</v>
      </c>
      <c r="N39" s="135">
        <v>0</v>
      </c>
      <c r="O39" s="135">
        <v>0</v>
      </c>
      <c r="P39" s="135">
        <v>0</v>
      </c>
      <c r="Q39" s="135">
        <v>0</v>
      </c>
      <c r="R39" s="135">
        <v>0</v>
      </c>
      <c r="S39" s="135">
        <v>0</v>
      </c>
      <c r="T39" s="135">
        <v>0</v>
      </c>
      <c r="U39" s="135">
        <v>0</v>
      </c>
      <c r="V39" s="135">
        <v>0</v>
      </c>
      <c r="W39" s="135">
        <v>0</v>
      </c>
      <c r="X39" s="135">
        <v>0</v>
      </c>
      <c r="Y39" s="135">
        <v>0</v>
      </c>
      <c r="Z39" s="135">
        <v>0</v>
      </c>
      <c r="AA39" s="135">
        <v>0</v>
      </c>
      <c r="AB39" s="130">
        <f t="shared" si="2"/>
        <v>0</v>
      </c>
      <c r="AC39" s="130">
        <f t="shared" si="3"/>
        <v>0</v>
      </c>
    </row>
    <row r="40" spans="1:29" ht="31.5" x14ac:dyDescent="0.25">
      <c r="A40" s="61" t="s">
        <v>150</v>
      </c>
      <c r="B40" s="42" t="s">
        <v>137</v>
      </c>
      <c r="C40" s="134">
        <v>0</v>
      </c>
      <c r="D40" s="134">
        <v>0</v>
      </c>
      <c r="E40" s="251">
        <f t="shared" si="4"/>
        <v>0</v>
      </c>
      <c r="F40" s="251">
        <f t="shared" si="5"/>
        <v>0</v>
      </c>
      <c r="G40" s="135">
        <v>0</v>
      </c>
      <c r="H40" s="135">
        <v>0</v>
      </c>
      <c r="I40" s="135">
        <v>0</v>
      </c>
      <c r="J40" s="135">
        <v>0</v>
      </c>
      <c r="K40" s="135">
        <v>0</v>
      </c>
      <c r="L40" s="135">
        <v>0</v>
      </c>
      <c r="M40" s="135">
        <v>0</v>
      </c>
      <c r="N40" s="135">
        <v>0</v>
      </c>
      <c r="O40" s="135">
        <v>0</v>
      </c>
      <c r="P40" s="135">
        <v>0</v>
      </c>
      <c r="Q40" s="135">
        <v>0</v>
      </c>
      <c r="R40" s="135">
        <v>0</v>
      </c>
      <c r="S40" s="135">
        <v>0</v>
      </c>
      <c r="T40" s="135">
        <v>0</v>
      </c>
      <c r="U40" s="135">
        <v>0</v>
      </c>
      <c r="V40" s="135">
        <v>0</v>
      </c>
      <c r="W40" s="135">
        <v>0</v>
      </c>
      <c r="X40" s="135">
        <v>0</v>
      </c>
      <c r="Y40" s="135">
        <v>0</v>
      </c>
      <c r="Z40" s="135">
        <v>0</v>
      </c>
      <c r="AA40" s="135">
        <v>0</v>
      </c>
      <c r="AB40" s="130">
        <f t="shared" si="2"/>
        <v>0</v>
      </c>
      <c r="AC40" s="130">
        <f t="shared" si="3"/>
        <v>0</v>
      </c>
    </row>
    <row r="41" spans="1:29" x14ac:dyDescent="0.25">
      <c r="A41" s="61" t="s">
        <v>149</v>
      </c>
      <c r="B41" s="42" t="s">
        <v>135</v>
      </c>
      <c r="C41" s="134">
        <v>43.929000000000002</v>
      </c>
      <c r="D41" s="134">
        <v>0</v>
      </c>
      <c r="E41" s="251">
        <f t="shared" si="4"/>
        <v>43.929000000000002</v>
      </c>
      <c r="F41" s="251">
        <f t="shared" si="5"/>
        <v>43.929000000000002</v>
      </c>
      <c r="G41" s="135">
        <v>0</v>
      </c>
      <c r="H41" s="135">
        <v>0</v>
      </c>
      <c r="I41" s="135">
        <v>0</v>
      </c>
      <c r="J41" s="135">
        <v>0</v>
      </c>
      <c r="K41" s="135">
        <v>0</v>
      </c>
      <c r="L41" s="135">
        <v>0</v>
      </c>
      <c r="M41" s="135">
        <v>0</v>
      </c>
      <c r="N41" s="135">
        <v>0</v>
      </c>
      <c r="O41" s="135">
        <v>0</v>
      </c>
      <c r="P41" s="135">
        <v>0</v>
      </c>
      <c r="Q41" s="135">
        <v>0</v>
      </c>
      <c r="R41" s="135">
        <v>0</v>
      </c>
      <c r="S41" s="135">
        <v>0</v>
      </c>
      <c r="T41" s="135">
        <v>0</v>
      </c>
      <c r="U41" s="135">
        <v>0</v>
      </c>
      <c r="V41" s="135">
        <v>0</v>
      </c>
      <c r="W41" s="135">
        <v>0</v>
      </c>
      <c r="X41" s="135">
        <f>31.729+12.2</f>
        <v>43.929000000000002</v>
      </c>
      <c r="Y41" s="135">
        <v>0</v>
      </c>
      <c r="Z41" s="135">
        <v>0</v>
      </c>
      <c r="AA41" s="135">
        <v>0</v>
      </c>
      <c r="AB41" s="130">
        <f t="shared" si="2"/>
        <v>43.929000000000002</v>
      </c>
      <c r="AC41" s="130">
        <f t="shared" si="3"/>
        <v>0</v>
      </c>
    </row>
    <row r="42" spans="1:29" ht="18.75" x14ac:dyDescent="0.25">
      <c r="A42" s="61" t="s">
        <v>148</v>
      </c>
      <c r="B42" s="60" t="s">
        <v>642</v>
      </c>
      <c r="C42" s="137">
        <v>11</v>
      </c>
      <c r="D42" s="137">
        <v>0</v>
      </c>
      <c r="E42" s="251">
        <f t="shared" si="4"/>
        <v>11</v>
      </c>
      <c r="F42" s="251">
        <f t="shared" si="5"/>
        <v>11</v>
      </c>
      <c r="G42" s="136">
        <v>0</v>
      </c>
      <c r="H42" s="136">
        <v>0</v>
      </c>
      <c r="I42" s="136">
        <v>0</v>
      </c>
      <c r="J42" s="136">
        <v>0</v>
      </c>
      <c r="K42" s="136">
        <v>0</v>
      </c>
      <c r="L42" s="136">
        <v>0</v>
      </c>
      <c r="M42" s="136">
        <v>0</v>
      </c>
      <c r="N42" s="136">
        <v>0</v>
      </c>
      <c r="O42" s="136">
        <v>0</v>
      </c>
      <c r="P42" s="171">
        <v>0</v>
      </c>
      <c r="Q42" s="136">
        <v>0</v>
      </c>
      <c r="R42" s="136">
        <v>0</v>
      </c>
      <c r="S42" s="136">
        <v>0</v>
      </c>
      <c r="T42" s="171">
        <v>0</v>
      </c>
      <c r="U42" s="136">
        <v>0</v>
      </c>
      <c r="V42" s="136">
        <v>0</v>
      </c>
      <c r="W42" s="136">
        <v>0</v>
      </c>
      <c r="X42" s="136">
        <v>11</v>
      </c>
      <c r="Y42" s="136">
        <v>0</v>
      </c>
      <c r="Z42" s="136">
        <v>0</v>
      </c>
      <c r="AA42" s="136">
        <v>0</v>
      </c>
      <c r="AB42" s="130">
        <f t="shared" si="2"/>
        <v>11</v>
      </c>
      <c r="AC42" s="130">
        <f t="shared" si="3"/>
        <v>0</v>
      </c>
    </row>
    <row r="43" spans="1:29" x14ac:dyDescent="0.25">
      <c r="A43" s="64" t="s">
        <v>58</v>
      </c>
      <c r="B43" s="63" t="s">
        <v>147</v>
      </c>
      <c r="C43" s="134">
        <v>0</v>
      </c>
      <c r="D43" s="134">
        <v>0</v>
      </c>
      <c r="E43" s="251">
        <f t="shared" si="4"/>
        <v>0</v>
      </c>
      <c r="F43" s="251">
        <f t="shared" si="5"/>
        <v>0</v>
      </c>
      <c r="G43" s="134">
        <v>0</v>
      </c>
      <c r="H43" s="134">
        <v>0</v>
      </c>
      <c r="I43" s="134">
        <v>0</v>
      </c>
      <c r="J43" s="134">
        <v>0</v>
      </c>
      <c r="K43" s="134">
        <v>0</v>
      </c>
      <c r="L43" s="134">
        <v>0</v>
      </c>
      <c r="M43" s="134">
        <v>0</v>
      </c>
      <c r="N43" s="134">
        <v>0</v>
      </c>
      <c r="O43" s="134">
        <v>0</v>
      </c>
      <c r="P43" s="134">
        <v>0</v>
      </c>
      <c r="Q43" s="134">
        <v>0</v>
      </c>
      <c r="R43" s="134">
        <v>0</v>
      </c>
      <c r="S43" s="134">
        <v>0</v>
      </c>
      <c r="T43" s="134">
        <v>0</v>
      </c>
      <c r="U43" s="134">
        <v>0</v>
      </c>
      <c r="V43" s="134">
        <v>0</v>
      </c>
      <c r="W43" s="134">
        <v>0</v>
      </c>
      <c r="X43" s="134">
        <v>0</v>
      </c>
      <c r="Y43" s="134">
        <v>0</v>
      </c>
      <c r="Z43" s="134">
        <v>0</v>
      </c>
      <c r="AA43" s="134">
        <v>0</v>
      </c>
      <c r="AB43" s="130">
        <f t="shared" si="2"/>
        <v>0</v>
      </c>
      <c r="AC43" s="130">
        <f t="shared" si="3"/>
        <v>0</v>
      </c>
    </row>
    <row r="44" spans="1:29" x14ac:dyDescent="0.25">
      <c r="A44" s="61" t="s">
        <v>146</v>
      </c>
      <c r="B44" s="42" t="s">
        <v>145</v>
      </c>
      <c r="C44" s="134">
        <v>0</v>
      </c>
      <c r="D44" s="134">
        <v>0</v>
      </c>
      <c r="E44" s="251">
        <f t="shared" si="4"/>
        <v>0</v>
      </c>
      <c r="F44" s="251">
        <f t="shared" si="5"/>
        <v>0</v>
      </c>
      <c r="G44" s="135">
        <v>0</v>
      </c>
      <c r="H44" s="135">
        <v>0</v>
      </c>
      <c r="I44" s="135">
        <v>0</v>
      </c>
      <c r="J44" s="135">
        <v>0</v>
      </c>
      <c r="K44" s="135">
        <v>0</v>
      </c>
      <c r="L44" s="135">
        <v>0</v>
      </c>
      <c r="M44" s="135">
        <v>0</v>
      </c>
      <c r="N44" s="135">
        <v>0</v>
      </c>
      <c r="O44" s="135">
        <v>0</v>
      </c>
      <c r="P44" s="135">
        <v>0</v>
      </c>
      <c r="Q44" s="135">
        <v>0</v>
      </c>
      <c r="R44" s="135">
        <v>0</v>
      </c>
      <c r="S44" s="135">
        <v>0</v>
      </c>
      <c r="T44" s="135">
        <v>0</v>
      </c>
      <c r="U44" s="135">
        <v>0</v>
      </c>
      <c r="V44" s="135">
        <v>0</v>
      </c>
      <c r="W44" s="135">
        <v>0</v>
      </c>
      <c r="X44" s="135">
        <v>0</v>
      </c>
      <c r="Y44" s="135">
        <v>0</v>
      </c>
      <c r="Z44" s="135">
        <v>0</v>
      </c>
      <c r="AA44" s="135">
        <v>0</v>
      </c>
      <c r="AB44" s="130">
        <f t="shared" si="2"/>
        <v>0</v>
      </c>
      <c r="AC44" s="130">
        <f t="shared" si="3"/>
        <v>0</v>
      </c>
    </row>
    <row r="45" spans="1:29" x14ac:dyDescent="0.25">
      <c r="A45" s="61" t="s">
        <v>144</v>
      </c>
      <c r="B45" s="42" t="s">
        <v>143</v>
      </c>
      <c r="C45" s="251">
        <f>C37</f>
        <v>0.5</v>
      </c>
      <c r="D45" s="251">
        <v>0</v>
      </c>
      <c r="E45" s="251">
        <f t="shared" si="4"/>
        <v>0.5</v>
      </c>
      <c r="F45" s="251">
        <f t="shared" si="5"/>
        <v>0.5</v>
      </c>
      <c r="G45" s="135">
        <v>0</v>
      </c>
      <c r="H45" s="135">
        <v>0</v>
      </c>
      <c r="I45" s="135">
        <v>0</v>
      </c>
      <c r="J45" s="135">
        <v>0</v>
      </c>
      <c r="K45" s="135">
        <v>0</v>
      </c>
      <c r="L45" s="135">
        <v>0</v>
      </c>
      <c r="M45" s="135">
        <v>0</v>
      </c>
      <c r="N45" s="135">
        <v>0</v>
      </c>
      <c r="O45" s="135">
        <v>0</v>
      </c>
      <c r="P45" s="135">
        <v>0</v>
      </c>
      <c r="Q45" s="135">
        <v>0</v>
      </c>
      <c r="R45" s="135">
        <v>0</v>
      </c>
      <c r="S45" s="135">
        <v>0</v>
      </c>
      <c r="T45" s="135">
        <f>T37</f>
        <v>0</v>
      </c>
      <c r="U45" s="135">
        <v>0</v>
      </c>
      <c r="V45" s="135">
        <v>0</v>
      </c>
      <c r="W45" s="135">
        <v>0</v>
      </c>
      <c r="X45" s="135">
        <f>X37</f>
        <v>0.5</v>
      </c>
      <c r="Y45" s="135">
        <v>0</v>
      </c>
      <c r="Z45" s="135">
        <v>0</v>
      </c>
      <c r="AA45" s="135">
        <v>0</v>
      </c>
      <c r="AB45" s="130">
        <f t="shared" si="2"/>
        <v>0.5</v>
      </c>
      <c r="AC45" s="130">
        <f t="shared" si="3"/>
        <v>0</v>
      </c>
    </row>
    <row r="46" spans="1:29" x14ac:dyDescent="0.25">
      <c r="A46" s="61" t="s">
        <v>142</v>
      </c>
      <c r="B46" s="42" t="s">
        <v>141</v>
      </c>
      <c r="C46" s="251">
        <f t="shared" ref="C46:C48" si="6">C38</f>
        <v>0</v>
      </c>
      <c r="D46" s="251">
        <v>0</v>
      </c>
      <c r="E46" s="251">
        <f t="shared" si="4"/>
        <v>0</v>
      </c>
      <c r="F46" s="251">
        <f t="shared" si="5"/>
        <v>0</v>
      </c>
      <c r="G46" s="135">
        <v>0</v>
      </c>
      <c r="H46" s="135">
        <v>0</v>
      </c>
      <c r="I46" s="135">
        <v>0</v>
      </c>
      <c r="J46" s="135">
        <v>0</v>
      </c>
      <c r="K46" s="135">
        <v>0</v>
      </c>
      <c r="L46" s="135">
        <v>0</v>
      </c>
      <c r="M46" s="135">
        <v>0</v>
      </c>
      <c r="N46" s="135">
        <v>0</v>
      </c>
      <c r="O46" s="135">
        <v>0</v>
      </c>
      <c r="P46" s="135">
        <v>0</v>
      </c>
      <c r="Q46" s="135">
        <v>0</v>
      </c>
      <c r="R46" s="135">
        <v>0</v>
      </c>
      <c r="S46" s="135">
        <v>0</v>
      </c>
      <c r="T46" s="135">
        <f t="shared" ref="T46:T48" si="7">T38</f>
        <v>0</v>
      </c>
      <c r="U46" s="135">
        <v>0</v>
      </c>
      <c r="V46" s="135">
        <v>0</v>
      </c>
      <c r="W46" s="135">
        <v>0</v>
      </c>
      <c r="X46" s="135">
        <f t="shared" ref="X46:X48" si="8">X38</f>
        <v>0</v>
      </c>
      <c r="Y46" s="135">
        <v>0</v>
      </c>
      <c r="Z46" s="135">
        <v>0</v>
      </c>
      <c r="AA46" s="135">
        <v>0</v>
      </c>
      <c r="AB46" s="130">
        <f t="shared" si="2"/>
        <v>0</v>
      </c>
      <c r="AC46" s="130">
        <f t="shared" si="3"/>
        <v>0</v>
      </c>
    </row>
    <row r="47" spans="1:29" ht="31.5" x14ac:dyDescent="0.25">
      <c r="A47" s="61" t="s">
        <v>140</v>
      </c>
      <c r="B47" s="42" t="s">
        <v>139</v>
      </c>
      <c r="C47" s="251">
        <f t="shared" si="6"/>
        <v>0</v>
      </c>
      <c r="D47" s="251">
        <v>0</v>
      </c>
      <c r="E47" s="251">
        <f t="shared" si="4"/>
        <v>0</v>
      </c>
      <c r="F47" s="251">
        <f t="shared" si="5"/>
        <v>0</v>
      </c>
      <c r="G47" s="135">
        <v>0</v>
      </c>
      <c r="H47" s="135">
        <v>0</v>
      </c>
      <c r="I47" s="135">
        <v>0</v>
      </c>
      <c r="J47" s="135">
        <v>0</v>
      </c>
      <c r="K47" s="135">
        <v>0</v>
      </c>
      <c r="L47" s="135">
        <v>0</v>
      </c>
      <c r="M47" s="135">
        <v>0</v>
      </c>
      <c r="N47" s="135">
        <v>0</v>
      </c>
      <c r="O47" s="135">
        <v>0</v>
      </c>
      <c r="P47" s="135">
        <v>0</v>
      </c>
      <c r="Q47" s="135">
        <v>0</v>
      </c>
      <c r="R47" s="135">
        <v>0</v>
      </c>
      <c r="S47" s="135">
        <v>0</v>
      </c>
      <c r="T47" s="135">
        <f t="shared" si="7"/>
        <v>0</v>
      </c>
      <c r="U47" s="135">
        <v>0</v>
      </c>
      <c r="V47" s="135">
        <v>0</v>
      </c>
      <c r="W47" s="135">
        <v>0</v>
      </c>
      <c r="X47" s="135">
        <f t="shared" si="8"/>
        <v>0</v>
      </c>
      <c r="Y47" s="135">
        <v>0</v>
      </c>
      <c r="Z47" s="135">
        <v>0</v>
      </c>
      <c r="AA47" s="135">
        <v>0</v>
      </c>
      <c r="AB47" s="130">
        <f t="shared" si="2"/>
        <v>0</v>
      </c>
      <c r="AC47" s="130">
        <f t="shared" si="3"/>
        <v>0</v>
      </c>
    </row>
    <row r="48" spans="1:29" ht="31.5" x14ac:dyDescent="0.25">
      <c r="A48" s="61" t="s">
        <v>138</v>
      </c>
      <c r="B48" s="42" t="s">
        <v>137</v>
      </c>
      <c r="C48" s="251">
        <f t="shared" si="6"/>
        <v>0</v>
      </c>
      <c r="D48" s="251">
        <v>0</v>
      </c>
      <c r="E48" s="251">
        <f t="shared" si="4"/>
        <v>0</v>
      </c>
      <c r="F48" s="251">
        <f t="shared" si="5"/>
        <v>0</v>
      </c>
      <c r="G48" s="135">
        <v>0</v>
      </c>
      <c r="H48" s="135">
        <v>0</v>
      </c>
      <c r="I48" s="135">
        <v>0</v>
      </c>
      <c r="J48" s="135">
        <v>0</v>
      </c>
      <c r="K48" s="135">
        <v>0</v>
      </c>
      <c r="L48" s="135">
        <v>0</v>
      </c>
      <c r="M48" s="135">
        <v>0</v>
      </c>
      <c r="N48" s="135">
        <v>0</v>
      </c>
      <c r="O48" s="135">
        <v>0</v>
      </c>
      <c r="P48" s="135">
        <v>0</v>
      </c>
      <c r="Q48" s="135">
        <v>0</v>
      </c>
      <c r="R48" s="135">
        <v>0</v>
      </c>
      <c r="S48" s="135">
        <v>0</v>
      </c>
      <c r="T48" s="135">
        <f t="shared" si="7"/>
        <v>0</v>
      </c>
      <c r="U48" s="135">
        <v>0</v>
      </c>
      <c r="V48" s="135">
        <v>0</v>
      </c>
      <c r="W48" s="135">
        <v>0</v>
      </c>
      <c r="X48" s="135">
        <f t="shared" si="8"/>
        <v>0</v>
      </c>
      <c r="Y48" s="135">
        <v>0</v>
      </c>
      <c r="Z48" s="135">
        <v>0</v>
      </c>
      <c r="AA48" s="135">
        <v>0</v>
      </c>
      <c r="AB48" s="130">
        <f t="shared" si="2"/>
        <v>0</v>
      </c>
      <c r="AC48" s="130">
        <f t="shared" si="3"/>
        <v>0</v>
      </c>
    </row>
    <row r="49" spans="1:29" x14ac:dyDescent="0.25">
      <c r="A49" s="61" t="s">
        <v>136</v>
      </c>
      <c r="B49" s="42" t="s">
        <v>135</v>
      </c>
      <c r="C49" s="251">
        <f>C41</f>
        <v>43.929000000000002</v>
      </c>
      <c r="D49" s="251">
        <v>0</v>
      </c>
      <c r="E49" s="251">
        <f t="shared" si="4"/>
        <v>43.929000000000002</v>
      </c>
      <c r="F49" s="251">
        <f t="shared" si="5"/>
        <v>43.929000000000002</v>
      </c>
      <c r="G49" s="135">
        <v>0</v>
      </c>
      <c r="H49" s="135">
        <v>0</v>
      </c>
      <c r="I49" s="135">
        <v>0</v>
      </c>
      <c r="J49" s="135">
        <v>0</v>
      </c>
      <c r="K49" s="135">
        <v>0</v>
      </c>
      <c r="L49" s="135">
        <v>0</v>
      </c>
      <c r="M49" s="135">
        <v>0</v>
      </c>
      <c r="N49" s="135">
        <v>0</v>
      </c>
      <c r="O49" s="135">
        <v>0</v>
      </c>
      <c r="P49" s="135">
        <v>0</v>
      </c>
      <c r="Q49" s="135">
        <v>0</v>
      </c>
      <c r="R49" s="135">
        <v>0</v>
      </c>
      <c r="S49" s="135">
        <v>0</v>
      </c>
      <c r="T49" s="135">
        <f>T41</f>
        <v>0</v>
      </c>
      <c r="U49" s="135">
        <v>0</v>
      </c>
      <c r="V49" s="135">
        <v>0</v>
      </c>
      <c r="W49" s="135">
        <v>0</v>
      </c>
      <c r="X49" s="135">
        <f>X41</f>
        <v>43.929000000000002</v>
      </c>
      <c r="Y49" s="135">
        <v>0</v>
      </c>
      <c r="Z49" s="135">
        <v>0</v>
      </c>
      <c r="AA49" s="135">
        <v>0</v>
      </c>
      <c r="AB49" s="130">
        <f t="shared" si="2"/>
        <v>43.929000000000002</v>
      </c>
      <c r="AC49" s="130">
        <f t="shared" si="3"/>
        <v>0</v>
      </c>
    </row>
    <row r="50" spans="1:29" ht="18.75" x14ac:dyDescent="0.25">
      <c r="A50" s="61" t="s">
        <v>134</v>
      </c>
      <c r="B50" s="60" t="s">
        <v>642</v>
      </c>
      <c r="C50" s="137">
        <v>11</v>
      </c>
      <c r="D50" s="137">
        <v>0</v>
      </c>
      <c r="E50" s="251">
        <f t="shared" si="4"/>
        <v>11</v>
      </c>
      <c r="F50" s="251">
        <f t="shared" si="5"/>
        <v>11</v>
      </c>
      <c r="G50" s="136">
        <v>0</v>
      </c>
      <c r="H50" s="136">
        <v>0</v>
      </c>
      <c r="I50" s="136">
        <v>0</v>
      </c>
      <c r="J50" s="136">
        <v>0</v>
      </c>
      <c r="K50" s="136">
        <v>0</v>
      </c>
      <c r="L50" s="136">
        <v>0</v>
      </c>
      <c r="M50" s="136">
        <v>0</v>
      </c>
      <c r="N50" s="136">
        <v>0</v>
      </c>
      <c r="O50" s="136">
        <v>0</v>
      </c>
      <c r="P50" s="171">
        <v>0</v>
      </c>
      <c r="Q50" s="136">
        <v>0</v>
      </c>
      <c r="R50" s="136">
        <v>0</v>
      </c>
      <c r="S50" s="136">
        <v>0</v>
      </c>
      <c r="T50" s="171">
        <v>0</v>
      </c>
      <c r="U50" s="136">
        <v>0</v>
      </c>
      <c r="V50" s="136">
        <v>0</v>
      </c>
      <c r="W50" s="136">
        <v>0</v>
      </c>
      <c r="X50" s="136">
        <v>11</v>
      </c>
      <c r="Y50" s="136">
        <v>0</v>
      </c>
      <c r="Z50" s="136">
        <v>0</v>
      </c>
      <c r="AA50" s="136">
        <v>0</v>
      </c>
      <c r="AB50" s="130">
        <f t="shared" si="2"/>
        <v>11</v>
      </c>
      <c r="AC50" s="130">
        <f t="shared" si="3"/>
        <v>0</v>
      </c>
    </row>
    <row r="51" spans="1:29" ht="35.25" customHeight="1" x14ac:dyDescent="0.25">
      <c r="A51" s="64" t="s">
        <v>56</v>
      </c>
      <c r="B51" s="63" t="s">
        <v>133</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0">
        <f t="shared" si="2"/>
        <v>0</v>
      </c>
      <c r="AC51" s="130">
        <f t="shared" si="3"/>
        <v>0</v>
      </c>
    </row>
    <row r="52" spans="1:29" x14ac:dyDescent="0.25">
      <c r="A52" s="61" t="s">
        <v>132</v>
      </c>
      <c r="B52" s="42" t="s">
        <v>131</v>
      </c>
      <c r="C52" s="134">
        <f>C30</f>
        <v>382.35645277118647</v>
      </c>
      <c r="D52" s="134">
        <v>0</v>
      </c>
      <c r="E52" s="251">
        <f t="shared" ref="E52:E57" si="9">C52</f>
        <v>382.35645277118647</v>
      </c>
      <c r="F52" s="251">
        <f t="shared" ref="F52:F57" si="10">E52-G52-H52</f>
        <v>382.35645277118647</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f>255.735618709857+126.620834059322</f>
        <v>382.35645276917899</v>
      </c>
      <c r="Y52" s="135">
        <v>0</v>
      </c>
      <c r="Z52" s="135">
        <v>0</v>
      </c>
      <c r="AA52" s="135">
        <v>0</v>
      </c>
      <c r="AB52" s="130">
        <f t="shared" si="2"/>
        <v>382.35645276917899</v>
      </c>
      <c r="AC52" s="130">
        <f t="shared" si="3"/>
        <v>0</v>
      </c>
    </row>
    <row r="53" spans="1:29" x14ac:dyDescent="0.25">
      <c r="A53" s="61" t="s">
        <v>130</v>
      </c>
      <c r="B53" s="42" t="s">
        <v>124</v>
      </c>
      <c r="C53" s="134">
        <v>0</v>
      </c>
      <c r="D53" s="134">
        <v>0</v>
      </c>
      <c r="E53" s="251">
        <f t="shared" si="9"/>
        <v>0</v>
      </c>
      <c r="F53" s="251">
        <f t="shared" si="10"/>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0">
        <f t="shared" si="2"/>
        <v>0</v>
      </c>
      <c r="AC53" s="130">
        <f t="shared" si="3"/>
        <v>0</v>
      </c>
    </row>
    <row r="54" spans="1:29" x14ac:dyDescent="0.25">
      <c r="A54" s="61" t="s">
        <v>129</v>
      </c>
      <c r="B54" s="60" t="s">
        <v>123</v>
      </c>
      <c r="C54" s="137">
        <f>C45</f>
        <v>0.5</v>
      </c>
      <c r="D54" s="137">
        <v>0</v>
      </c>
      <c r="E54" s="251">
        <f t="shared" si="9"/>
        <v>0.5</v>
      </c>
      <c r="F54" s="251">
        <f t="shared" si="10"/>
        <v>0.5</v>
      </c>
      <c r="G54" s="136">
        <v>0</v>
      </c>
      <c r="H54" s="136">
        <v>0</v>
      </c>
      <c r="I54" s="136">
        <v>0</v>
      </c>
      <c r="J54" s="136">
        <v>0</v>
      </c>
      <c r="K54" s="136">
        <v>0</v>
      </c>
      <c r="L54" s="136">
        <v>0</v>
      </c>
      <c r="M54" s="136">
        <v>0</v>
      </c>
      <c r="N54" s="136">
        <v>0</v>
      </c>
      <c r="O54" s="136">
        <v>0</v>
      </c>
      <c r="P54" s="171">
        <v>0</v>
      </c>
      <c r="Q54" s="136">
        <v>0</v>
      </c>
      <c r="R54" s="136">
        <v>0</v>
      </c>
      <c r="S54" s="136">
        <v>0</v>
      </c>
      <c r="T54" s="171">
        <f>T45</f>
        <v>0</v>
      </c>
      <c r="U54" s="136">
        <v>0</v>
      </c>
      <c r="V54" s="136">
        <v>0</v>
      </c>
      <c r="W54" s="136">
        <v>0</v>
      </c>
      <c r="X54" s="171">
        <f>X45</f>
        <v>0.5</v>
      </c>
      <c r="Y54" s="136">
        <v>0</v>
      </c>
      <c r="Z54" s="136">
        <v>0</v>
      </c>
      <c r="AA54" s="136">
        <v>0</v>
      </c>
      <c r="AB54" s="130">
        <f t="shared" si="2"/>
        <v>0.5</v>
      </c>
      <c r="AC54" s="130">
        <f t="shared" si="3"/>
        <v>0</v>
      </c>
    </row>
    <row r="55" spans="1:29" x14ac:dyDescent="0.25">
      <c r="A55" s="61" t="s">
        <v>128</v>
      </c>
      <c r="B55" s="60" t="s">
        <v>122</v>
      </c>
      <c r="C55" s="137">
        <v>0</v>
      </c>
      <c r="D55" s="137">
        <v>0</v>
      </c>
      <c r="E55" s="251">
        <f t="shared" si="9"/>
        <v>0</v>
      </c>
      <c r="F55" s="251">
        <f t="shared" si="10"/>
        <v>0</v>
      </c>
      <c r="G55" s="136">
        <v>0</v>
      </c>
      <c r="H55" s="136">
        <v>0</v>
      </c>
      <c r="I55" s="136">
        <v>0</v>
      </c>
      <c r="J55" s="136">
        <v>0</v>
      </c>
      <c r="K55" s="136">
        <v>0</v>
      </c>
      <c r="L55" s="136">
        <v>0</v>
      </c>
      <c r="M55" s="136">
        <v>0</v>
      </c>
      <c r="N55" s="136">
        <v>0</v>
      </c>
      <c r="O55" s="136">
        <v>0</v>
      </c>
      <c r="P55" s="171">
        <v>0</v>
      </c>
      <c r="Q55" s="136">
        <v>0</v>
      </c>
      <c r="R55" s="136">
        <v>0</v>
      </c>
      <c r="S55" s="136">
        <v>0</v>
      </c>
      <c r="T55" s="171">
        <v>0</v>
      </c>
      <c r="U55" s="136">
        <v>0</v>
      </c>
      <c r="V55" s="136">
        <v>0</v>
      </c>
      <c r="W55" s="136">
        <v>0</v>
      </c>
      <c r="X55" s="171">
        <v>0</v>
      </c>
      <c r="Y55" s="136">
        <v>0</v>
      </c>
      <c r="Z55" s="136">
        <v>0</v>
      </c>
      <c r="AA55" s="136">
        <v>0</v>
      </c>
      <c r="AB55" s="130">
        <f t="shared" si="2"/>
        <v>0</v>
      </c>
      <c r="AC55" s="130">
        <f t="shared" si="3"/>
        <v>0</v>
      </c>
    </row>
    <row r="56" spans="1:29" x14ac:dyDescent="0.25">
      <c r="A56" s="61" t="s">
        <v>127</v>
      </c>
      <c r="B56" s="60" t="s">
        <v>121</v>
      </c>
      <c r="C56" s="137">
        <f>C47+C48+C49</f>
        <v>43.929000000000002</v>
      </c>
      <c r="D56" s="137">
        <v>0</v>
      </c>
      <c r="E56" s="251">
        <f t="shared" si="9"/>
        <v>43.929000000000002</v>
      </c>
      <c r="F56" s="251">
        <f t="shared" si="10"/>
        <v>43.929000000000002</v>
      </c>
      <c r="G56" s="136">
        <v>0</v>
      </c>
      <c r="H56" s="136">
        <v>0</v>
      </c>
      <c r="I56" s="136">
        <v>0</v>
      </c>
      <c r="J56" s="136">
        <v>0</v>
      </c>
      <c r="K56" s="136">
        <v>0</v>
      </c>
      <c r="L56" s="136">
        <v>0</v>
      </c>
      <c r="M56" s="136">
        <v>0</v>
      </c>
      <c r="N56" s="136">
        <v>0</v>
      </c>
      <c r="O56" s="136">
        <v>0</v>
      </c>
      <c r="P56" s="171">
        <v>0</v>
      </c>
      <c r="Q56" s="136">
        <v>0</v>
      </c>
      <c r="R56" s="136">
        <v>0</v>
      </c>
      <c r="S56" s="136">
        <v>0</v>
      </c>
      <c r="T56" s="171">
        <f>T47+T48+T49</f>
        <v>0</v>
      </c>
      <c r="U56" s="136">
        <v>0</v>
      </c>
      <c r="V56" s="136">
        <v>0</v>
      </c>
      <c r="W56" s="136">
        <v>0</v>
      </c>
      <c r="X56" s="171">
        <f>X47+X48+X49</f>
        <v>43.929000000000002</v>
      </c>
      <c r="Y56" s="136">
        <v>0</v>
      </c>
      <c r="Z56" s="136">
        <v>0</v>
      </c>
      <c r="AA56" s="136">
        <v>0</v>
      </c>
      <c r="AB56" s="130">
        <f t="shared" si="2"/>
        <v>43.929000000000002</v>
      </c>
      <c r="AC56" s="130">
        <f t="shared" si="3"/>
        <v>0</v>
      </c>
    </row>
    <row r="57" spans="1:29" ht="18.75" x14ac:dyDescent="0.25">
      <c r="A57" s="61" t="s">
        <v>126</v>
      </c>
      <c r="B57" s="60" t="s">
        <v>642</v>
      </c>
      <c r="C57" s="137">
        <v>11</v>
      </c>
      <c r="D57" s="137">
        <v>0</v>
      </c>
      <c r="E57" s="251">
        <f t="shared" si="9"/>
        <v>11</v>
      </c>
      <c r="F57" s="251">
        <f t="shared" si="10"/>
        <v>11</v>
      </c>
      <c r="G57" s="136">
        <v>0</v>
      </c>
      <c r="H57" s="136">
        <v>0</v>
      </c>
      <c r="I57" s="136">
        <v>0</v>
      </c>
      <c r="J57" s="136">
        <v>0</v>
      </c>
      <c r="K57" s="136">
        <v>0</v>
      </c>
      <c r="L57" s="136">
        <v>0</v>
      </c>
      <c r="M57" s="136">
        <v>0</v>
      </c>
      <c r="N57" s="136">
        <v>0</v>
      </c>
      <c r="O57" s="136">
        <v>0</v>
      </c>
      <c r="P57" s="171">
        <v>0</v>
      </c>
      <c r="Q57" s="136">
        <v>0</v>
      </c>
      <c r="R57" s="136">
        <v>0</v>
      </c>
      <c r="S57" s="136">
        <v>0</v>
      </c>
      <c r="T57" s="171">
        <v>0</v>
      </c>
      <c r="U57" s="136">
        <v>0</v>
      </c>
      <c r="V57" s="136">
        <v>0</v>
      </c>
      <c r="W57" s="136">
        <v>0</v>
      </c>
      <c r="X57" s="136">
        <v>11</v>
      </c>
      <c r="Y57" s="136">
        <v>0</v>
      </c>
      <c r="Z57" s="136">
        <v>0</v>
      </c>
      <c r="AA57" s="136">
        <v>0</v>
      </c>
      <c r="AB57" s="130">
        <f t="shared" si="2"/>
        <v>11</v>
      </c>
      <c r="AC57" s="130">
        <f t="shared" si="3"/>
        <v>0</v>
      </c>
    </row>
    <row r="58" spans="1:29" ht="36.75" customHeight="1" x14ac:dyDescent="0.25">
      <c r="A58" s="64" t="s">
        <v>55</v>
      </c>
      <c r="B58" s="73" t="s">
        <v>200</v>
      </c>
      <c r="C58" s="137">
        <v>0</v>
      </c>
      <c r="D58" s="137">
        <v>0</v>
      </c>
      <c r="E58" s="137">
        <v>0</v>
      </c>
      <c r="F58" s="137">
        <v>0</v>
      </c>
      <c r="G58" s="137">
        <v>0</v>
      </c>
      <c r="H58" s="137">
        <v>0</v>
      </c>
      <c r="I58" s="137">
        <v>0</v>
      </c>
      <c r="J58" s="137">
        <v>0</v>
      </c>
      <c r="K58" s="137">
        <v>0</v>
      </c>
      <c r="L58" s="137">
        <v>0</v>
      </c>
      <c r="M58" s="137">
        <v>0</v>
      </c>
      <c r="N58" s="137">
        <v>0</v>
      </c>
      <c r="O58" s="137">
        <v>0</v>
      </c>
      <c r="P58" s="170">
        <v>0</v>
      </c>
      <c r="Q58" s="137">
        <v>0</v>
      </c>
      <c r="R58" s="137">
        <v>0</v>
      </c>
      <c r="S58" s="137">
        <v>0</v>
      </c>
      <c r="T58" s="170">
        <v>0</v>
      </c>
      <c r="U58" s="137">
        <v>0</v>
      </c>
      <c r="V58" s="137">
        <v>0</v>
      </c>
      <c r="W58" s="137">
        <v>0</v>
      </c>
      <c r="X58" s="137">
        <v>0</v>
      </c>
      <c r="Y58" s="137">
        <v>0</v>
      </c>
      <c r="Z58" s="137">
        <v>0</v>
      </c>
      <c r="AA58" s="137">
        <v>0</v>
      </c>
      <c r="AB58" s="130">
        <f t="shared" si="2"/>
        <v>0</v>
      </c>
      <c r="AC58" s="130">
        <f t="shared" si="3"/>
        <v>0</v>
      </c>
    </row>
    <row r="59" spans="1:29" x14ac:dyDescent="0.25">
      <c r="A59" s="64" t="s">
        <v>53</v>
      </c>
      <c r="B59" s="63" t="s">
        <v>125</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0">
        <f t="shared" si="2"/>
        <v>0</v>
      </c>
      <c r="AC59" s="130">
        <f t="shared" si="3"/>
        <v>0</v>
      </c>
    </row>
    <row r="60" spans="1:29" x14ac:dyDescent="0.25">
      <c r="A60" s="61" t="s">
        <v>194</v>
      </c>
      <c r="B60" s="62" t="s">
        <v>145</v>
      </c>
      <c r="C60" s="214">
        <v>0</v>
      </c>
      <c r="D60" s="214">
        <v>0</v>
      </c>
      <c r="E60" s="214">
        <v>0</v>
      </c>
      <c r="F60" s="214">
        <v>0</v>
      </c>
      <c r="G60" s="199">
        <v>0</v>
      </c>
      <c r="H60" s="199">
        <v>0</v>
      </c>
      <c r="I60" s="199">
        <v>0</v>
      </c>
      <c r="J60" s="199">
        <v>0</v>
      </c>
      <c r="K60" s="199">
        <v>0</v>
      </c>
      <c r="L60" s="199">
        <v>0</v>
      </c>
      <c r="M60" s="199">
        <v>0</v>
      </c>
      <c r="N60" s="199">
        <v>0</v>
      </c>
      <c r="O60" s="199">
        <v>0</v>
      </c>
      <c r="P60" s="169">
        <v>0</v>
      </c>
      <c r="Q60" s="199">
        <v>0</v>
      </c>
      <c r="R60" s="199">
        <v>0</v>
      </c>
      <c r="S60" s="199">
        <v>0</v>
      </c>
      <c r="T60" s="169">
        <v>0</v>
      </c>
      <c r="U60" s="199">
        <v>0</v>
      </c>
      <c r="V60" s="199">
        <v>0</v>
      </c>
      <c r="W60" s="199">
        <v>0</v>
      </c>
      <c r="X60" s="199">
        <v>0</v>
      </c>
      <c r="Y60" s="199">
        <v>0</v>
      </c>
      <c r="Z60" s="199">
        <v>0</v>
      </c>
      <c r="AA60" s="199">
        <v>0</v>
      </c>
      <c r="AB60" s="130">
        <f t="shared" si="2"/>
        <v>0</v>
      </c>
      <c r="AC60" s="130">
        <f t="shared" si="3"/>
        <v>0</v>
      </c>
    </row>
    <row r="61" spans="1:29" x14ac:dyDescent="0.25">
      <c r="A61" s="61" t="s">
        <v>195</v>
      </c>
      <c r="B61" s="62" t="s">
        <v>143</v>
      </c>
      <c r="C61" s="214">
        <v>0</v>
      </c>
      <c r="D61" s="214">
        <v>0</v>
      </c>
      <c r="E61" s="214">
        <v>0</v>
      </c>
      <c r="F61" s="214">
        <v>0</v>
      </c>
      <c r="G61" s="199">
        <v>0</v>
      </c>
      <c r="H61" s="199">
        <v>0</v>
      </c>
      <c r="I61" s="199">
        <v>0</v>
      </c>
      <c r="J61" s="199">
        <v>0</v>
      </c>
      <c r="K61" s="199">
        <v>0</v>
      </c>
      <c r="L61" s="199">
        <v>0</v>
      </c>
      <c r="M61" s="199">
        <v>0</v>
      </c>
      <c r="N61" s="199">
        <v>0</v>
      </c>
      <c r="O61" s="199">
        <v>0</v>
      </c>
      <c r="P61" s="169">
        <v>0</v>
      </c>
      <c r="Q61" s="199">
        <v>0</v>
      </c>
      <c r="R61" s="199">
        <v>0</v>
      </c>
      <c r="S61" s="199">
        <v>0</v>
      </c>
      <c r="T61" s="169">
        <v>0</v>
      </c>
      <c r="U61" s="199">
        <v>0</v>
      </c>
      <c r="V61" s="199">
        <v>0</v>
      </c>
      <c r="W61" s="199">
        <v>0</v>
      </c>
      <c r="X61" s="199">
        <v>0</v>
      </c>
      <c r="Y61" s="199">
        <v>0</v>
      </c>
      <c r="Z61" s="199">
        <v>0</v>
      </c>
      <c r="AA61" s="199">
        <v>0</v>
      </c>
      <c r="AB61" s="130">
        <f t="shared" si="2"/>
        <v>0</v>
      </c>
      <c r="AC61" s="130">
        <f t="shared" si="3"/>
        <v>0</v>
      </c>
    </row>
    <row r="62" spans="1:29" x14ac:dyDescent="0.25">
      <c r="A62" s="61" t="s">
        <v>196</v>
      </c>
      <c r="B62" s="62" t="s">
        <v>141</v>
      </c>
      <c r="C62" s="214">
        <v>0</v>
      </c>
      <c r="D62" s="214">
        <v>0</v>
      </c>
      <c r="E62" s="214">
        <v>0</v>
      </c>
      <c r="F62" s="214">
        <v>0</v>
      </c>
      <c r="G62" s="199">
        <v>0</v>
      </c>
      <c r="H62" s="199">
        <v>0</v>
      </c>
      <c r="I62" s="199">
        <v>0</v>
      </c>
      <c r="J62" s="199">
        <v>0</v>
      </c>
      <c r="K62" s="199">
        <v>0</v>
      </c>
      <c r="L62" s="199">
        <v>0</v>
      </c>
      <c r="M62" s="199">
        <v>0</v>
      </c>
      <c r="N62" s="199">
        <v>0</v>
      </c>
      <c r="O62" s="199">
        <v>0</v>
      </c>
      <c r="P62" s="169">
        <v>0</v>
      </c>
      <c r="Q62" s="199">
        <v>0</v>
      </c>
      <c r="R62" s="199">
        <v>0</v>
      </c>
      <c r="S62" s="199">
        <v>0</v>
      </c>
      <c r="T62" s="169">
        <v>0</v>
      </c>
      <c r="U62" s="199">
        <v>0</v>
      </c>
      <c r="V62" s="199">
        <v>0</v>
      </c>
      <c r="W62" s="199">
        <v>0</v>
      </c>
      <c r="X62" s="199">
        <v>0</v>
      </c>
      <c r="Y62" s="199">
        <v>0</v>
      </c>
      <c r="Z62" s="199">
        <v>0</v>
      </c>
      <c r="AA62" s="199">
        <v>0</v>
      </c>
      <c r="AB62" s="130">
        <f t="shared" si="2"/>
        <v>0</v>
      </c>
      <c r="AC62" s="130">
        <f t="shared" si="3"/>
        <v>0</v>
      </c>
    </row>
    <row r="63" spans="1:29" x14ac:dyDescent="0.25">
      <c r="A63" s="61" t="s">
        <v>197</v>
      </c>
      <c r="B63" s="62" t="s">
        <v>199</v>
      </c>
      <c r="C63" s="214">
        <v>35.230000000000011</v>
      </c>
      <c r="D63" s="214">
        <v>0</v>
      </c>
      <c r="E63" s="251">
        <f>C63</f>
        <v>35.230000000000011</v>
      </c>
      <c r="F63" s="251">
        <f>E63-G63-H63</f>
        <v>35.230000000000011</v>
      </c>
      <c r="G63" s="199">
        <v>0</v>
      </c>
      <c r="H63" s="199">
        <v>0</v>
      </c>
      <c r="I63" s="199">
        <v>0</v>
      </c>
      <c r="J63" s="199">
        <v>0</v>
      </c>
      <c r="K63" s="199">
        <v>0</v>
      </c>
      <c r="L63" s="199">
        <v>0</v>
      </c>
      <c r="M63" s="199">
        <v>0</v>
      </c>
      <c r="N63" s="199">
        <v>0</v>
      </c>
      <c r="O63" s="199">
        <v>0</v>
      </c>
      <c r="P63" s="169">
        <v>0</v>
      </c>
      <c r="Q63" s="199">
        <v>0</v>
      </c>
      <c r="R63" s="199">
        <v>0</v>
      </c>
      <c r="S63" s="199">
        <v>0</v>
      </c>
      <c r="T63" s="169">
        <v>0</v>
      </c>
      <c r="U63" s="199">
        <v>0</v>
      </c>
      <c r="V63" s="199">
        <v>0</v>
      </c>
      <c r="W63" s="199">
        <v>0</v>
      </c>
      <c r="X63" s="199">
        <v>35.230000000000011</v>
      </c>
      <c r="Y63" s="199">
        <v>0</v>
      </c>
      <c r="Z63" s="199">
        <v>0</v>
      </c>
      <c r="AA63" s="199">
        <v>0</v>
      </c>
      <c r="AB63" s="130">
        <f t="shared" si="2"/>
        <v>35.230000000000011</v>
      </c>
      <c r="AC63" s="130">
        <f t="shared" si="3"/>
        <v>0</v>
      </c>
    </row>
    <row r="64" spans="1:29" ht="18.75" x14ac:dyDescent="0.25">
      <c r="A64" s="61" t="s">
        <v>198</v>
      </c>
      <c r="B64" s="60" t="s">
        <v>642</v>
      </c>
      <c r="C64" s="137">
        <v>0</v>
      </c>
      <c r="D64" s="137">
        <v>0</v>
      </c>
      <c r="E64" s="251">
        <f>C64</f>
        <v>0</v>
      </c>
      <c r="F64" s="251">
        <f>E64-G64-H64</f>
        <v>0</v>
      </c>
      <c r="G64" s="136">
        <v>0</v>
      </c>
      <c r="H64" s="136">
        <v>0</v>
      </c>
      <c r="I64" s="136">
        <v>0</v>
      </c>
      <c r="J64" s="136">
        <v>0</v>
      </c>
      <c r="K64" s="136">
        <v>0</v>
      </c>
      <c r="L64" s="136">
        <v>0</v>
      </c>
      <c r="M64" s="136">
        <v>0</v>
      </c>
      <c r="N64" s="136">
        <v>0</v>
      </c>
      <c r="O64" s="136">
        <v>0</v>
      </c>
      <c r="P64" s="171">
        <v>0</v>
      </c>
      <c r="Q64" s="136">
        <v>0</v>
      </c>
      <c r="R64" s="136">
        <v>0</v>
      </c>
      <c r="S64" s="136">
        <v>0</v>
      </c>
      <c r="T64" s="171">
        <v>0</v>
      </c>
      <c r="U64" s="136">
        <v>0</v>
      </c>
      <c r="V64" s="136">
        <v>0</v>
      </c>
      <c r="W64" s="136">
        <v>0</v>
      </c>
      <c r="X64" s="136">
        <v>0</v>
      </c>
      <c r="Y64" s="136">
        <v>0</v>
      </c>
      <c r="Z64" s="136">
        <v>0</v>
      </c>
      <c r="AA64" s="136">
        <v>0</v>
      </c>
      <c r="AB64" s="130">
        <f t="shared" si="2"/>
        <v>0</v>
      </c>
      <c r="AC64" s="130">
        <f t="shared" si="3"/>
        <v>0</v>
      </c>
    </row>
    <row r="65" spans="1:28" x14ac:dyDescent="0.25">
      <c r="A65" s="57"/>
      <c r="B65" s="58"/>
      <c r="C65" s="58"/>
      <c r="D65" s="58"/>
      <c r="E65" s="58"/>
      <c r="F65" s="58"/>
      <c r="G65" s="58"/>
      <c r="H65" s="194"/>
      <c r="I65" s="194"/>
      <c r="J65" s="194"/>
      <c r="K65" s="194"/>
      <c r="L65" s="193"/>
      <c r="M65" s="193"/>
      <c r="N65" s="185"/>
      <c r="O65" s="185"/>
      <c r="P65" s="185"/>
      <c r="Q65" s="185"/>
      <c r="R65" s="185"/>
      <c r="S65" s="185"/>
      <c r="T65" s="185"/>
      <c r="U65" s="185"/>
      <c r="V65" s="185"/>
      <c r="W65" s="185"/>
      <c r="X65" s="185"/>
      <c r="Y65" s="185"/>
      <c r="Z65" s="185"/>
      <c r="AA65" s="185"/>
      <c r="AB65" s="53"/>
    </row>
    <row r="66" spans="1:28" ht="54" customHeight="1" x14ac:dyDescent="0.25">
      <c r="A66" s="53"/>
      <c r="B66" s="444"/>
      <c r="C66" s="444"/>
      <c r="D66" s="444"/>
      <c r="E66" s="444"/>
      <c r="F66" s="444"/>
      <c r="G66" s="444"/>
      <c r="H66" s="444"/>
      <c r="I66" s="444"/>
      <c r="J66" s="189"/>
      <c r="K66" s="189"/>
      <c r="L66" s="192"/>
      <c r="M66" s="192"/>
      <c r="N66" s="192"/>
      <c r="O66" s="192"/>
      <c r="P66" s="192"/>
      <c r="Q66" s="192"/>
      <c r="R66" s="192"/>
      <c r="S66" s="192"/>
      <c r="T66" s="192"/>
      <c r="U66" s="192"/>
      <c r="V66" s="192"/>
      <c r="W66" s="192"/>
      <c r="X66" s="192"/>
      <c r="Y66" s="192"/>
      <c r="Z66" s="192"/>
      <c r="AA66" s="192"/>
      <c r="AB66" s="56"/>
    </row>
    <row r="67" spans="1:28" x14ac:dyDescent="0.25">
      <c r="A67" s="53"/>
      <c r="B67" s="53"/>
      <c r="C67" s="53"/>
      <c r="D67" s="53"/>
      <c r="E67" s="53"/>
      <c r="F67" s="53"/>
      <c r="L67" s="185"/>
      <c r="M67" s="185"/>
      <c r="N67" s="185"/>
      <c r="O67" s="185"/>
      <c r="P67" s="185"/>
      <c r="Q67" s="185"/>
      <c r="R67" s="185"/>
      <c r="S67" s="185"/>
      <c r="T67" s="185"/>
      <c r="U67" s="185"/>
      <c r="V67" s="185"/>
      <c r="W67" s="185"/>
      <c r="X67" s="185"/>
      <c r="Y67" s="185"/>
      <c r="Z67" s="185"/>
      <c r="AA67" s="185"/>
      <c r="AB67" s="53"/>
    </row>
    <row r="68" spans="1:28" ht="50.25" customHeight="1" x14ac:dyDescent="0.25">
      <c r="A68" s="53"/>
      <c r="B68" s="445"/>
      <c r="C68" s="445"/>
      <c r="D68" s="445"/>
      <c r="E68" s="445"/>
      <c r="F68" s="445"/>
      <c r="G68" s="445"/>
      <c r="H68" s="445"/>
      <c r="I68" s="445"/>
      <c r="J68" s="190"/>
      <c r="K68" s="190"/>
      <c r="L68" s="185"/>
      <c r="M68" s="185"/>
      <c r="N68" s="185"/>
      <c r="O68" s="185"/>
      <c r="P68" s="185"/>
      <c r="Q68" s="185"/>
      <c r="R68" s="185"/>
      <c r="S68" s="185"/>
      <c r="T68" s="185"/>
      <c r="U68" s="185"/>
      <c r="V68" s="185"/>
      <c r="W68" s="185"/>
      <c r="X68" s="185"/>
      <c r="Y68" s="185"/>
      <c r="Z68" s="185"/>
      <c r="AA68" s="185"/>
      <c r="AB68" s="53"/>
    </row>
    <row r="69" spans="1:28" x14ac:dyDescent="0.25">
      <c r="A69" s="53"/>
      <c r="B69" s="53"/>
      <c r="C69" s="53"/>
      <c r="D69" s="53"/>
      <c r="E69" s="53"/>
      <c r="F69" s="53"/>
      <c r="L69" s="185"/>
      <c r="M69" s="185"/>
      <c r="N69" s="185"/>
      <c r="O69" s="185"/>
      <c r="P69" s="185"/>
      <c r="Q69" s="185"/>
      <c r="R69" s="185"/>
      <c r="S69" s="185"/>
      <c r="T69" s="185"/>
      <c r="U69" s="185"/>
      <c r="V69" s="185"/>
      <c r="W69" s="185"/>
      <c r="X69" s="185"/>
      <c r="Y69" s="185"/>
      <c r="Z69" s="185"/>
      <c r="AA69" s="185"/>
      <c r="AB69" s="53"/>
    </row>
    <row r="70" spans="1:28" ht="36.75" customHeight="1" x14ac:dyDescent="0.25">
      <c r="A70" s="53"/>
      <c r="B70" s="444"/>
      <c r="C70" s="444"/>
      <c r="D70" s="444"/>
      <c r="E70" s="444"/>
      <c r="F70" s="444"/>
      <c r="G70" s="444"/>
      <c r="H70" s="444"/>
      <c r="I70" s="444"/>
      <c r="J70" s="189"/>
      <c r="K70" s="189"/>
      <c r="L70" s="185"/>
      <c r="M70" s="185"/>
      <c r="N70" s="185"/>
      <c r="O70" s="185"/>
      <c r="P70" s="185"/>
      <c r="Q70" s="185"/>
      <c r="R70" s="185"/>
      <c r="S70" s="185"/>
      <c r="T70" s="185"/>
      <c r="U70" s="185"/>
      <c r="V70" s="185"/>
      <c r="W70" s="185"/>
      <c r="X70" s="185"/>
      <c r="Y70" s="185"/>
      <c r="Z70" s="185"/>
      <c r="AA70" s="185"/>
      <c r="AB70" s="53"/>
    </row>
    <row r="71" spans="1:28" x14ac:dyDescent="0.25">
      <c r="A71" s="53"/>
      <c r="B71" s="55"/>
      <c r="C71" s="55"/>
      <c r="D71" s="55"/>
      <c r="E71" s="55"/>
      <c r="F71" s="55"/>
      <c r="L71" s="185"/>
      <c r="M71" s="185"/>
      <c r="N71" s="191"/>
      <c r="O71" s="185"/>
      <c r="P71" s="185"/>
      <c r="Q71" s="185"/>
      <c r="R71" s="185"/>
      <c r="S71" s="185"/>
      <c r="T71" s="185"/>
      <c r="U71" s="185"/>
      <c r="V71" s="185"/>
      <c r="W71" s="185"/>
      <c r="X71" s="185"/>
      <c r="Y71" s="185"/>
      <c r="Z71" s="185"/>
      <c r="AA71" s="185"/>
      <c r="AB71" s="53"/>
    </row>
    <row r="72" spans="1:28" ht="51" customHeight="1" x14ac:dyDescent="0.25">
      <c r="A72" s="53"/>
      <c r="B72" s="444"/>
      <c r="C72" s="444"/>
      <c r="D72" s="444"/>
      <c r="E72" s="444"/>
      <c r="F72" s="444"/>
      <c r="G72" s="444"/>
      <c r="H72" s="444"/>
      <c r="I72" s="444"/>
      <c r="J72" s="189"/>
      <c r="K72" s="189"/>
      <c r="L72" s="185"/>
      <c r="M72" s="185"/>
      <c r="N72" s="191"/>
      <c r="O72" s="185"/>
      <c r="P72" s="185"/>
      <c r="Q72" s="185"/>
      <c r="R72" s="185"/>
      <c r="S72" s="185"/>
      <c r="T72" s="185"/>
      <c r="U72" s="185"/>
      <c r="V72" s="185"/>
      <c r="W72" s="185"/>
      <c r="X72" s="185"/>
      <c r="Y72" s="185"/>
      <c r="Z72" s="185"/>
      <c r="AA72" s="185"/>
      <c r="AB72" s="53"/>
    </row>
    <row r="73" spans="1:28" ht="32.25" customHeight="1" x14ac:dyDescent="0.25">
      <c r="A73" s="53"/>
      <c r="B73" s="445"/>
      <c r="C73" s="445"/>
      <c r="D73" s="445"/>
      <c r="E73" s="445"/>
      <c r="F73" s="445"/>
      <c r="G73" s="445"/>
      <c r="H73" s="445"/>
      <c r="I73" s="445"/>
      <c r="J73" s="190"/>
      <c r="K73" s="190"/>
      <c r="L73" s="185"/>
      <c r="M73" s="185"/>
      <c r="N73" s="185"/>
      <c r="O73" s="185"/>
      <c r="P73" s="185"/>
      <c r="Q73" s="185"/>
      <c r="R73" s="185"/>
      <c r="S73" s="185"/>
      <c r="T73" s="185"/>
      <c r="U73" s="185"/>
      <c r="V73" s="185"/>
      <c r="W73" s="185"/>
      <c r="X73" s="185"/>
      <c r="Y73" s="185"/>
      <c r="Z73" s="185"/>
      <c r="AA73" s="185"/>
      <c r="AB73" s="53"/>
    </row>
    <row r="74" spans="1:28" ht="51.75" customHeight="1" x14ac:dyDescent="0.25">
      <c r="A74" s="53"/>
      <c r="B74" s="444"/>
      <c r="C74" s="444"/>
      <c r="D74" s="444"/>
      <c r="E74" s="444"/>
      <c r="F74" s="444"/>
      <c r="G74" s="444"/>
      <c r="H74" s="444"/>
      <c r="I74" s="444"/>
      <c r="J74" s="189"/>
      <c r="K74" s="189"/>
      <c r="L74" s="185"/>
      <c r="M74" s="185"/>
      <c r="N74" s="185"/>
      <c r="O74" s="185"/>
      <c r="P74" s="185"/>
      <c r="Q74" s="185"/>
      <c r="R74" s="185"/>
      <c r="S74" s="185"/>
      <c r="T74" s="185"/>
      <c r="U74" s="185"/>
      <c r="V74" s="185"/>
      <c r="W74" s="185"/>
      <c r="X74" s="185"/>
      <c r="Y74" s="185"/>
      <c r="Z74" s="185"/>
      <c r="AA74" s="185"/>
      <c r="AB74" s="53"/>
    </row>
    <row r="75" spans="1:28" ht="21.75" customHeight="1" x14ac:dyDescent="0.25">
      <c r="A75" s="53"/>
      <c r="B75" s="442"/>
      <c r="C75" s="442"/>
      <c r="D75" s="442"/>
      <c r="E75" s="442"/>
      <c r="F75" s="442"/>
      <c r="G75" s="442"/>
      <c r="H75" s="442"/>
      <c r="I75" s="442"/>
      <c r="J75" s="188"/>
      <c r="K75" s="188"/>
      <c r="L75" s="187"/>
      <c r="M75" s="187"/>
      <c r="N75" s="185"/>
      <c r="O75" s="185"/>
      <c r="P75" s="185"/>
      <c r="Q75" s="185"/>
      <c r="R75" s="185"/>
      <c r="S75" s="185"/>
      <c r="T75" s="185"/>
      <c r="U75" s="185"/>
      <c r="V75" s="185"/>
      <c r="W75" s="185"/>
      <c r="X75" s="185"/>
      <c r="Y75" s="185"/>
      <c r="Z75" s="185"/>
      <c r="AA75" s="185"/>
      <c r="AB75" s="53"/>
    </row>
    <row r="76" spans="1:28" ht="23.25" customHeight="1" x14ac:dyDescent="0.25">
      <c r="A76" s="53"/>
      <c r="B76" s="54"/>
      <c r="C76" s="54"/>
      <c r="D76" s="54"/>
      <c r="E76" s="54"/>
      <c r="F76" s="54"/>
      <c r="L76" s="185"/>
      <c r="M76" s="185"/>
      <c r="N76" s="185"/>
      <c r="O76" s="185"/>
      <c r="P76" s="185"/>
      <c r="Q76" s="185"/>
      <c r="R76" s="185"/>
      <c r="S76" s="185"/>
      <c r="T76" s="185"/>
      <c r="U76" s="185"/>
      <c r="V76" s="185"/>
      <c r="W76" s="185"/>
      <c r="X76" s="185"/>
      <c r="Y76" s="185"/>
      <c r="Z76" s="185"/>
      <c r="AA76" s="185"/>
      <c r="AB76" s="53"/>
    </row>
    <row r="77" spans="1:28" ht="18.75" customHeight="1" x14ac:dyDescent="0.25">
      <c r="A77" s="53"/>
      <c r="B77" s="443"/>
      <c r="C77" s="443"/>
      <c r="D77" s="443"/>
      <c r="E77" s="443"/>
      <c r="F77" s="443"/>
      <c r="G77" s="443"/>
      <c r="H77" s="443"/>
      <c r="I77" s="443"/>
      <c r="J77" s="186"/>
      <c r="K77" s="186"/>
      <c r="L77" s="185"/>
      <c r="M77" s="185"/>
      <c r="N77" s="185"/>
      <c r="O77" s="185"/>
      <c r="P77" s="185"/>
      <c r="Q77" s="185"/>
      <c r="R77" s="185"/>
      <c r="S77" s="185"/>
      <c r="T77" s="185"/>
      <c r="U77" s="185"/>
      <c r="V77" s="185"/>
      <c r="W77" s="185"/>
      <c r="X77" s="185"/>
      <c r="Y77" s="185"/>
      <c r="Z77" s="185"/>
      <c r="AA77" s="185"/>
      <c r="AB77" s="53"/>
    </row>
    <row r="78" spans="1:28" x14ac:dyDescent="0.25">
      <c r="A78" s="53"/>
      <c r="B78" s="53"/>
      <c r="C78" s="53"/>
      <c r="D78" s="53"/>
      <c r="E78" s="53"/>
      <c r="F78" s="53"/>
      <c r="L78" s="185"/>
      <c r="M78" s="185"/>
      <c r="N78" s="185"/>
      <c r="O78" s="185"/>
      <c r="P78" s="185"/>
      <c r="Q78" s="185"/>
      <c r="R78" s="185"/>
      <c r="S78" s="185"/>
      <c r="T78" s="185"/>
      <c r="U78" s="185"/>
      <c r="V78" s="185"/>
      <c r="W78" s="185"/>
      <c r="X78" s="185"/>
      <c r="Y78" s="185"/>
      <c r="Z78" s="185"/>
      <c r="AA78" s="185"/>
      <c r="AB78" s="53"/>
    </row>
    <row r="79" spans="1:28" x14ac:dyDescent="0.25">
      <c r="A79" s="53"/>
      <c r="B79" s="53"/>
      <c r="C79" s="53"/>
      <c r="D79" s="53"/>
      <c r="E79" s="53"/>
      <c r="F79" s="53"/>
      <c r="L79" s="185"/>
      <c r="M79" s="185"/>
      <c r="N79" s="185"/>
      <c r="O79" s="185"/>
      <c r="P79" s="185"/>
      <c r="Q79" s="185"/>
      <c r="R79" s="185"/>
      <c r="S79" s="185"/>
      <c r="T79" s="185"/>
      <c r="U79" s="185"/>
      <c r="V79" s="185"/>
      <c r="W79" s="185"/>
      <c r="X79" s="185"/>
      <c r="Y79" s="185"/>
      <c r="Z79" s="185"/>
      <c r="AA79" s="185"/>
      <c r="AB79" s="53"/>
    </row>
    <row r="80" spans="1:28" x14ac:dyDescent="0.25">
      <c r="G80" s="52"/>
      <c r="H80" s="184"/>
      <c r="I80" s="184"/>
      <c r="J80" s="184"/>
      <c r="K80" s="184"/>
    </row>
    <row r="81" spans="7:11" x14ac:dyDescent="0.25">
      <c r="G81" s="52"/>
      <c r="H81" s="184"/>
      <c r="I81" s="184"/>
      <c r="J81" s="184"/>
      <c r="K81" s="184"/>
    </row>
    <row r="82" spans="7:11" x14ac:dyDescent="0.25">
      <c r="G82" s="52"/>
      <c r="H82" s="184"/>
      <c r="I82" s="184"/>
      <c r="J82" s="184"/>
      <c r="K82" s="184"/>
    </row>
    <row r="83" spans="7:11" x14ac:dyDescent="0.25">
      <c r="G83" s="52"/>
      <c r="H83" s="184"/>
      <c r="I83" s="184"/>
      <c r="J83" s="184"/>
      <c r="K83" s="184"/>
    </row>
    <row r="84" spans="7:11" x14ac:dyDescent="0.25">
      <c r="G84" s="52"/>
      <c r="H84" s="184"/>
      <c r="I84" s="184"/>
      <c r="J84" s="184"/>
      <c r="K84" s="184"/>
    </row>
    <row r="85" spans="7:11" x14ac:dyDescent="0.25">
      <c r="G85" s="52"/>
      <c r="H85" s="184"/>
      <c r="I85" s="184"/>
      <c r="J85" s="184"/>
      <c r="K85" s="184"/>
    </row>
    <row r="86" spans="7:11" x14ac:dyDescent="0.25">
      <c r="G86" s="52"/>
      <c r="H86" s="184"/>
      <c r="I86" s="184"/>
      <c r="J86" s="184"/>
      <c r="K86" s="184"/>
    </row>
    <row r="87" spans="7:11" x14ac:dyDescent="0.25">
      <c r="G87" s="52"/>
      <c r="H87" s="184"/>
      <c r="I87" s="184"/>
      <c r="J87" s="184"/>
      <c r="K87" s="184"/>
    </row>
    <row r="88" spans="7:11" x14ac:dyDescent="0.25">
      <c r="G88" s="52"/>
      <c r="H88" s="184"/>
      <c r="I88" s="184"/>
      <c r="J88" s="184"/>
      <c r="K88" s="184"/>
    </row>
    <row r="89" spans="7:11" x14ac:dyDescent="0.25">
      <c r="G89" s="52"/>
      <c r="H89" s="184"/>
      <c r="I89" s="184"/>
      <c r="J89" s="184"/>
      <c r="K89" s="184"/>
    </row>
    <row r="90" spans="7:11" x14ac:dyDescent="0.25">
      <c r="G90" s="52"/>
      <c r="H90" s="184"/>
      <c r="I90" s="184"/>
      <c r="J90" s="184"/>
      <c r="K90" s="184"/>
    </row>
    <row r="91" spans="7:11" x14ac:dyDescent="0.25">
      <c r="G91" s="52"/>
      <c r="H91" s="184"/>
      <c r="I91" s="184"/>
      <c r="J91" s="184"/>
      <c r="K91" s="184"/>
    </row>
    <row r="92" spans="7:11" x14ac:dyDescent="0.25">
      <c r="G92" s="52"/>
      <c r="H92" s="184"/>
      <c r="I92" s="184"/>
      <c r="J92" s="184"/>
      <c r="K92" s="184"/>
    </row>
  </sheetData>
  <mergeCells count="39">
    <mergeCell ref="B20:B22"/>
    <mergeCell ref="P20:S20"/>
    <mergeCell ref="T20:W20"/>
    <mergeCell ref="X20:AA20"/>
    <mergeCell ref="T21:U21"/>
    <mergeCell ref="V21:W21"/>
    <mergeCell ref="X21:Y21"/>
    <mergeCell ref="J21:K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Z21:AA21"/>
    <mergeCell ref="P21:Q21"/>
    <mergeCell ref="R21:S21"/>
    <mergeCell ref="L21:M21"/>
    <mergeCell ref="N21:O21"/>
    <mergeCell ref="G20:G22"/>
    <mergeCell ref="H21:I21"/>
    <mergeCell ref="B75:I75"/>
    <mergeCell ref="B77:I77"/>
    <mergeCell ref="B66:I66"/>
    <mergeCell ref="B68:I68"/>
    <mergeCell ref="B70:I70"/>
    <mergeCell ref="B72:I72"/>
    <mergeCell ref="B73:I73"/>
    <mergeCell ref="B74:I74"/>
  </mergeCells>
  <conditionalFormatting sqref="G63 E24:G62 E64:G64 C24:C64 AB24:AB64 H24:Y64">
    <cfRule type="cellIs" dxfId="45" priority="7" operator="notEqual">
      <formula>0</formula>
    </cfRule>
  </conditionalFormatting>
  <conditionalFormatting sqref="E63:F63">
    <cfRule type="cellIs" dxfId="44" priority="4" operator="notEqual">
      <formula>0</formula>
    </cfRule>
  </conditionalFormatting>
  <conditionalFormatting sqref="D24:D64">
    <cfRule type="cellIs" dxfId="43" priority="3" operator="notEqual">
      <formula>0</formula>
    </cfRule>
  </conditionalFormatting>
  <conditionalFormatting sqref="Z24:AA64">
    <cfRule type="cellIs" dxfId="42" priority="2" operator="notEqual">
      <formula>0</formula>
    </cfRule>
  </conditionalFormatting>
  <conditionalFormatting sqref="AC24:AC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184"/>
    <col min="2" max="2" width="57.85546875" style="184" customWidth="1"/>
    <col min="3" max="3" width="13" style="184" customWidth="1"/>
    <col min="4" max="4" width="17.85546875" style="184" customWidth="1"/>
    <col min="5" max="6" width="19" style="184" customWidth="1"/>
    <col min="7" max="10" width="12" style="185" hidden="1" customWidth="1"/>
    <col min="11" max="11" width="12" style="185" customWidth="1"/>
    <col min="12" max="19" width="9.28515625" style="184" customWidth="1"/>
    <col min="20" max="21" width="8" style="184" customWidth="1"/>
    <col min="22" max="23" width="8.5703125" style="184" customWidth="1"/>
    <col min="24" max="25" width="8" style="184" customWidth="1"/>
    <col min="26" max="27" width="8.5703125" style="184" customWidth="1"/>
    <col min="28" max="29" width="8" style="184" customWidth="1"/>
    <col min="30" max="31" width="8.5703125" style="184" customWidth="1"/>
    <col min="32" max="32" width="13.140625" style="184" customWidth="1"/>
    <col min="33" max="33" width="24.85546875" style="184" customWidth="1"/>
    <col min="34" max="16384" width="9.140625" style="184"/>
  </cols>
  <sheetData>
    <row r="1" spans="1:33" ht="18.75" x14ac:dyDescent="0.25">
      <c r="A1" s="185"/>
      <c r="B1" s="185"/>
      <c r="C1" s="185"/>
      <c r="D1" s="185"/>
      <c r="E1" s="185"/>
      <c r="F1" s="185"/>
      <c r="AG1" s="181" t="s">
        <v>65</v>
      </c>
    </row>
    <row r="2" spans="1:33" ht="18.75" x14ac:dyDescent="0.3">
      <c r="A2" s="185"/>
      <c r="B2" s="185"/>
      <c r="C2" s="185"/>
      <c r="D2" s="185"/>
      <c r="E2" s="185"/>
      <c r="F2" s="185"/>
      <c r="AG2" s="179" t="s">
        <v>7</v>
      </c>
    </row>
    <row r="3" spans="1:33" ht="18.75" x14ac:dyDescent="0.3">
      <c r="A3" s="185"/>
      <c r="B3" s="185"/>
      <c r="C3" s="185"/>
      <c r="D3" s="185"/>
      <c r="E3" s="185"/>
      <c r="F3" s="185"/>
      <c r="AG3" s="179" t="s">
        <v>64</v>
      </c>
    </row>
    <row r="4" spans="1:33" ht="18.75" customHeight="1" x14ac:dyDescent="0.25">
      <c r="A4" s="382" t="str">
        <f>'6.1. Паспорт сетевой график'!A5:K5</f>
        <v>Год раскрытия информации: 2018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row>
    <row r="5" spans="1:33" ht="18.75" x14ac:dyDescent="0.3">
      <c r="A5" s="185"/>
      <c r="B5" s="185"/>
      <c r="C5" s="185"/>
      <c r="D5" s="185"/>
      <c r="E5" s="185"/>
      <c r="F5" s="185"/>
      <c r="AG5" s="179"/>
    </row>
    <row r="6" spans="1:33" ht="18.75" x14ac:dyDescent="0.25">
      <c r="A6" s="371" t="s">
        <v>6</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c r="AD6" s="371"/>
      <c r="AE6" s="371"/>
      <c r="AF6" s="371"/>
      <c r="AG6" s="371"/>
    </row>
    <row r="7" spans="1:33" ht="18.75" x14ac:dyDescent="0.25">
      <c r="A7" s="207"/>
      <c r="B7" s="207"/>
      <c r="C7" s="207"/>
      <c r="D7" s="207"/>
      <c r="E7" s="207"/>
      <c r="F7" s="207"/>
      <c r="G7" s="207"/>
      <c r="H7" s="207"/>
      <c r="I7" s="207"/>
      <c r="J7" s="207"/>
      <c r="K7" s="207"/>
      <c r="L7" s="204"/>
      <c r="M7" s="204"/>
      <c r="N7" s="204"/>
      <c r="O7" s="204"/>
      <c r="P7" s="204"/>
      <c r="Q7" s="204"/>
      <c r="R7" s="204"/>
      <c r="S7" s="204"/>
      <c r="T7" s="204"/>
      <c r="U7" s="204"/>
      <c r="V7" s="204"/>
      <c r="W7" s="204"/>
      <c r="X7" s="204"/>
      <c r="Y7" s="204"/>
      <c r="Z7" s="204"/>
      <c r="AA7" s="204"/>
      <c r="AB7" s="204"/>
      <c r="AC7" s="204"/>
      <c r="AD7" s="204"/>
      <c r="AE7" s="204"/>
      <c r="AF7" s="204"/>
      <c r="AG7" s="204"/>
    </row>
    <row r="8" spans="1:33" x14ac:dyDescent="0.25">
      <c r="A8" s="375" t="str">
        <f>'6.1. Паспорт сетевой график'!A9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row>
    <row r="9" spans="1:33" ht="18.75" customHeight="1" x14ac:dyDescent="0.25">
      <c r="A9" s="372" t="s">
        <v>5</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row>
    <row r="10" spans="1:33" ht="18.75" x14ac:dyDescent="0.25">
      <c r="A10" s="207"/>
      <c r="B10" s="207"/>
      <c r="C10" s="207"/>
      <c r="D10" s="207"/>
      <c r="E10" s="207"/>
      <c r="F10" s="207"/>
      <c r="G10" s="207"/>
      <c r="H10" s="207"/>
      <c r="I10" s="207"/>
      <c r="J10" s="207"/>
      <c r="K10" s="207"/>
      <c r="L10" s="204"/>
      <c r="M10" s="204"/>
      <c r="N10" s="204"/>
      <c r="O10" s="204"/>
      <c r="P10" s="204"/>
      <c r="Q10" s="204"/>
      <c r="R10" s="204"/>
      <c r="S10" s="204"/>
      <c r="T10" s="204"/>
      <c r="U10" s="204"/>
      <c r="V10" s="204"/>
      <c r="W10" s="204"/>
      <c r="X10" s="204"/>
      <c r="Y10" s="204"/>
      <c r="Z10" s="204"/>
      <c r="AA10" s="204"/>
      <c r="AB10" s="204"/>
      <c r="AC10" s="204"/>
      <c r="AD10" s="204"/>
      <c r="AE10" s="204"/>
      <c r="AF10" s="204"/>
      <c r="AG10" s="204"/>
    </row>
    <row r="11" spans="1:33" x14ac:dyDescent="0.25">
      <c r="A11" s="375" t="str">
        <f>'6.1. Паспорт сетевой график'!A12</f>
        <v>Н_17-1458</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row>
    <row r="12" spans="1:33" x14ac:dyDescent="0.25">
      <c r="A12" s="372" t="s">
        <v>4</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row>
    <row r="13" spans="1:33" ht="16.5" customHeight="1" x14ac:dyDescent="0.3">
      <c r="A13" s="210"/>
      <c r="B13" s="210"/>
      <c r="C13" s="210"/>
      <c r="D13" s="210"/>
      <c r="E13" s="210"/>
      <c r="F13" s="210"/>
      <c r="G13" s="210"/>
      <c r="H13" s="210"/>
      <c r="I13" s="210"/>
      <c r="J13" s="210"/>
      <c r="K13" s="210"/>
      <c r="L13" s="211"/>
      <c r="M13" s="211"/>
      <c r="N13" s="211"/>
      <c r="O13" s="211"/>
      <c r="P13" s="211"/>
      <c r="Q13" s="211"/>
      <c r="R13" s="211"/>
      <c r="S13" s="211"/>
      <c r="T13" s="211"/>
      <c r="U13" s="211"/>
      <c r="V13" s="211"/>
      <c r="W13" s="211"/>
      <c r="X13" s="211"/>
      <c r="Y13" s="211"/>
      <c r="Z13" s="211"/>
      <c r="AA13" s="211"/>
      <c r="AB13" s="211"/>
      <c r="AC13" s="211"/>
      <c r="AD13" s="211"/>
      <c r="AE13" s="211"/>
      <c r="AF13" s="211"/>
      <c r="AG13" s="211"/>
    </row>
    <row r="14" spans="1:33" ht="36" customHeight="1" x14ac:dyDescent="0.25">
      <c r="A14" s="387" t="str">
        <f>'6.1. Паспорт сетевой график'!A15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row>
    <row r="15" spans="1:33" ht="15.75" customHeight="1" x14ac:dyDescent="0.25">
      <c r="A15" s="372" t="s">
        <v>3</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row>
    <row r="16" spans="1:33"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c r="AD16" s="447"/>
      <c r="AE16" s="447"/>
      <c r="AF16" s="447"/>
      <c r="AG16" s="447"/>
    </row>
    <row r="17" spans="1:36" x14ac:dyDescent="0.25">
      <c r="A17" s="185"/>
      <c r="L17" s="185"/>
      <c r="M17" s="185"/>
      <c r="N17" s="185"/>
      <c r="O17" s="185"/>
      <c r="P17" s="185"/>
      <c r="Q17" s="185"/>
      <c r="R17" s="185"/>
      <c r="S17" s="185"/>
      <c r="T17" s="185"/>
      <c r="U17" s="185"/>
      <c r="V17" s="185"/>
      <c r="W17" s="185"/>
      <c r="X17" s="185"/>
      <c r="Y17" s="185"/>
      <c r="Z17" s="185"/>
      <c r="AA17" s="185"/>
      <c r="AB17" s="185"/>
      <c r="AC17" s="185"/>
      <c r="AD17" s="185"/>
      <c r="AE17" s="185"/>
      <c r="AF17" s="185"/>
    </row>
    <row r="18" spans="1:36" x14ac:dyDescent="0.25">
      <c r="A18" s="452" t="s">
        <v>367</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row>
    <row r="19" spans="1:36" x14ac:dyDescent="0.25">
      <c r="A19" s="185"/>
      <c r="B19" s="185"/>
      <c r="C19" s="185"/>
      <c r="D19" s="185"/>
      <c r="E19" s="185"/>
      <c r="F19" s="185"/>
      <c r="L19" s="185"/>
      <c r="M19" s="185"/>
      <c r="N19" s="185"/>
      <c r="O19" s="185"/>
      <c r="P19" s="185"/>
      <c r="Q19" s="185"/>
      <c r="R19" s="185"/>
      <c r="S19" s="185"/>
      <c r="T19" s="185"/>
      <c r="U19" s="185"/>
      <c r="V19" s="185"/>
      <c r="W19" s="185"/>
      <c r="X19" s="185"/>
      <c r="Y19" s="185"/>
      <c r="Z19" s="185"/>
      <c r="AA19" s="185"/>
      <c r="AB19" s="185"/>
      <c r="AC19" s="185"/>
      <c r="AD19" s="185"/>
      <c r="AE19" s="185"/>
      <c r="AF19" s="185"/>
    </row>
    <row r="20" spans="1:36" ht="33" customHeight="1" x14ac:dyDescent="0.25">
      <c r="A20" s="464" t="s">
        <v>180</v>
      </c>
      <c r="B20" s="464" t="s">
        <v>179</v>
      </c>
      <c r="C20" s="463" t="s">
        <v>178</v>
      </c>
      <c r="D20" s="463"/>
      <c r="E20" s="465" t="s">
        <v>177</v>
      </c>
      <c r="F20" s="465"/>
      <c r="G20" s="464" t="s">
        <v>645</v>
      </c>
      <c r="H20" s="464" t="s">
        <v>646</v>
      </c>
      <c r="I20" s="464" t="s">
        <v>647</v>
      </c>
      <c r="J20" s="464" t="s">
        <v>648</v>
      </c>
      <c r="K20" s="464" t="s">
        <v>649</v>
      </c>
      <c r="L20" s="460">
        <v>2019</v>
      </c>
      <c r="M20" s="461"/>
      <c r="N20" s="461"/>
      <c r="O20" s="461"/>
      <c r="P20" s="460">
        <v>2020</v>
      </c>
      <c r="Q20" s="461"/>
      <c r="R20" s="461"/>
      <c r="S20" s="461"/>
      <c r="T20" s="460">
        <v>2021</v>
      </c>
      <c r="U20" s="461"/>
      <c r="V20" s="461"/>
      <c r="W20" s="461"/>
      <c r="X20" s="460">
        <v>2022</v>
      </c>
      <c r="Y20" s="461"/>
      <c r="Z20" s="461"/>
      <c r="AA20" s="461"/>
      <c r="AB20" s="460">
        <v>2023</v>
      </c>
      <c r="AC20" s="461"/>
      <c r="AD20" s="461"/>
      <c r="AE20" s="461"/>
      <c r="AF20" s="462" t="s">
        <v>176</v>
      </c>
      <c r="AG20" s="462"/>
      <c r="AH20" s="69"/>
      <c r="AI20" s="69"/>
      <c r="AJ20" s="69"/>
    </row>
    <row r="21" spans="1:36" ht="99.75" customHeight="1" x14ac:dyDescent="0.25">
      <c r="A21" s="449"/>
      <c r="B21" s="449"/>
      <c r="C21" s="463"/>
      <c r="D21" s="463"/>
      <c r="E21" s="465"/>
      <c r="F21" s="465"/>
      <c r="G21" s="449"/>
      <c r="H21" s="449"/>
      <c r="I21" s="449"/>
      <c r="J21" s="449"/>
      <c r="K21" s="449"/>
      <c r="L21" s="463" t="s">
        <v>650</v>
      </c>
      <c r="M21" s="463"/>
      <c r="N21" s="463" t="s">
        <v>651</v>
      </c>
      <c r="O21" s="463"/>
      <c r="P21" s="463" t="s">
        <v>650</v>
      </c>
      <c r="Q21" s="463"/>
      <c r="R21" s="463" t="s">
        <v>651</v>
      </c>
      <c r="S21" s="463"/>
      <c r="T21" s="463" t="s">
        <v>1</v>
      </c>
      <c r="U21" s="463"/>
      <c r="V21" s="463" t="s">
        <v>175</v>
      </c>
      <c r="W21" s="463"/>
      <c r="X21" s="463" t="s">
        <v>1</v>
      </c>
      <c r="Y21" s="463"/>
      <c r="Z21" s="463" t="s">
        <v>175</v>
      </c>
      <c r="AA21" s="463"/>
      <c r="AB21" s="463" t="s">
        <v>1</v>
      </c>
      <c r="AC21" s="463"/>
      <c r="AD21" s="463" t="s">
        <v>175</v>
      </c>
      <c r="AE21" s="463"/>
      <c r="AF21" s="462"/>
      <c r="AG21" s="462"/>
    </row>
    <row r="22" spans="1:36" ht="89.25" customHeight="1" x14ac:dyDescent="0.25">
      <c r="A22" s="450"/>
      <c r="B22" s="450"/>
      <c r="C22" s="347" t="s">
        <v>1</v>
      </c>
      <c r="D22" s="365" t="s">
        <v>651</v>
      </c>
      <c r="E22" s="348" t="s">
        <v>652</v>
      </c>
      <c r="F22" s="348" t="s">
        <v>652</v>
      </c>
      <c r="G22" s="450"/>
      <c r="H22" s="450"/>
      <c r="I22" s="450"/>
      <c r="J22" s="450"/>
      <c r="K22" s="450"/>
      <c r="L22" s="349" t="s">
        <v>348</v>
      </c>
      <c r="M22" s="349" t="s">
        <v>349</v>
      </c>
      <c r="N22" s="349" t="s">
        <v>348</v>
      </c>
      <c r="O22" s="349" t="s">
        <v>349</v>
      </c>
      <c r="P22" s="349" t="s">
        <v>348</v>
      </c>
      <c r="Q22" s="349" t="s">
        <v>349</v>
      </c>
      <c r="R22" s="349" t="s">
        <v>348</v>
      </c>
      <c r="S22" s="349" t="s">
        <v>349</v>
      </c>
      <c r="T22" s="349" t="s">
        <v>348</v>
      </c>
      <c r="U22" s="349" t="s">
        <v>349</v>
      </c>
      <c r="V22" s="349" t="s">
        <v>348</v>
      </c>
      <c r="W22" s="349" t="s">
        <v>349</v>
      </c>
      <c r="X22" s="349" t="s">
        <v>348</v>
      </c>
      <c r="Y22" s="349" t="s">
        <v>349</v>
      </c>
      <c r="Z22" s="349" t="s">
        <v>348</v>
      </c>
      <c r="AA22" s="349" t="s">
        <v>349</v>
      </c>
      <c r="AB22" s="349" t="s">
        <v>348</v>
      </c>
      <c r="AC22" s="349" t="s">
        <v>349</v>
      </c>
      <c r="AD22" s="349" t="s">
        <v>348</v>
      </c>
      <c r="AE22" s="349" t="s">
        <v>349</v>
      </c>
      <c r="AF22" s="347" t="s">
        <v>650</v>
      </c>
      <c r="AG22" s="347" t="s">
        <v>653</v>
      </c>
    </row>
    <row r="23" spans="1:36" ht="19.5" customHeight="1" x14ac:dyDescent="0.25">
      <c r="A23" s="350">
        <v>1</v>
      </c>
      <c r="B23" s="350">
        <v>2</v>
      </c>
      <c r="C23" s="350">
        <v>3</v>
      </c>
      <c r="D23" s="350">
        <v>4</v>
      </c>
      <c r="E23" s="350">
        <v>5</v>
      </c>
      <c r="F23" s="350">
        <v>6</v>
      </c>
      <c r="G23" s="350"/>
      <c r="H23" s="350"/>
      <c r="I23" s="350"/>
      <c r="J23" s="350">
        <v>16</v>
      </c>
      <c r="K23" s="350">
        <v>7</v>
      </c>
      <c r="L23" s="350">
        <v>8</v>
      </c>
      <c r="M23" s="350">
        <v>9</v>
      </c>
      <c r="N23" s="350">
        <v>10</v>
      </c>
      <c r="O23" s="350">
        <v>11</v>
      </c>
      <c r="P23" s="350">
        <v>12</v>
      </c>
      <c r="Q23" s="350">
        <v>13</v>
      </c>
      <c r="R23" s="350">
        <v>14</v>
      </c>
      <c r="S23" s="350">
        <v>15</v>
      </c>
      <c r="T23" s="350">
        <v>16</v>
      </c>
      <c r="U23" s="350">
        <v>17</v>
      </c>
      <c r="V23" s="350">
        <v>18</v>
      </c>
      <c r="W23" s="350">
        <v>19</v>
      </c>
      <c r="X23" s="350">
        <v>20</v>
      </c>
      <c r="Y23" s="350">
        <v>21</v>
      </c>
      <c r="Z23" s="350">
        <v>22</v>
      </c>
      <c r="AA23" s="350">
        <v>23</v>
      </c>
      <c r="AB23" s="350">
        <v>24</v>
      </c>
      <c r="AC23" s="350">
        <v>25</v>
      </c>
      <c r="AD23" s="350">
        <v>26</v>
      </c>
      <c r="AE23" s="350">
        <v>27</v>
      </c>
      <c r="AF23" s="350">
        <v>28</v>
      </c>
      <c r="AG23" s="350">
        <v>29</v>
      </c>
    </row>
    <row r="24" spans="1:36" ht="47.25" customHeight="1" x14ac:dyDescent="0.25">
      <c r="A24" s="351">
        <v>1</v>
      </c>
      <c r="B24" s="352" t="s">
        <v>174</v>
      </c>
      <c r="C24" s="353">
        <f>'6.2. Паспорт фин осв ввод факт'!C24</f>
        <v>451.18061426999998</v>
      </c>
      <c r="D24" s="353">
        <f>C24</f>
        <v>451.18061426999998</v>
      </c>
      <c r="E24" s="353">
        <f>D24-G24-H24-I24</f>
        <v>451.18061426999998</v>
      </c>
      <c r="F24" s="353">
        <f>E24</f>
        <v>451.18061426999998</v>
      </c>
      <c r="G24" s="353">
        <f>'6.2. Паспорт фин осв ввод факт'!G24</f>
        <v>0</v>
      </c>
      <c r="H24" s="353">
        <f>'6.2. Паспорт фин осв ввод факт'!J24</f>
        <v>0</v>
      </c>
      <c r="I24" s="353">
        <f>'6.2. Паспорт фин осв ввод факт'!N24</f>
        <v>0</v>
      </c>
      <c r="J24" s="353">
        <f>'6.2. Паспорт фин осв ввод факт'!P24</f>
        <v>21.394422219999949</v>
      </c>
      <c r="K24" s="353">
        <f>J24</f>
        <v>21.394422219999949</v>
      </c>
      <c r="L24" s="353">
        <f>'6.2. Паспорт фин осв ввод факт'!T24</f>
        <v>276.83622133300008</v>
      </c>
      <c r="M24" s="353">
        <f t="shared" ref="M24:AC24" si="0">SUM(M25:M29)</f>
        <v>0</v>
      </c>
      <c r="N24" s="353">
        <f>L24</f>
        <v>276.83622133300008</v>
      </c>
      <c r="O24" s="353">
        <f t="shared" si="0"/>
        <v>0</v>
      </c>
      <c r="P24" s="353">
        <f>'6.2. Паспорт фин осв ввод факт'!X24</f>
        <v>152.9499707170001</v>
      </c>
      <c r="Q24" s="353">
        <f t="shared" si="0"/>
        <v>0</v>
      </c>
      <c r="R24" s="353">
        <f>P24</f>
        <v>152.9499707170001</v>
      </c>
      <c r="S24" s="353">
        <f t="shared" si="0"/>
        <v>0</v>
      </c>
      <c r="T24" s="353">
        <f t="shared" si="0"/>
        <v>0</v>
      </c>
      <c r="U24" s="353">
        <f t="shared" si="0"/>
        <v>0</v>
      </c>
      <c r="V24" s="353" t="s">
        <v>632</v>
      </c>
      <c r="W24" s="353" t="s">
        <v>632</v>
      </c>
      <c r="X24" s="353">
        <f t="shared" si="0"/>
        <v>0</v>
      </c>
      <c r="Y24" s="353">
        <f t="shared" si="0"/>
        <v>0</v>
      </c>
      <c r="Z24" s="353" t="s">
        <v>632</v>
      </c>
      <c r="AA24" s="353" t="s">
        <v>632</v>
      </c>
      <c r="AB24" s="353">
        <f t="shared" si="0"/>
        <v>0</v>
      </c>
      <c r="AC24" s="353">
        <f t="shared" si="0"/>
        <v>0</v>
      </c>
      <c r="AD24" s="353" t="s">
        <v>632</v>
      </c>
      <c r="AE24" s="353" t="s">
        <v>632</v>
      </c>
      <c r="AF24" s="353">
        <f t="shared" ref="AF24:AF64" si="1">J24+L24+P24</f>
        <v>451.18061427000015</v>
      </c>
      <c r="AG24" s="364">
        <f>N24+R24+T24+X24+AB24</f>
        <v>429.78619205000018</v>
      </c>
    </row>
    <row r="25" spans="1:36" ht="24" customHeight="1" x14ac:dyDescent="0.25">
      <c r="A25" s="354" t="s">
        <v>173</v>
      </c>
      <c r="B25" s="355" t="s">
        <v>172</v>
      </c>
      <c r="C25" s="353">
        <f>'6.2. Паспорт фин осв ввод факт'!C25</f>
        <v>0</v>
      </c>
      <c r="D25" s="353">
        <f t="shared" ref="D25:D64" si="2">C25</f>
        <v>0</v>
      </c>
      <c r="E25" s="353">
        <f t="shared" ref="E25:E64" si="3">D25-G25-H25-I25</f>
        <v>0</v>
      </c>
      <c r="F25" s="353">
        <f t="shared" ref="F25:F64" si="4">E25</f>
        <v>0</v>
      </c>
      <c r="G25" s="356">
        <f>'6.2. Паспорт фин осв ввод факт'!G25</f>
        <v>0</v>
      </c>
      <c r="H25" s="356">
        <f>'6.2. Паспорт фин осв ввод факт'!J25</f>
        <v>0</v>
      </c>
      <c r="I25" s="356">
        <f>'6.2. Паспорт фин осв ввод факт'!N25</f>
        <v>0</v>
      </c>
      <c r="J25" s="356">
        <f>'6.2. Паспорт фин осв ввод факт'!P25</f>
        <v>0</v>
      </c>
      <c r="K25" s="356">
        <f t="shared" ref="K25:K64" si="5">J25</f>
        <v>0</v>
      </c>
      <c r="L25" s="356">
        <f>'6.2. Паспорт фин осв ввод факт'!T25</f>
        <v>0</v>
      </c>
      <c r="M25" s="356">
        <v>0</v>
      </c>
      <c r="N25" s="356">
        <f t="shared" ref="N25:N64" si="6">L25</f>
        <v>0</v>
      </c>
      <c r="O25" s="356">
        <v>0</v>
      </c>
      <c r="P25" s="356">
        <f>'6.2. Паспорт фин осв ввод факт'!X25</f>
        <v>0</v>
      </c>
      <c r="Q25" s="356">
        <v>0</v>
      </c>
      <c r="R25" s="356">
        <f t="shared" ref="R25:R64" si="7">P25</f>
        <v>0</v>
      </c>
      <c r="S25" s="356">
        <v>0</v>
      </c>
      <c r="T25" s="356">
        <v>0</v>
      </c>
      <c r="U25" s="356">
        <v>0</v>
      </c>
      <c r="V25" s="353" t="s">
        <v>632</v>
      </c>
      <c r="W25" s="353" t="s">
        <v>632</v>
      </c>
      <c r="X25" s="356">
        <v>0</v>
      </c>
      <c r="Y25" s="356">
        <v>0</v>
      </c>
      <c r="Z25" s="353" t="s">
        <v>632</v>
      </c>
      <c r="AA25" s="353" t="s">
        <v>632</v>
      </c>
      <c r="AB25" s="356">
        <v>0</v>
      </c>
      <c r="AC25" s="356">
        <v>0</v>
      </c>
      <c r="AD25" s="353" t="s">
        <v>632</v>
      </c>
      <c r="AE25" s="353" t="s">
        <v>632</v>
      </c>
      <c r="AF25" s="353">
        <f t="shared" si="1"/>
        <v>0</v>
      </c>
      <c r="AG25" s="364">
        <f t="shared" ref="AG25:AG64" si="8">N25+R25+T25+X25+AB25</f>
        <v>0</v>
      </c>
    </row>
    <row r="26" spans="1:36" x14ac:dyDescent="0.25">
      <c r="A26" s="354" t="s">
        <v>171</v>
      </c>
      <c r="B26" s="355" t="s">
        <v>170</v>
      </c>
      <c r="C26" s="353">
        <f>'6.2. Паспорт фин осв ввод факт'!C26</f>
        <v>0</v>
      </c>
      <c r="D26" s="353">
        <f t="shared" si="2"/>
        <v>0</v>
      </c>
      <c r="E26" s="353">
        <f t="shared" si="3"/>
        <v>0</v>
      </c>
      <c r="F26" s="353">
        <f t="shared" si="4"/>
        <v>0</v>
      </c>
      <c r="G26" s="356">
        <f>'6.2. Паспорт фин осв ввод факт'!G26</f>
        <v>0</v>
      </c>
      <c r="H26" s="356">
        <f>'6.2. Паспорт фин осв ввод факт'!J26</f>
        <v>0</v>
      </c>
      <c r="I26" s="356">
        <f>'6.2. Паспорт фин осв ввод факт'!N26</f>
        <v>0</v>
      </c>
      <c r="J26" s="356">
        <f>'6.2. Паспорт фин осв ввод факт'!P26</f>
        <v>0</v>
      </c>
      <c r="K26" s="356">
        <f t="shared" si="5"/>
        <v>0</v>
      </c>
      <c r="L26" s="356">
        <f>'6.2. Паспорт фин осв ввод факт'!T26</f>
        <v>0</v>
      </c>
      <c r="M26" s="356">
        <v>0</v>
      </c>
      <c r="N26" s="356">
        <f t="shared" si="6"/>
        <v>0</v>
      </c>
      <c r="O26" s="356">
        <v>0</v>
      </c>
      <c r="P26" s="356">
        <f>'6.2. Паспорт фин осв ввод факт'!X26</f>
        <v>0</v>
      </c>
      <c r="Q26" s="356">
        <v>0</v>
      </c>
      <c r="R26" s="356">
        <f t="shared" si="7"/>
        <v>0</v>
      </c>
      <c r="S26" s="356">
        <v>0</v>
      </c>
      <c r="T26" s="356">
        <v>0</v>
      </c>
      <c r="U26" s="356">
        <v>0</v>
      </c>
      <c r="V26" s="353" t="s">
        <v>632</v>
      </c>
      <c r="W26" s="353" t="s">
        <v>632</v>
      </c>
      <c r="X26" s="356">
        <v>0</v>
      </c>
      <c r="Y26" s="356">
        <v>0</v>
      </c>
      <c r="Z26" s="353" t="s">
        <v>632</v>
      </c>
      <c r="AA26" s="353" t="s">
        <v>632</v>
      </c>
      <c r="AB26" s="356">
        <v>0</v>
      </c>
      <c r="AC26" s="356">
        <v>0</v>
      </c>
      <c r="AD26" s="353" t="s">
        <v>632</v>
      </c>
      <c r="AE26" s="353" t="s">
        <v>632</v>
      </c>
      <c r="AF26" s="353">
        <f t="shared" si="1"/>
        <v>0</v>
      </c>
      <c r="AG26" s="364">
        <f t="shared" si="8"/>
        <v>0</v>
      </c>
    </row>
    <row r="27" spans="1:36" ht="31.5" x14ac:dyDescent="0.25">
      <c r="A27" s="354" t="s">
        <v>169</v>
      </c>
      <c r="B27" s="355" t="s">
        <v>329</v>
      </c>
      <c r="C27" s="353">
        <f>'6.2. Паспорт фин осв ввод факт'!C27</f>
        <v>0</v>
      </c>
      <c r="D27" s="353">
        <f t="shared" si="2"/>
        <v>0</v>
      </c>
      <c r="E27" s="353">
        <f t="shared" si="3"/>
        <v>0</v>
      </c>
      <c r="F27" s="353">
        <f t="shared" si="4"/>
        <v>0</v>
      </c>
      <c r="G27" s="356">
        <f>'6.2. Паспорт фин осв ввод факт'!G27</f>
        <v>0</v>
      </c>
      <c r="H27" s="356">
        <f>'6.2. Паспорт фин осв ввод факт'!J27</f>
        <v>0</v>
      </c>
      <c r="I27" s="356">
        <f>'6.2. Паспорт фин осв ввод факт'!N27</f>
        <v>0</v>
      </c>
      <c r="J27" s="356">
        <f>'6.2. Паспорт фин осв ввод факт'!P27</f>
        <v>0</v>
      </c>
      <c r="K27" s="356">
        <f t="shared" si="5"/>
        <v>0</v>
      </c>
      <c r="L27" s="356">
        <f>'6.2. Паспорт фин осв ввод факт'!T27</f>
        <v>0</v>
      </c>
      <c r="M27" s="356">
        <v>0</v>
      </c>
      <c r="N27" s="356">
        <f t="shared" si="6"/>
        <v>0</v>
      </c>
      <c r="O27" s="356">
        <v>0</v>
      </c>
      <c r="P27" s="356">
        <f>'6.2. Паспорт фин осв ввод факт'!X27</f>
        <v>0</v>
      </c>
      <c r="Q27" s="356">
        <v>0</v>
      </c>
      <c r="R27" s="356">
        <f t="shared" si="7"/>
        <v>0</v>
      </c>
      <c r="S27" s="356">
        <v>0</v>
      </c>
      <c r="T27" s="356">
        <v>0</v>
      </c>
      <c r="U27" s="356">
        <v>0</v>
      </c>
      <c r="V27" s="353" t="s">
        <v>632</v>
      </c>
      <c r="W27" s="353" t="s">
        <v>632</v>
      </c>
      <c r="X27" s="356">
        <v>0</v>
      </c>
      <c r="Y27" s="356">
        <v>0</v>
      </c>
      <c r="Z27" s="353" t="s">
        <v>632</v>
      </c>
      <c r="AA27" s="353" t="s">
        <v>632</v>
      </c>
      <c r="AB27" s="356">
        <v>0</v>
      </c>
      <c r="AC27" s="356">
        <v>0</v>
      </c>
      <c r="AD27" s="353" t="s">
        <v>632</v>
      </c>
      <c r="AE27" s="353" t="s">
        <v>632</v>
      </c>
      <c r="AF27" s="353">
        <f t="shared" si="1"/>
        <v>0</v>
      </c>
      <c r="AG27" s="364">
        <f t="shared" si="8"/>
        <v>0</v>
      </c>
    </row>
    <row r="28" spans="1:36" x14ac:dyDescent="0.25">
      <c r="A28" s="354" t="s">
        <v>168</v>
      </c>
      <c r="B28" s="355" t="s">
        <v>431</v>
      </c>
      <c r="C28" s="353">
        <f>'6.2. Паспорт фин осв ввод факт'!C28</f>
        <v>0</v>
      </c>
      <c r="D28" s="353">
        <f t="shared" si="2"/>
        <v>0</v>
      </c>
      <c r="E28" s="353">
        <f t="shared" si="3"/>
        <v>0</v>
      </c>
      <c r="F28" s="353">
        <f t="shared" si="4"/>
        <v>0</v>
      </c>
      <c r="G28" s="356">
        <f>'6.2. Паспорт фин осв ввод факт'!G28</f>
        <v>0</v>
      </c>
      <c r="H28" s="356">
        <f>'6.2. Паспорт фин осв ввод факт'!J28</f>
        <v>0</v>
      </c>
      <c r="I28" s="356">
        <f>'6.2. Паспорт фин осв ввод факт'!N28</f>
        <v>0</v>
      </c>
      <c r="J28" s="356">
        <f>'6.2. Паспорт фин осв ввод факт'!P28</f>
        <v>0</v>
      </c>
      <c r="K28" s="356">
        <f t="shared" si="5"/>
        <v>0</v>
      </c>
      <c r="L28" s="356">
        <f>'6.2. Паспорт фин осв ввод факт'!T28</f>
        <v>0</v>
      </c>
      <c r="M28" s="356">
        <v>0</v>
      </c>
      <c r="N28" s="356">
        <f t="shared" si="6"/>
        <v>0</v>
      </c>
      <c r="O28" s="356">
        <v>0</v>
      </c>
      <c r="P28" s="356">
        <f>'6.2. Паспорт фин осв ввод факт'!X28</f>
        <v>0</v>
      </c>
      <c r="Q28" s="356">
        <v>0</v>
      </c>
      <c r="R28" s="356">
        <f t="shared" si="7"/>
        <v>0</v>
      </c>
      <c r="S28" s="356">
        <v>0</v>
      </c>
      <c r="T28" s="356">
        <v>0</v>
      </c>
      <c r="U28" s="356">
        <v>0</v>
      </c>
      <c r="V28" s="353" t="s">
        <v>632</v>
      </c>
      <c r="W28" s="353" t="s">
        <v>632</v>
      </c>
      <c r="X28" s="356">
        <v>0</v>
      </c>
      <c r="Y28" s="356">
        <v>0</v>
      </c>
      <c r="Z28" s="353" t="s">
        <v>632</v>
      </c>
      <c r="AA28" s="353" t="s">
        <v>632</v>
      </c>
      <c r="AB28" s="356">
        <v>0</v>
      </c>
      <c r="AC28" s="356">
        <v>0</v>
      </c>
      <c r="AD28" s="353" t="s">
        <v>632</v>
      </c>
      <c r="AE28" s="353" t="s">
        <v>632</v>
      </c>
      <c r="AF28" s="353">
        <f t="shared" si="1"/>
        <v>0</v>
      </c>
      <c r="AG28" s="364">
        <f t="shared" si="8"/>
        <v>0</v>
      </c>
    </row>
    <row r="29" spans="1:36" x14ac:dyDescent="0.25">
      <c r="A29" s="354" t="s">
        <v>167</v>
      </c>
      <c r="B29" s="65" t="s">
        <v>166</v>
      </c>
      <c r="C29" s="353">
        <f>'6.2. Паспорт фин осв ввод факт'!C29</f>
        <v>451.18061426999998</v>
      </c>
      <c r="D29" s="353">
        <f t="shared" si="2"/>
        <v>451.18061426999998</v>
      </c>
      <c r="E29" s="353">
        <f t="shared" si="3"/>
        <v>451.18061426999998</v>
      </c>
      <c r="F29" s="353">
        <f t="shared" si="4"/>
        <v>451.18061426999998</v>
      </c>
      <c r="G29" s="356">
        <f>'6.2. Паспорт фин осв ввод факт'!G29</f>
        <v>0</v>
      </c>
      <c r="H29" s="356">
        <f>'6.2. Паспорт фин осв ввод факт'!J29</f>
        <v>0</v>
      </c>
      <c r="I29" s="356">
        <f>'6.2. Паспорт фин осв ввод факт'!N29</f>
        <v>0</v>
      </c>
      <c r="J29" s="356">
        <f>'6.2. Паспорт фин осв ввод факт'!P29</f>
        <v>21.394422219999949</v>
      </c>
      <c r="K29" s="356">
        <f t="shared" si="5"/>
        <v>21.394422219999949</v>
      </c>
      <c r="L29" s="356">
        <f>'6.2. Паспорт фин осв ввод факт'!T29</f>
        <v>276.83622133300008</v>
      </c>
      <c r="M29" s="356">
        <v>0</v>
      </c>
      <c r="N29" s="357">
        <f t="shared" si="6"/>
        <v>276.83622133300008</v>
      </c>
      <c r="O29" s="356">
        <v>0</v>
      </c>
      <c r="P29" s="356">
        <f>'6.2. Паспорт фин осв ввод факт'!X29</f>
        <v>152.9499707170001</v>
      </c>
      <c r="Q29" s="356">
        <v>0</v>
      </c>
      <c r="R29" s="357">
        <f t="shared" si="7"/>
        <v>152.9499707170001</v>
      </c>
      <c r="S29" s="356">
        <v>0</v>
      </c>
      <c r="T29" s="356">
        <v>0</v>
      </c>
      <c r="U29" s="356">
        <v>0</v>
      </c>
      <c r="V29" s="353" t="s">
        <v>632</v>
      </c>
      <c r="W29" s="353" t="s">
        <v>632</v>
      </c>
      <c r="X29" s="356">
        <v>0</v>
      </c>
      <c r="Y29" s="356">
        <v>0</v>
      </c>
      <c r="Z29" s="353" t="s">
        <v>632</v>
      </c>
      <c r="AA29" s="353" t="s">
        <v>632</v>
      </c>
      <c r="AB29" s="356">
        <v>0</v>
      </c>
      <c r="AC29" s="356">
        <v>0</v>
      </c>
      <c r="AD29" s="353" t="s">
        <v>632</v>
      </c>
      <c r="AE29" s="353" t="s">
        <v>632</v>
      </c>
      <c r="AF29" s="353">
        <f t="shared" si="1"/>
        <v>451.18061427000015</v>
      </c>
      <c r="AG29" s="364">
        <f t="shared" si="8"/>
        <v>429.78619205000018</v>
      </c>
    </row>
    <row r="30" spans="1:36" s="129" customFormat="1" ht="47.25" x14ac:dyDescent="0.25">
      <c r="A30" s="351" t="s">
        <v>60</v>
      </c>
      <c r="B30" s="352" t="s">
        <v>165</v>
      </c>
      <c r="C30" s="353">
        <f>'6.2. Паспорт фин осв ввод факт'!C30</f>
        <v>382.35645277118647</v>
      </c>
      <c r="D30" s="353">
        <f t="shared" si="2"/>
        <v>382.35645277118647</v>
      </c>
      <c r="E30" s="353">
        <f t="shared" si="3"/>
        <v>382.35645277118647</v>
      </c>
      <c r="F30" s="353">
        <f t="shared" si="4"/>
        <v>382.35645277118647</v>
      </c>
      <c r="G30" s="353">
        <f>'6.2. Паспорт фин осв ввод факт'!G30</f>
        <v>0</v>
      </c>
      <c r="H30" s="353">
        <f>'6.2. Паспорт фин осв ввод факт'!J30</f>
        <v>0</v>
      </c>
      <c r="I30" s="353">
        <f>'6.2. Паспорт фин осв ввод факт'!N30</f>
        <v>0</v>
      </c>
      <c r="J30" s="353">
        <f>'6.2. Паспорт фин осв ввод факт'!P30</f>
        <v>18.13086628813555</v>
      </c>
      <c r="K30" s="353">
        <f t="shared" si="5"/>
        <v>18.13086628813555</v>
      </c>
      <c r="L30" s="353">
        <f>'6.2. Паспорт фин осв ввод факт'!T30</f>
        <v>234.60696723135601</v>
      </c>
      <c r="M30" s="353">
        <v>0</v>
      </c>
      <c r="N30" s="353">
        <f t="shared" si="6"/>
        <v>234.60696723135601</v>
      </c>
      <c r="O30" s="353">
        <v>0</v>
      </c>
      <c r="P30" s="353">
        <f>'6.2. Паспорт фин осв ввод факт'!X30</f>
        <v>129.61861925169501</v>
      </c>
      <c r="Q30" s="353">
        <v>0</v>
      </c>
      <c r="R30" s="353">
        <f t="shared" si="7"/>
        <v>129.61861925169501</v>
      </c>
      <c r="S30" s="353">
        <v>0</v>
      </c>
      <c r="T30" s="353">
        <v>0</v>
      </c>
      <c r="U30" s="353">
        <v>0</v>
      </c>
      <c r="V30" s="353" t="s">
        <v>632</v>
      </c>
      <c r="W30" s="353" t="s">
        <v>632</v>
      </c>
      <c r="X30" s="353">
        <v>0</v>
      </c>
      <c r="Y30" s="353">
        <v>0</v>
      </c>
      <c r="Z30" s="353" t="s">
        <v>632</v>
      </c>
      <c r="AA30" s="353" t="s">
        <v>632</v>
      </c>
      <c r="AB30" s="353">
        <v>0</v>
      </c>
      <c r="AC30" s="353">
        <v>0</v>
      </c>
      <c r="AD30" s="353" t="s">
        <v>632</v>
      </c>
      <c r="AE30" s="353" t="s">
        <v>632</v>
      </c>
      <c r="AF30" s="353">
        <f t="shared" si="1"/>
        <v>382.35645277118658</v>
      </c>
      <c r="AG30" s="364">
        <f t="shared" si="8"/>
        <v>364.22558648305102</v>
      </c>
    </row>
    <row r="31" spans="1:36" x14ac:dyDescent="0.25">
      <c r="A31" s="351" t="s">
        <v>164</v>
      </c>
      <c r="B31" s="355" t="s">
        <v>163</v>
      </c>
      <c r="C31" s="353">
        <f>'6.2. Паспорт фин осв ввод факт'!C31</f>
        <v>13.180824823295424</v>
      </c>
      <c r="D31" s="353">
        <f t="shared" si="2"/>
        <v>13.180824823295424</v>
      </c>
      <c r="E31" s="353">
        <f t="shared" si="3"/>
        <v>13.180824823295424</v>
      </c>
      <c r="F31" s="353">
        <f t="shared" si="4"/>
        <v>13.180824823295424</v>
      </c>
      <c r="G31" s="356">
        <f>'6.2. Паспорт фин осв ввод факт'!G31</f>
        <v>0</v>
      </c>
      <c r="H31" s="356">
        <f>'6.2. Паспорт фин осв ввод факт'!J31</f>
        <v>0</v>
      </c>
      <c r="I31" s="356">
        <f>'6.2. Паспорт фин осв ввод факт'!N31</f>
        <v>0</v>
      </c>
      <c r="J31" s="356">
        <f>'6.2. Паспорт фин осв ввод факт'!P31</f>
        <v>0</v>
      </c>
      <c r="K31" s="356">
        <f t="shared" si="5"/>
        <v>0</v>
      </c>
      <c r="L31" s="356">
        <f>'6.2. Паспорт фин осв ввод факт'!T31</f>
        <v>0</v>
      </c>
      <c r="M31" s="356">
        <v>0</v>
      </c>
      <c r="N31" s="356">
        <f t="shared" si="6"/>
        <v>0</v>
      </c>
      <c r="O31" s="356">
        <v>0</v>
      </c>
      <c r="P31" s="356">
        <f>'6.2. Паспорт фин осв ввод факт'!X31</f>
        <v>0</v>
      </c>
      <c r="Q31" s="356">
        <v>0</v>
      </c>
      <c r="R31" s="356">
        <f t="shared" si="7"/>
        <v>0</v>
      </c>
      <c r="S31" s="356">
        <v>0</v>
      </c>
      <c r="T31" s="356">
        <v>0</v>
      </c>
      <c r="U31" s="356">
        <v>0</v>
      </c>
      <c r="V31" s="353" t="s">
        <v>632</v>
      </c>
      <c r="W31" s="353" t="s">
        <v>632</v>
      </c>
      <c r="X31" s="356">
        <v>0</v>
      </c>
      <c r="Y31" s="356">
        <v>0</v>
      </c>
      <c r="Z31" s="353" t="s">
        <v>632</v>
      </c>
      <c r="AA31" s="353" t="s">
        <v>632</v>
      </c>
      <c r="AB31" s="356">
        <v>0</v>
      </c>
      <c r="AC31" s="356">
        <v>0</v>
      </c>
      <c r="AD31" s="353" t="s">
        <v>632</v>
      </c>
      <c r="AE31" s="353" t="s">
        <v>632</v>
      </c>
      <c r="AF31" s="353">
        <f t="shared" si="1"/>
        <v>0</v>
      </c>
      <c r="AG31" s="364">
        <f t="shared" si="8"/>
        <v>0</v>
      </c>
    </row>
    <row r="32" spans="1:36" ht="31.5" x14ac:dyDescent="0.25">
      <c r="A32" s="351" t="s">
        <v>162</v>
      </c>
      <c r="B32" s="355" t="s">
        <v>161</v>
      </c>
      <c r="C32" s="353">
        <f>'6.2. Паспорт фин осв ввод факт'!C32</f>
        <v>310.31681430872629</v>
      </c>
      <c r="D32" s="353">
        <f t="shared" si="2"/>
        <v>310.31681430872629</v>
      </c>
      <c r="E32" s="353">
        <f t="shared" si="3"/>
        <v>310.31681430872629</v>
      </c>
      <c r="F32" s="353">
        <f t="shared" si="4"/>
        <v>310.31681430872629</v>
      </c>
      <c r="G32" s="356">
        <f>'6.2. Паспорт фин осв ввод факт'!G32</f>
        <v>0</v>
      </c>
      <c r="H32" s="356">
        <f>'6.2. Паспорт фин осв ввод факт'!J32</f>
        <v>0</v>
      </c>
      <c r="I32" s="356">
        <f>'6.2. Паспорт фин осв ввод факт'!N32</f>
        <v>0</v>
      </c>
      <c r="J32" s="356">
        <f>'6.2. Паспорт фин осв ввод факт'!P32</f>
        <v>0</v>
      </c>
      <c r="K32" s="356">
        <f t="shared" si="5"/>
        <v>0</v>
      </c>
      <c r="L32" s="356">
        <f>'6.2. Паспорт фин осв ввод факт'!T32</f>
        <v>0</v>
      </c>
      <c r="M32" s="356">
        <v>0</v>
      </c>
      <c r="N32" s="356">
        <f t="shared" si="6"/>
        <v>0</v>
      </c>
      <c r="O32" s="356">
        <v>0</v>
      </c>
      <c r="P32" s="356">
        <f>'6.2. Паспорт фин осв ввод факт'!X32</f>
        <v>0</v>
      </c>
      <c r="Q32" s="356">
        <v>0</v>
      </c>
      <c r="R32" s="356">
        <f t="shared" si="7"/>
        <v>0</v>
      </c>
      <c r="S32" s="356">
        <v>0</v>
      </c>
      <c r="T32" s="356">
        <v>0</v>
      </c>
      <c r="U32" s="356">
        <v>0</v>
      </c>
      <c r="V32" s="353" t="s">
        <v>632</v>
      </c>
      <c r="W32" s="353" t="s">
        <v>632</v>
      </c>
      <c r="X32" s="356">
        <v>0</v>
      </c>
      <c r="Y32" s="356">
        <v>0</v>
      </c>
      <c r="Z32" s="353" t="s">
        <v>632</v>
      </c>
      <c r="AA32" s="353" t="s">
        <v>632</v>
      </c>
      <c r="AB32" s="356">
        <v>0</v>
      </c>
      <c r="AC32" s="356">
        <v>0</v>
      </c>
      <c r="AD32" s="353" t="s">
        <v>632</v>
      </c>
      <c r="AE32" s="353" t="s">
        <v>632</v>
      </c>
      <c r="AF32" s="353">
        <f t="shared" si="1"/>
        <v>0</v>
      </c>
      <c r="AG32" s="364">
        <f t="shared" si="8"/>
        <v>0</v>
      </c>
    </row>
    <row r="33" spans="1:33" x14ac:dyDescent="0.25">
      <c r="A33" s="351" t="s">
        <v>160</v>
      </c>
      <c r="B33" s="355" t="s">
        <v>159</v>
      </c>
      <c r="C33" s="353">
        <f>'6.2. Паспорт фин осв ввод факт'!C33</f>
        <v>2.5053533228675255</v>
      </c>
      <c r="D33" s="353">
        <f t="shared" si="2"/>
        <v>2.5053533228675255</v>
      </c>
      <c r="E33" s="353">
        <f t="shared" si="3"/>
        <v>2.5053533228675255</v>
      </c>
      <c r="F33" s="353">
        <f t="shared" si="4"/>
        <v>2.5053533228675255</v>
      </c>
      <c r="G33" s="356">
        <f>'6.2. Паспорт фин осв ввод факт'!G33</f>
        <v>0</v>
      </c>
      <c r="H33" s="356">
        <f>'6.2. Паспорт фин осв ввод факт'!J33</f>
        <v>0</v>
      </c>
      <c r="I33" s="356">
        <f>'6.2. Паспорт фин осв ввод факт'!N33</f>
        <v>0</v>
      </c>
      <c r="J33" s="356">
        <f>'6.2. Паспорт фин осв ввод факт'!P33</f>
        <v>0</v>
      </c>
      <c r="K33" s="356">
        <f t="shared" si="5"/>
        <v>0</v>
      </c>
      <c r="L33" s="356">
        <f>'6.2. Паспорт фин осв ввод факт'!T33</f>
        <v>0</v>
      </c>
      <c r="M33" s="356">
        <v>0</v>
      </c>
      <c r="N33" s="356">
        <f t="shared" si="6"/>
        <v>0</v>
      </c>
      <c r="O33" s="356">
        <v>0</v>
      </c>
      <c r="P33" s="356">
        <f>'6.2. Паспорт фин осв ввод факт'!X33</f>
        <v>0</v>
      </c>
      <c r="Q33" s="356">
        <v>0</v>
      </c>
      <c r="R33" s="356">
        <f t="shared" si="7"/>
        <v>0</v>
      </c>
      <c r="S33" s="356">
        <v>0</v>
      </c>
      <c r="T33" s="356">
        <v>0</v>
      </c>
      <c r="U33" s="356">
        <v>0</v>
      </c>
      <c r="V33" s="353" t="s">
        <v>632</v>
      </c>
      <c r="W33" s="353" t="s">
        <v>632</v>
      </c>
      <c r="X33" s="356">
        <v>0</v>
      </c>
      <c r="Y33" s="356">
        <v>0</v>
      </c>
      <c r="Z33" s="353" t="s">
        <v>632</v>
      </c>
      <c r="AA33" s="353" t="s">
        <v>632</v>
      </c>
      <c r="AB33" s="356">
        <v>0</v>
      </c>
      <c r="AC33" s="356">
        <v>0</v>
      </c>
      <c r="AD33" s="353" t="s">
        <v>632</v>
      </c>
      <c r="AE33" s="353" t="s">
        <v>632</v>
      </c>
      <c r="AF33" s="353">
        <f t="shared" si="1"/>
        <v>0</v>
      </c>
      <c r="AG33" s="364">
        <f t="shared" si="8"/>
        <v>0</v>
      </c>
    </row>
    <row r="34" spans="1:33" x14ac:dyDescent="0.25">
      <c r="A34" s="351" t="s">
        <v>158</v>
      </c>
      <c r="B34" s="355" t="s">
        <v>157</v>
      </c>
      <c r="C34" s="353">
        <f>'6.2. Паспорт фин осв ввод факт'!C34</f>
        <v>56.353460316297209</v>
      </c>
      <c r="D34" s="353">
        <f t="shared" si="2"/>
        <v>56.353460316297209</v>
      </c>
      <c r="E34" s="353">
        <f t="shared" si="3"/>
        <v>56.353460316297209</v>
      </c>
      <c r="F34" s="353">
        <f t="shared" si="4"/>
        <v>56.353460316297209</v>
      </c>
      <c r="G34" s="356">
        <f>'6.2. Паспорт фин осв ввод факт'!G34</f>
        <v>0</v>
      </c>
      <c r="H34" s="356">
        <f>'6.2. Паспорт фин осв ввод факт'!J34</f>
        <v>0</v>
      </c>
      <c r="I34" s="356">
        <f>'6.2. Паспорт фин осв ввод факт'!N34</f>
        <v>0</v>
      </c>
      <c r="J34" s="356">
        <f>'6.2. Паспорт фин осв ввод факт'!P34</f>
        <v>0</v>
      </c>
      <c r="K34" s="356">
        <f t="shared" si="5"/>
        <v>0</v>
      </c>
      <c r="L34" s="356">
        <f>'6.2. Паспорт фин осв ввод факт'!T34</f>
        <v>0</v>
      </c>
      <c r="M34" s="356">
        <v>0</v>
      </c>
      <c r="N34" s="356">
        <f t="shared" si="6"/>
        <v>0</v>
      </c>
      <c r="O34" s="356">
        <v>0</v>
      </c>
      <c r="P34" s="356">
        <f>'6.2. Паспорт фин осв ввод факт'!X34</f>
        <v>0</v>
      </c>
      <c r="Q34" s="356">
        <v>0</v>
      </c>
      <c r="R34" s="356">
        <f t="shared" si="7"/>
        <v>0</v>
      </c>
      <c r="S34" s="356">
        <v>0</v>
      </c>
      <c r="T34" s="356">
        <v>0</v>
      </c>
      <c r="U34" s="356">
        <v>0</v>
      </c>
      <c r="V34" s="353" t="s">
        <v>632</v>
      </c>
      <c r="W34" s="353" t="s">
        <v>632</v>
      </c>
      <c r="X34" s="356">
        <v>0</v>
      </c>
      <c r="Y34" s="356">
        <v>0</v>
      </c>
      <c r="Z34" s="353" t="s">
        <v>632</v>
      </c>
      <c r="AA34" s="353" t="s">
        <v>632</v>
      </c>
      <c r="AB34" s="356">
        <v>0</v>
      </c>
      <c r="AC34" s="356">
        <v>0</v>
      </c>
      <c r="AD34" s="353" t="s">
        <v>632</v>
      </c>
      <c r="AE34" s="353" t="s">
        <v>632</v>
      </c>
      <c r="AF34" s="353">
        <f t="shared" si="1"/>
        <v>0</v>
      </c>
      <c r="AG34" s="364">
        <f t="shared" si="8"/>
        <v>0</v>
      </c>
    </row>
    <row r="35" spans="1:33" s="129" customFormat="1" ht="31.5" x14ac:dyDescent="0.25">
      <c r="A35" s="351" t="s">
        <v>59</v>
      </c>
      <c r="B35" s="352" t="s">
        <v>156</v>
      </c>
      <c r="C35" s="353">
        <f>'6.2. Паспорт фин осв ввод факт'!C35</f>
        <v>0</v>
      </c>
      <c r="D35" s="353">
        <f t="shared" si="2"/>
        <v>0</v>
      </c>
      <c r="E35" s="353">
        <f t="shared" si="3"/>
        <v>0</v>
      </c>
      <c r="F35" s="353">
        <f t="shared" si="4"/>
        <v>0</v>
      </c>
      <c r="G35" s="353">
        <f>'6.2. Паспорт фин осв ввод факт'!G35</f>
        <v>0</v>
      </c>
      <c r="H35" s="353">
        <f>'6.2. Паспорт фин осв ввод факт'!J35</f>
        <v>0</v>
      </c>
      <c r="I35" s="353">
        <f>'6.2. Паспорт фин осв ввод факт'!N35</f>
        <v>0</v>
      </c>
      <c r="J35" s="353">
        <f>'6.2. Паспорт фин осв ввод факт'!P35</f>
        <v>0</v>
      </c>
      <c r="K35" s="353">
        <f t="shared" si="5"/>
        <v>0</v>
      </c>
      <c r="L35" s="353">
        <f>'6.2. Паспорт фин осв ввод факт'!T35</f>
        <v>0</v>
      </c>
      <c r="M35" s="353">
        <v>0</v>
      </c>
      <c r="N35" s="353">
        <f t="shared" si="6"/>
        <v>0</v>
      </c>
      <c r="O35" s="353">
        <v>0</v>
      </c>
      <c r="P35" s="353">
        <f>'6.2. Паспорт фин осв ввод факт'!X35</f>
        <v>0</v>
      </c>
      <c r="Q35" s="353">
        <v>0</v>
      </c>
      <c r="R35" s="353">
        <f t="shared" si="7"/>
        <v>0</v>
      </c>
      <c r="S35" s="353">
        <v>0</v>
      </c>
      <c r="T35" s="353">
        <v>0</v>
      </c>
      <c r="U35" s="353">
        <v>0</v>
      </c>
      <c r="V35" s="353" t="s">
        <v>632</v>
      </c>
      <c r="W35" s="353" t="s">
        <v>632</v>
      </c>
      <c r="X35" s="353">
        <v>0</v>
      </c>
      <c r="Y35" s="353">
        <v>0</v>
      </c>
      <c r="Z35" s="353" t="s">
        <v>632</v>
      </c>
      <c r="AA35" s="353" t="s">
        <v>632</v>
      </c>
      <c r="AB35" s="353">
        <v>0</v>
      </c>
      <c r="AC35" s="353">
        <v>0</v>
      </c>
      <c r="AD35" s="353" t="s">
        <v>632</v>
      </c>
      <c r="AE35" s="353" t="s">
        <v>632</v>
      </c>
      <c r="AF35" s="353">
        <f t="shared" si="1"/>
        <v>0</v>
      </c>
      <c r="AG35" s="364">
        <f t="shared" si="8"/>
        <v>0</v>
      </c>
    </row>
    <row r="36" spans="1:33" ht="31.5" x14ac:dyDescent="0.25">
      <c r="A36" s="354" t="s">
        <v>155</v>
      </c>
      <c r="B36" s="358" t="s">
        <v>154</v>
      </c>
      <c r="C36" s="353">
        <f>'6.2. Паспорт фин осв ввод факт'!C36</f>
        <v>0</v>
      </c>
      <c r="D36" s="353">
        <f t="shared" si="2"/>
        <v>0</v>
      </c>
      <c r="E36" s="353">
        <f t="shared" si="3"/>
        <v>0</v>
      </c>
      <c r="F36" s="353">
        <f t="shared" si="4"/>
        <v>0</v>
      </c>
      <c r="G36" s="356">
        <f>'6.2. Паспорт фин осв ввод факт'!G36</f>
        <v>0</v>
      </c>
      <c r="H36" s="356">
        <f>'6.2. Паспорт фин осв ввод факт'!J36</f>
        <v>0</v>
      </c>
      <c r="I36" s="356">
        <f>'6.2. Паспорт фин осв ввод факт'!N36</f>
        <v>0</v>
      </c>
      <c r="J36" s="356">
        <f>'6.2. Паспорт фин осв ввод факт'!P36</f>
        <v>0</v>
      </c>
      <c r="K36" s="356">
        <f t="shared" si="5"/>
        <v>0</v>
      </c>
      <c r="L36" s="356">
        <f>'6.2. Паспорт фин осв ввод факт'!T36</f>
        <v>0</v>
      </c>
      <c r="M36" s="356">
        <v>0</v>
      </c>
      <c r="N36" s="359">
        <f t="shared" si="6"/>
        <v>0</v>
      </c>
      <c r="O36" s="356">
        <v>0</v>
      </c>
      <c r="P36" s="356">
        <f>'6.2. Паспорт фин осв ввод факт'!X36</f>
        <v>0</v>
      </c>
      <c r="Q36" s="356">
        <v>0</v>
      </c>
      <c r="R36" s="359">
        <f t="shared" si="7"/>
        <v>0</v>
      </c>
      <c r="S36" s="356">
        <v>0</v>
      </c>
      <c r="T36" s="356">
        <v>0</v>
      </c>
      <c r="U36" s="356">
        <v>0</v>
      </c>
      <c r="V36" s="353" t="s">
        <v>632</v>
      </c>
      <c r="W36" s="353" t="s">
        <v>632</v>
      </c>
      <c r="X36" s="356">
        <v>0</v>
      </c>
      <c r="Y36" s="356">
        <v>0</v>
      </c>
      <c r="Z36" s="353" t="s">
        <v>632</v>
      </c>
      <c r="AA36" s="353" t="s">
        <v>632</v>
      </c>
      <c r="AB36" s="356">
        <v>0</v>
      </c>
      <c r="AC36" s="356">
        <v>0</v>
      </c>
      <c r="AD36" s="353" t="s">
        <v>632</v>
      </c>
      <c r="AE36" s="353" t="s">
        <v>632</v>
      </c>
      <c r="AF36" s="353">
        <f t="shared" si="1"/>
        <v>0</v>
      </c>
      <c r="AG36" s="364">
        <f t="shared" si="8"/>
        <v>0</v>
      </c>
    </row>
    <row r="37" spans="1:33" x14ac:dyDescent="0.25">
      <c r="A37" s="354" t="s">
        <v>153</v>
      </c>
      <c r="B37" s="358" t="s">
        <v>143</v>
      </c>
      <c r="C37" s="353">
        <f>'6.2. Паспорт фин осв ввод факт'!C37</f>
        <v>0.5</v>
      </c>
      <c r="D37" s="353">
        <f t="shared" si="2"/>
        <v>0.5</v>
      </c>
      <c r="E37" s="353">
        <f t="shared" si="3"/>
        <v>0.5</v>
      </c>
      <c r="F37" s="353">
        <f t="shared" si="4"/>
        <v>0.5</v>
      </c>
      <c r="G37" s="356">
        <f>'6.2. Паспорт фин осв ввод факт'!G37</f>
        <v>0</v>
      </c>
      <c r="H37" s="356">
        <f>'6.2. Паспорт фин осв ввод факт'!J37</f>
        <v>0</v>
      </c>
      <c r="I37" s="356">
        <f>'6.2. Паспорт фин осв ввод факт'!N37</f>
        <v>0</v>
      </c>
      <c r="J37" s="356">
        <f>'6.2. Паспорт фин осв ввод факт'!P37</f>
        <v>0</v>
      </c>
      <c r="K37" s="356">
        <f t="shared" si="5"/>
        <v>0</v>
      </c>
      <c r="L37" s="356">
        <f>'6.2. Паспорт фин осв ввод факт'!T37</f>
        <v>0</v>
      </c>
      <c r="M37" s="356">
        <v>0</v>
      </c>
      <c r="N37" s="359">
        <f t="shared" si="6"/>
        <v>0</v>
      </c>
      <c r="O37" s="356">
        <v>0</v>
      </c>
      <c r="P37" s="356">
        <f>'6.2. Паспорт фин осв ввод факт'!X37</f>
        <v>0.5</v>
      </c>
      <c r="Q37" s="356">
        <v>0</v>
      </c>
      <c r="R37" s="359">
        <f t="shared" si="7"/>
        <v>0.5</v>
      </c>
      <c r="S37" s="356">
        <v>0</v>
      </c>
      <c r="T37" s="356">
        <v>0</v>
      </c>
      <c r="U37" s="356">
        <v>0</v>
      </c>
      <c r="V37" s="353" t="s">
        <v>632</v>
      </c>
      <c r="W37" s="353" t="s">
        <v>632</v>
      </c>
      <c r="X37" s="356">
        <v>0</v>
      </c>
      <c r="Y37" s="356">
        <v>0</v>
      </c>
      <c r="Z37" s="353" t="s">
        <v>632</v>
      </c>
      <c r="AA37" s="353" t="s">
        <v>632</v>
      </c>
      <c r="AB37" s="356">
        <v>0</v>
      </c>
      <c r="AC37" s="356">
        <v>0</v>
      </c>
      <c r="AD37" s="353" t="s">
        <v>632</v>
      </c>
      <c r="AE37" s="353" t="s">
        <v>632</v>
      </c>
      <c r="AF37" s="353">
        <f t="shared" si="1"/>
        <v>0.5</v>
      </c>
      <c r="AG37" s="364">
        <f t="shared" si="8"/>
        <v>0.5</v>
      </c>
    </row>
    <row r="38" spans="1:33" x14ac:dyDescent="0.25">
      <c r="A38" s="354" t="s">
        <v>152</v>
      </c>
      <c r="B38" s="358" t="s">
        <v>141</v>
      </c>
      <c r="C38" s="353">
        <f>'6.2. Паспорт фин осв ввод факт'!C38</f>
        <v>0</v>
      </c>
      <c r="D38" s="353">
        <f t="shared" si="2"/>
        <v>0</v>
      </c>
      <c r="E38" s="353">
        <f t="shared" si="3"/>
        <v>0</v>
      </c>
      <c r="F38" s="353">
        <f t="shared" si="4"/>
        <v>0</v>
      </c>
      <c r="G38" s="356">
        <f>'6.2. Паспорт фин осв ввод факт'!G38</f>
        <v>0</v>
      </c>
      <c r="H38" s="356">
        <f>'6.2. Паспорт фин осв ввод факт'!J38</f>
        <v>0</v>
      </c>
      <c r="I38" s="356">
        <f>'6.2. Паспорт фин осв ввод факт'!N38</f>
        <v>0</v>
      </c>
      <c r="J38" s="356">
        <f>'6.2. Паспорт фин осв ввод факт'!P38</f>
        <v>0</v>
      </c>
      <c r="K38" s="356">
        <f t="shared" si="5"/>
        <v>0</v>
      </c>
      <c r="L38" s="356">
        <f>'6.2. Паспорт фин осв ввод факт'!T38</f>
        <v>0</v>
      </c>
      <c r="M38" s="356">
        <v>0</v>
      </c>
      <c r="N38" s="359">
        <f t="shared" si="6"/>
        <v>0</v>
      </c>
      <c r="O38" s="356">
        <v>0</v>
      </c>
      <c r="P38" s="356">
        <f>'6.2. Паспорт фин осв ввод факт'!X38</f>
        <v>0</v>
      </c>
      <c r="Q38" s="356">
        <v>0</v>
      </c>
      <c r="R38" s="359">
        <f t="shared" si="7"/>
        <v>0</v>
      </c>
      <c r="S38" s="356">
        <v>0</v>
      </c>
      <c r="T38" s="356">
        <v>0</v>
      </c>
      <c r="U38" s="356">
        <v>0</v>
      </c>
      <c r="V38" s="353" t="s">
        <v>632</v>
      </c>
      <c r="W38" s="353" t="s">
        <v>632</v>
      </c>
      <c r="X38" s="356">
        <v>0</v>
      </c>
      <c r="Y38" s="356">
        <v>0</v>
      </c>
      <c r="Z38" s="353" t="s">
        <v>632</v>
      </c>
      <c r="AA38" s="353" t="s">
        <v>632</v>
      </c>
      <c r="AB38" s="356">
        <v>0</v>
      </c>
      <c r="AC38" s="356">
        <v>0</v>
      </c>
      <c r="AD38" s="353" t="s">
        <v>632</v>
      </c>
      <c r="AE38" s="353" t="s">
        <v>632</v>
      </c>
      <c r="AF38" s="353">
        <f t="shared" si="1"/>
        <v>0</v>
      </c>
      <c r="AG38" s="364">
        <f t="shared" si="8"/>
        <v>0</v>
      </c>
    </row>
    <row r="39" spans="1:33" ht="31.5" x14ac:dyDescent="0.25">
      <c r="A39" s="354" t="s">
        <v>151</v>
      </c>
      <c r="B39" s="355" t="s">
        <v>139</v>
      </c>
      <c r="C39" s="353">
        <f>'6.2. Паспорт фин осв ввод факт'!C39</f>
        <v>0</v>
      </c>
      <c r="D39" s="353">
        <f t="shared" si="2"/>
        <v>0</v>
      </c>
      <c r="E39" s="353">
        <f t="shared" si="3"/>
        <v>0</v>
      </c>
      <c r="F39" s="353">
        <f t="shared" si="4"/>
        <v>0</v>
      </c>
      <c r="G39" s="356">
        <f>'6.2. Паспорт фин осв ввод факт'!G39</f>
        <v>0</v>
      </c>
      <c r="H39" s="356">
        <f>'6.2. Паспорт фин осв ввод факт'!J39</f>
        <v>0</v>
      </c>
      <c r="I39" s="356">
        <f>'6.2. Паспорт фин осв ввод факт'!N39</f>
        <v>0</v>
      </c>
      <c r="J39" s="356">
        <f>'6.2. Паспорт фин осв ввод факт'!P39</f>
        <v>0</v>
      </c>
      <c r="K39" s="356">
        <f t="shared" si="5"/>
        <v>0</v>
      </c>
      <c r="L39" s="356">
        <f>'6.2. Паспорт фин осв ввод факт'!T39</f>
        <v>0</v>
      </c>
      <c r="M39" s="356">
        <v>0</v>
      </c>
      <c r="N39" s="356">
        <f t="shared" si="6"/>
        <v>0</v>
      </c>
      <c r="O39" s="356">
        <v>0</v>
      </c>
      <c r="P39" s="356">
        <f>'6.2. Паспорт фин осв ввод факт'!X39</f>
        <v>0</v>
      </c>
      <c r="Q39" s="356">
        <v>0</v>
      </c>
      <c r="R39" s="356">
        <f t="shared" si="7"/>
        <v>0</v>
      </c>
      <c r="S39" s="356">
        <v>0</v>
      </c>
      <c r="T39" s="356">
        <v>0</v>
      </c>
      <c r="U39" s="356">
        <v>0</v>
      </c>
      <c r="V39" s="353" t="s">
        <v>632</v>
      </c>
      <c r="W39" s="353" t="s">
        <v>632</v>
      </c>
      <c r="X39" s="356">
        <v>0</v>
      </c>
      <c r="Y39" s="356">
        <v>0</v>
      </c>
      <c r="Z39" s="353" t="s">
        <v>632</v>
      </c>
      <c r="AA39" s="353" t="s">
        <v>632</v>
      </c>
      <c r="AB39" s="356">
        <v>0</v>
      </c>
      <c r="AC39" s="356">
        <v>0</v>
      </c>
      <c r="AD39" s="353" t="s">
        <v>632</v>
      </c>
      <c r="AE39" s="353" t="s">
        <v>632</v>
      </c>
      <c r="AF39" s="353">
        <f t="shared" si="1"/>
        <v>0</v>
      </c>
      <c r="AG39" s="364">
        <f t="shared" si="8"/>
        <v>0</v>
      </c>
    </row>
    <row r="40" spans="1:33" ht="31.5" x14ac:dyDescent="0.25">
      <c r="A40" s="354" t="s">
        <v>150</v>
      </c>
      <c r="B40" s="355" t="s">
        <v>137</v>
      </c>
      <c r="C40" s="353">
        <f>'6.2. Паспорт фин осв ввод факт'!C40</f>
        <v>0</v>
      </c>
      <c r="D40" s="353">
        <f t="shared" si="2"/>
        <v>0</v>
      </c>
      <c r="E40" s="353">
        <f t="shared" si="3"/>
        <v>0</v>
      </c>
      <c r="F40" s="353">
        <f t="shared" si="4"/>
        <v>0</v>
      </c>
      <c r="G40" s="356">
        <f>'6.2. Паспорт фин осв ввод факт'!G40</f>
        <v>0</v>
      </c>
      <c r="H40" s="356">
        <f>'6.2. Паспорт фин осв ввод факт'!J40</f>
        <v>0</v>
      </c>
      <c r="I40" s="356">
        <f>'6.2. Паспорт фин осв ввод факт'!N40</f>
        <v>0</v>
      </c>
      <c r="J40" s="356">
        <f>'6.2. Паспорт фин осв ввод факт'!P40</f>
        <v>0</v>
      </c>
      <c r="K40" s="356">
        <f t="shared" si="5"/>
        <v>0</v>
      </c>
      <c r="L40" s="356">
        <f>'6.2. Паспорт фин осв ввод факт'!T40</f>
        <v>0</v>
      </c>
      <c r="M40" s="356">
        <v>0</v>
      </c>
      <c r="N40" s="356">
        <f t="shared" si="6"/>
        <v>0</v>
      </c>
      <c r="O40" s="356">
        <v>0</v>
      </c>
      <c r="P40" s="356">
        <f>'6.2. Паспорт фин осв ввод факт'!X40</f>
        <v>0</v>
      </c>
      <c r="Q40" s="356">
        <v>0</v>
      </c>
      <c r="R40" s="356">
        <f t="shared" si="7"/>
        <v>0</v>
      </c>
      <c r="S40" s="356">
        <v>0</v>
      </c>
      <c r="T40" s="356">
        <v>0</v>
      </c>
      <c r="U40" s="356">
        <v>0</v>
      </c>
      <c r="V40" s="353" t="s">
        <v>632</v>
      </c>
      <c r="W40" s="353" t="s">
        <v>632</v>
      </c>
      <c r="X40" s="356">
        <v>0</v>
      </c>
      <c r="Y40" s="356">
        <v>0</v>
      </c>
      <c r="Z40" s="353" t="s">
        <v>632</v>
      </c>
      <c r="AA40" s="353" t="s">
        <v>632</v>
      </c>
      <c r="AB40" s="356">
        <v>0</v>
      </c>
      <c r="AC40" s="356">
        <v>0</v>
      </c>
      <c r="AD40" s="353" t="s">
        <v>632</v>
      </c>
      <c r="AE40" s="353" t="s">
        <v>632</v>
      </c>
      <c r="AF40" s="353">
        <f t="shared" si="1"/>
        <v>0</v>
      </c>
      <c r="AG40" s="364">
        <f t="shared" si="8"/>
        <v>0</v>
      </c>
    </row>
    <row r="41" spans="1:33" x14ac:dyDescent="0.25">
      <c r="A41" s="354" t="s">
        <v>149</v>
      </c>
      <c r="B41" s="355" t="s">
        <v>135</v>
      </c>
      <c r="C41" s="353">
        <f>'6.2. Паспорт фин осв ввод факт'!C41</f>
        <v>43.929000000000002</v>
      </c>
      <c r="D41" s="353">
        <f t="shared" si="2"/>
        <v>43.929000000000002</v>
      </c>
      <c r="E41" s="353">
        <f t="shared" si="3"/>
        <v>43.929000000000002</v>
      </c>
      <c r="F41" s="353">
        <f t="shared" si="4"/>
        <v>43.929000000000002</v>
      </c>
      <c r="G41" s="356">
        <f>'6.2. Паспорт фин осв ввод факт'!G41</f>
        <v>0</v>
      </c>
      <c r="H41" s="356">
        <f>'6.2. Паспорт фин осв ввод факт'!J41</f>
        <v>0</v>
      </c>
      <c r="I41" s="356">
        <f>'6.2. Паспорт фин осв ввод факт'!N41</f>
        <v>0</v>
      </c>
      <c r="J41" s="356">
        <f>'6.2. Паспорт фин осв ввод факт'!P41</f>
        <v>0</v>
      </c>
      <c r="K41" s="356">
        <f t="shared" si="5"/>
        <v>0</v>
      </c>
      <c r="L41" s="356">
        <f>'6.2. Паспорт фин осв ввод факт'!T41</f>
        <v>0</v>
      </c>
      <c r="M41" s="356">
        <v>0</v>
      </c>
      <c r="N41" s="356">
        <f t="shared" si="6"/>
        <v>0</v>
      </c>
      <c r="O41" s="356">
        <v>0</v>
      </c>
      <c r="P41" s="356">
        <f>'6.2. Паспорт фин осв ввод факт'!X41</f>
        <v>43.929000000000002</v>
      </c>
      <c r="Q41" s="356">
        <v>0</v>
      </c>
      <c r="R41" s="356">
        <f t="shared" si="7"/>
        <v>43.929000000000002</v>
      </c>
      <c r="S41" s="356">
        <v>0</v>
      </c>
      <c r="T41" s="356">
        <v>0</v>
      </c>
      <c r="U41" s="356">
        <v>0</v>
      </c>
      <c r="V41" s="353" t="s">
        <v>632</v>
      </c>
      <c r="W41" s="353" t="s">
        <v>632</v>
      </c>
      <c r="X41" s="356">
        <v>0</v>
      </c>
      <c r="Y41" s="356">
        <v>0</v>
      </c>
      <c r="Z41" s="353" t="s">
        <v>632</v>
      </c>
      <c r="AA41" s="353" t="s">
        <v>632</v>
      </c>
      <c r="AB41" s="356">
        <v>0</v>
      </c>
      <c r="AC41" s="356">
        <v>0</v>
      </c>
      <c r="AD41" s="353" t="s">
        <v>632</v>
      </c>
      <c r="AE41" s="353" t="s">
        <v>632</v>
      </c>
      <c r="AF41" s="353">
        <f t="shared" si="1"/>
        <v>43.929000000000002</v>
      </c>
      <c r="AG41" s="364">
        <f t="shared" si="8"/>
        <v>43.929000000000002</v>
      </c>
    </row>
    <row r="42" spans="1:33" ht="18.75" x14ac:dyDescent="0.25">
      <c r="A42" s="354" t="s">
        <v>148</v>
      </c>
      <c r="B42" s="358" t="s">
        <v>654</v>
      </c>
      <c r="C42" s="353">
        <f>'6.2. Паспорт фин осв ввод факт'!C42</f>
        <v>11</v>
      </c>
      <c r="D42" s="353">
        <f t="shared" si="2"/>
        <v>11</v>
      </c>
      <c r="E42" s="353">
        <f t="shared" si="3"/>
        <v>11</v>
      </c>
      <c r="F42" s="353">
        <f t="shared" si="4"/>
        <v>11</v>
      </c>
      <c r="G42" s="356">
        <f>'6.2. Паспорт фин осв ввод факт'!G42</f>
        <v>0</v>
      </c>
      <c r="H42" s="356">
        <f>'6.2. Паспорт фин осв ввод факт'!J42</f>
        <v>0</v>
      </c>
      <c r="I42" s="356">
        <f>'6.2. Паспорт фин осв ввод факт'!N42</f>
        <v>0</v>
      </c>
      <c r="J42" s="356">
        <f>'6.2. Паспорт фин осв ввод факт'!P42</f>
        <v>0</v>
      </c>
      <c r="K42" s="356">
        <f t="shared" si="5"/>
        <v>0</v>
      </c>
      <c r="L42" s="356">
        <f>'6.2. Паспорт фин осв ввод факт'!T42</f>
        <v>0</v>
      </c>
      <c r="M42" s="356">
        <v>0</v>
      </c>
      <c r="N42" s="359">
        <f t="shared" si="6"/>
        <v>0</v>
      </c>
      <c r="O42" s="356">
        <v>0</v>
      </c>
      <c r="P42" s="356">
        <f>'6.2. Паспорт фин осв ввод факт'!X42</f>
        <v>11</v>
      </c>
      <c r="Q42" s="356">
        <v>0</v>
      </c>
      <c r="R42" s="359">
        <f t="shared" si="7"/>
        <v>11</v>
      </c>
      <c r="S42" s="356">
        <v>0</v>
      </c>
      <c r="T42" s="356">
        <v>0</v>
      </c>
      <c r="U42" s="356">
        <v>0</v>
      </c>
      <c r="V42" s="353" t="s">
        <v>632</v>
      </c>
      <c r="W42" s="353" t="s">
        <v>632</v>
      </c>
      <c r="X42" s="356">
        <v>0</v>
      </c>
      <c r="Y42" s="356">
        <v>0</v>
      </c>
      <c r="Z42" s="353" t="s">
        <v>632</v>
      </c>
      <c r="AA42" s="353" t="s">
        <v>632</v>
      </c>
      <c r="AB42" s="356">
        <v>0</v>
      </c>
      <c r="AC42" s="356">
        <v>0</v>
      </c>
      <c r="AD42" s="353" t="s">
        <v>632</v>
      </c>
      <c r="AE42" s="353" t="s">
        <v>632</v>
      </c>
      <c r="AF42" s="353">
        <f t="shared" si="1"/>
        <v>11</v>
      </c>
      <c r="AG42" s="364">
        <f t="shared" si="8"/>
        <v>11</v>
      </c>
    </row>
    <row r="43" spans="1:33" s="129" customFormat="1" x14ac:dyDescent="0.25">
      <c r="A43" s="351" t="s">
        <v>58</v>
      </c>
      <c r="B43" s="352" t="s">
        <v>147</v>
      </c>
      <c r="C43" s="353">
        <f>'6.2. Паспорт фин осв ввод факт'!C43</f>
        <v>0</v>
      </c>
      <c r="D43" s="353">
        <f t="shared" si="2"/>
        <v>0</v>
      </c>
      <c r="E43" s="353">
        <f t="shared" si="3"/>
        <v>0</v>
      </c>
      <c r="F43" s="353">
        <f t="shared" si="4"/>
        <v>0</v>
      </c>
      <c r="G43" s="353">
        <f>'6.2. Паспорт фин осв ввод факт'!G43</f>
        <v>0</v>
      </c>
      <c r="H43" s="353">
        <f>'6.2. Паспорт фин осв ввод факт'!J43</f>
        <v>0</v>
      </c>
      <c r="I43" s="353">
        <f>'6.2. Паспорт фин осв ввод факт'!N43</f>
        <v>0</v>
      </c>
      <c r="J43" s="353">
        <f>'6.2. Паспорт фин осв ввод факт'!P43</f>
        <v>0</v>
      </c>
      <c r="K43" s="353">
        <f t="shared" si="5"/>
        <v>0</v>
      </c>
      <c r="L43" s="353">
        <f>'6.2. Паспорт фин осв ввод факт'!T43</f>
        <v>0</v>
      </c>
      <c r="M43" s="353">
        <v>0</v>
      </c>
      <c r="N43" s="353">
        <f t="shared" si="6"/>
        <v>0</v>
      </c>
      <c r="O43" s="353">
        <v>0</v>
      </c>
      <c r="P43" s="353">
        <f>'6.2. Паспорт фин осв ввод факт'!X43</f>
        <v>0</v>
      </c>
      <c r="Q43" s="353">
        <v>0</v>
      </c>
      <c r="R43" s="353">
        <f t="shared" si="7"/>
        <v>0</v>
      </c>
      <c r="S43" s="353">
        <v>0</v>
      </c>
      <c r="T43" s="353">
        <v>0</v>
      </c>
      <c r="U43" s="353">
        <v>0</v>
      </c>
      <c r="V43" s="353" t="s">
        <v>632</v>
      </c>
      <c r="W43" s="353" t="s">
        <v>632</v>
      </c>
      <c r="X43" s="353">
        <v>0</v>
      </c>
      <c r="Y43" s="353">
        <v>0</v>
      </c>
      <c r="Z43" s="353" t="s">
        <v>632</v>
      </c>
      <c r="AA43" s="353" t="s">
        <v>632</v>
      </c>
      <c r="AB43" s="353">
        <v>0</v>
      </c>
      <c r="AC43" s="353">
        <v>0</v>
      </c>
      <c r="AD43" s="353" t="s">
        <v>632</v>
      </c>
      <c r="AE43" s="353" t="s">
        <v>632</v>
      </c>
      <c r="AF43" s="353">
        <f t="shared" si="1"/>
        <v>0</v>
      </c>
      <c r="AG43" s="364">
        <f t="shared" si="8"/>
        <v>0</v>
      </c>
    </row>
    <row r="44" spans="1:33" x14ac:dyDescent="0.25">
      <c r="A44" s="354" t="s">
        <v>146</v>
      </c>
      <c r="B44" s="355" t="s">
        <v>145</v>
      </c>
      <c r="C44" s="353">
        <f>'6.2. Паспорт фин осв ввод факт'!C44</f>
        <v>0</v>
      </c>
      <c r="D44" s="353">
        <f t="shared" si="2"/>
        <v>0</v>
      </c>
      <c r="E44" s="353">
        <f t="shared" si="3"/>
        <v>0</v>
      </c>
      <c r="F44" s="353">
        <f t="shared" si="4"/>
        <v>0</v>
      </c>
      <c r="G44" s="356">
        <f>'6.2. Паспорт фин осв ввод факт'!G44</f>
        <v>0</v>
      </c>
      <c r="H44" s="356">
        <f>'6.2. Паспорт фин осв ввод факт'!J44</f>
        <v>0</v>
      </c>
      <c r="I44" s="356">
        <f>'6.2. Паспорт фин осв ввод факт'!N44</f>
        <v>0</v>
      </c>
      <c r="J44" s="356">
        <f>'6.2. Паспорт фин осв ввод факт'!P44</f>
        <v>0</v>
      </c>
      <c r="K44" s="356">
        <f t="shared" si="5"/>
        <v>0</v>
      </c>
      <c r="L44" s="356">
        <f>'6.2. Паспорт фин осв ввод факт'!T44</f>
        <v>0</v>
      </c>
      <c r="M44" s="356">
        <v>0</v>
      </c>
      <c r="N44" s="356">
        <f t="shared" si="6"/>
        <v>0</v>
      </c>
      <c r="O44" s="356">
        <v>0</v>
      </c>
      <c r="P44" s="356">
        <f>'6.2. Паспорт фин осв ввод факт'!X44</f>
        <v>0</v>
      </c>
      <c r="Q44" s="356">
        <v>0</v>
      </c>
      <c r="R44" s="356">
        <f t="shared" si="7"/>
        <v>0</v>
      </c>
      <c r="S44" s="356">
        <v>0</v>
      </c>
      <c r="T44" s="356">
        <v>0</v>
      </c>
      <c r="U44" s="356">
        <v>0</v>
      </c>
      <c r="V44" s="353" t="s">
        <v>632</v>
      </c>
      <c r="W44" s="353" t="s">
        <v>632</v>
      </c>
      <c r="X44" s="356">
        <v>0</v>
      </c>
      <c r="Y44" s="356">
        <v>0</v>
      </c>
      <c r="Z44" s="353" t="s">
        <v>632</v>
      </c>
      <c r="AA44" s="353" t="s">
        <v>632</v>
      </c>
      <c r="AB44" s="356">
        <v>0</v>
      </c>
      <c r="AC44" s="356">
        <v>0</v>
      </c>
      <c r="AD44" s="353" t="s">
        <v>632</v>
      </c>
      <c r="AE44" s="353" t="s">
        <v>632</v>
      </c>
      <c r="AF44" s="353">
        <f t="shared" si="1"/>
        <v>0</v>
      </c>
      <c r="AG44" s="364">
        <f t="shared" si="8"/>
        <v>0</v>
      </c>
    </row>
    <row r="45" spans="1:33" x14ac:dyDescent="0.25">
      <c r="A45" s="354" t="s">
        <v>144</v>
      </c>
      <c r="B45" s="355" t="s">
        <v>143</v>
      </c>
      <c r="C45" s="353">
        <f>'6.2. Паспорт фин осв ввод факт'!C45</f>
        <v>0.5</v>
      </c>
      <c r="D45" s="353">
        <f t="shared" si="2"/>
        <v>0.5</v>
      </c>
      <c r="E45" s="353">
        <f t="shared" si="3"/>
        <v>0.5</v>
      </c>
      <c r="F45" s="353">
        <f t="shared" si="4"/>
        <v>0.5</v>
      </c>
      <c r="G45" s="356">
        <f>'6.2. Паспорт фин осв ввод факт'!G45</f>
        <v>0</v>
      </c>
      <c r="H45" s="356">
        <f>'6.2. Паспорт фин осв ввод факт'!J45</f>
        <v>0</v>
      </c>
      <c r="I45" s="356">
        <f>'6.2. Паспорт фин осв ввод факт'!N45</f>
        <v>0</v>
      </c>
      <c r="J45" s="356">
        <f>'6.2. Паспорт фин осв ввод факт'!P45</f>
        <v>0</v>
      </c>
      <c r="K45" s="356">
        <f t="shared" si="5"/>
        <v>0</v>
      </c>
      <c r="L45" s="356">
        <f>'6.2. Паспорт фин осв ввод факт'!T45</f>
        <v>0</v>
      </c>
      <c r="M45" s="356">
        <v>0</v>
      </c>
      <c r="N45" s="356">
        <f t="shared" si="6"/>
        <v>0</v>
      </c>
      <c r="O45" s="356">
        <v>0</v>
      </c>
      <c r="P45" s="356">
        <f>'6.2. Паспорт фин осв ввод факт'!X45</f>
        <v>0.5</v>
      </c>
      <c r="Q45" s="356">
        <v>0</v>
      </c>
      <c r="R45" s="356">
        <f t="shared" si="7"/>
        <v>0.5</v>
      </c>
      <c r="S45" s="356">
        <v>0</v>
      </c>
      <c r="T45" s="356">
        <v>0</v>
      </c>
      <c r="U45" s="356">
        <v>0</v>
      </c>
      <c r="V45" s="353" t="s">
        <v>632</v>
      </c>
      <c r="W45" s="353" t="s">
        <v>632</v>
      </c>
      <c r="X45" s="356">
        <v>0</v>
      </c>
      <c r="Y45" s="356">
        <v>0</v>
      </c>
      <c r="Z45" s="353" t="s">
        <v>632</v>
      </c>
      <c r="AA45" s="353" t="s">
        <v>632</v>
      </c>
      <c r="AB45" s="356">
        <v>0</v>
      </c>
      <c r="AC45" s="356">
        <v>0</v>
      </c>
      <c r="AD45" s="353" t="s">
        <v>632</v>
      </c>
      <c r="AE45" s="353" t="s">
        <v>632</v>
      </c>
      <c r="AF45" s="353">
        <f t="shared" si="1"/>
        <v>0.5</v>
      </c>
      <c r="AG45" s="364">
        <f t="shared" si="8"/>
        <v>0.5</v>
      </c>
    </row>
    <row r="46" spans="1:33" x14ac:dyDescent="0.25">
      <c r="A46" s="354" t="s">
        <v>142</v>
      </c>
      <c r="B46" s="355" t="s">
        <v>141</v>
      </c>
      <c r="C46" s="353">
        <f>'6.2. Паспорт фин осв ввод факт'!C46</f>
        <v>0</v>
      </c>
      <c r="D46" s="353">
        <f t="shared" si="2"/>
        <v>0</v>
      </c>
      <c r="E46" s="353">
        <f t="shared" si="3"/>
        <v>0</v>
      </c>
      <c r="F46" s="353">
        <f t="shared" si="4"/>
        <v>0</v>
      </c>
      <c r="G46" s="356">
        <f>'6.2. Паспорт фин осв ввод факт'!G46</f>
        <v>0</v>
      </c>
      <c r="H46" s="356">
        <f>'6.2. Паспорт фин осв ввод факт'!J46</f>
        <v>0</v>
      </c>
      <c r="I46" s="356">
        <f>'6.2. Паспорт фин осв ввод факт'!N46</f>
        <v>0</v>
      </c>
      <c r="J46" s="356">
        <f>'6.2. Паспорт фин осв ввод факт'!P46</f>
        <v>0</v>
      </c>
      <c r="K46" s="356">
        <f t="shared" si="5"/>
        <v>0</v>
      </c>
      <c r="L46" s="356">
        <f>'6.2. Паспорт фин осв ввод факт'!T46</f>
        <v>0</v>
      </c>
      <c r="M46" s="356">
        <v>0</v>
      </c>
      <c r="N46" s="356">
        <f t="shared" si="6"/>
        <v>0</v>
      </c>
      <c r="O46" s="356">
        <v>0</v>
      </c>
      <c r="P46" s="356">
        <f>'6.2. Паспорт фин осв ввод факт'!X46</f>
        <v>0</v>
      </c>
      <c r="Q46" s="356">
        <v>0</v>
      </c>
      <c r="R46" s="356">
        <f t="shared" si="7"/>
        <v>0</v>
      </c>
      <c r="S46" s="356">
        <v>0</v>
      </c>
      <c r="T46" s="356">
        <v>0</v>
      </c>
      <c r="U46" s="356">
        <v>0</v>
      </c>
      <c r="V46" s="353" t="s">
        <v>632</v>
      </c>
      <c r="W46" s="353" t="s">
        <v>632</v>
      </c>
      <c r="X46" s="356">
        <v>0</v>
      </c>
      <c r="Y46" s="356">
        <v>0</v>
      </c>
      <c r="Z46" s="353" t="s">
        <v>632</v>
      </c>
      <c r="AA46" s="353" t="s">
        <v>632</v>
      </c>
      <c r="AB46" s="356">
        <v>0</v>
      </c>
      <c r="AC46" s="356">
        <v>0</v>
      </c>
      <c r="AD46" s="353" t="s">
        <v>632</v>
      </c>
      <c r="AE46" s="353" t="s">
        <v>632</v>
      </c>
      <c r="AF46" s="353">
        <f t="shared" si="1"/>
        <v>0</v>
      </c>
      <c r="AG46" s="364">
        <f t="shared" si="8"/>
        <v>0</v>
      </c>
    </row>
    <row r="47" spans="1:33" ht="31.5" x14ac:dyDescent="0.25">
      <c r="A47" s="354" t="s">
        <v>140</v>
      </c>
      <c r="B47" s="355" t="s">
        <v>139</v>
      </c>
      <c r="C47" s="353">
        <f>'6.2. Паспорт фин осв ввод факт'!C47</f>
        <v>0</v>
      </c>
      <c r="D47" s="353">
        <f t="shared" si="2"/>
        <v>0</v>
      </c>
      <c r="E47" s="353">
        <f t="shared" si="3"/>
        <v>0</v>
      </c>
      <c r="F47" s="353">
        <f t="shared" si="4"/>
        <v>0</v>
      </c>
      <c r="G47" s="356">
        <f>'6.2. Паспорт фин осв ввод факт'!G47</f>
        <v>0</v>
      </c>
      <c r="H47" s="356">
        <f>'6.2. Паспорт фин осв ввод факт'!J47</f>
        <v>0</v>
      </c>
      <c r="I47" s="356">
        <f>'6.2. Паспорт фин осв ввод факт'!N47</f>
        <v>0</v>
      </c>
      <c r="J47" s="356">
        <f>'6.2. Паспорт фин осв ввод факт'!P47</f>
        <v>0</v>
      </c>
      <c r="K47" s="356">
        <f t="shared" si="5"/>
        <v>0</v>
      </c>
      <c r="L47" s="356">
        <f>'6.2. Паспорт фин осв ввод факт'!T47</f>
        <v>0</v>
      </c>
      <c r="M47" s="356">
        <v>0</v>
      </c>
      <c r="N47" s="356">
        <f t="shared" si="6"/>
        <v>0</v>
      </c>
      <c r="O47" s="356">
        <v>0</v>
      </c>
      <c r="P47" s="356">
        <f>'6.2. Паспорт фин осв ввод факт'!X47</f>
        <v>0</v>
      </c>
      <c r="Q47" s="356">
        <v>0</v>
      </c>
      <c r="R47" s="356">
        <f t="shared" si="7"/>
        <v>0</v>
      </c>
      <c r="S47" s="356">
        <v>0</v>
      </c>
      <c r="T47" s="356">
        <v>0</v>
      </c>
      <c r="U47" s="356">
        <v>0</v>
      </c>
      <c r="V47" s="353" t="s">
        <v>632</v>
      </c>
      <c r="W47" s="353" t="s">
        <v>632</v>
      </c>
      <c r="X47" s="356">
        <v>0</v>
      </c>
      <c r="Y47" s="356">
        <v>0</v>
      </c>
      <c r="Z47" s="353" t="s">
        <v>632</v>
      </c>
      <c r="AA47" s="353" t="s">
        <v>632</v>
      </c>
      <c r="AB47" s="356">
        <v>0</v>
      </c>
      <c r="AC47" s="356">
        <v>0</v>
      </c>
      <c r="AD47" s="353" t="s">
        <v>632</v>
      </c>
      <c r="AE47" s="353" t="s">
        <v>632</v>
      </c>
      <c r="AF47" s="353">
        <f t="shared" si="1"/>
        <v>0</v>
      </c>
      <c r="AG47" s="364">
        <f t="shared" si="8"/>
        <v>0</v>
      </c>
    </row>
    <row r="48" spans="1:33" ht="31.5" x14ac:dyDescent="0.25">
      <c r="A48" s="354" t="s">
        <v>138</v>
      </c>
      <c r="B48" s="355" t="s">
        <v>137</v>
      </c>
      <c r="C48" s="353">
        <f>'6.2. Паспорт фин осв ввод факт'!C48</f>
        <v>0</v>
      </c>
      <c r="D48" s="353">
        <f t="shared" si="2"/>
        <v>0</v>
      </c>
      <c r="E48" s="353">
        <f t="shared" si="3"/>
        <v>0</v>
      </c>
      <c r="F48" s="353">
        <f t="shared" si="4"/>
        <v>0</v>
      </c>
      <c r="G48" s="356">
        <f>'6.2. Паспорт фин осв ввод факт'!G48</f>
        <v>0</v>
      </c>
      <c r="H48" s="356">
        <f>'6.2. Паспорт фин осв ввод факт'!J48</f>
        <v>0</v>
      </c>
      <c r="I48" s="356">
        <f>'6.2. Паспорт фин осв ввод факт'!N48</f>
        <v>0</v>
      </c>
      <c r="J48" s="356">
        <f>'6.2. Паспорт фин осв ввод факт'!P48</f>
        <v>0</v>
      </c>
      <c r="K48" s="356">
        <f t="shared" si="5"/>
        <v>0</v>
      </c>
      <c r="L48" s="356">
        <f>'6.2. Паспорт фин осв ввод факт'!T48</f>
        <v>0</v>
      </c>
      <c r="M48" s="356">
        <v>0</v>
      </c>
      <c r="N48" s="356">
        <f t="shared" si="6"/>
        <v>0</v>
      </c>
      <c r="O48" s="356">
        <v>0</v>
      </c>
      <c r="P48" s="356">
        <f>'6.2. Паспорт фин осв ввод факт'!X48</f>
        <v>0</v>
      </c>
      <c r="Q48" s="356">
        <v>0</v>
      </c>
      <c r="R48" s="356">
        <f t="shared" si="7"/>
        <v>0</v>
      </c>
      <c r="S48" s="356">
        <v>0</v>
      </c>
      <c r="T48" s="356">
        <v>0</v>
      </c>
      <c r="U48" s="356">
        <v>0</v>
      </c>
      <c r="V48" s="353" t="s">
        <v>632</v>
      </c>
      <c r="W48" s="353" t="s">
        <v>632</v>
      </c>
      <c r="X48" s="356">
        <v>0</v>
      </c>
      <c r="Y48" s="356">
        <v>0</v>
      </c>
      <c r="Z48" s="353" t="s">
        <v>632</v>
      </c>
      <c r="AA48" s="353" t="s">
        <v>632</v>
      </c>
      <c r="AB48" s="356">
        <v>0</v>
      </c>
      <c r="AC48" s="356">
        <v>0</v>
      </c>
      <c r="AD48" s="353" t="s">
        <v>632</v>
      </c>
      <c r="AE48" s="353" t="s">
        <v>632</v>
      </c>
      <c r="AF48" s="353">
        <f t="shared" si="1"/>
        <v>0</v>
      </c>
      <c r="AG48" s="364">
        <f t="shared" si="8"/>
        <v>0</v>
      </c>
    </row>
    <row r="49" spans="1:33" x14ac:dyDescent="0.25">
      <c r="A49" s="354" t="s">
        <v>136</v>
      </c>
      <c r="B49" s="355" t="s">
        <v>135</v>
      </c>
      <c r="C49" s="353">
        <f>'6.2. Паспорт фин осв ввод факт'!C49</f>
        <v>43.929000000000002</v>
      </c>
      <c r="D49" s="353">
        <f t="shared" si="2"/>
        <v>43.929000000000002</v>
      </c>
      <c r="E49" s="353">
        <f t="shared" si="3"/>
        <v>43.929000000000002</v>
      </c>
      <c r="F49" s="353">
        <f t="shared" si="4"/>
        <v>43.929000000000002</v>
      </c>
      <c r="G49" s="356">
        <f>'6.2. Паспорт фин осв ввод факт'!G49</f>
        <v>0</v>
      </c>
      <c r="H49" s="356">
        <f>'6.2. Паспорт фин осв ввод факт'!J49</f>
        <v>0</v>
      </c>
      <c r="I49" s="356">
        <f>'6.2. Паспорт фин осв ввод факт'!N49</f>
        <v>0</v>
      </c>
      <c r="J49" s="356">
        <f>'6.2. Паспорт фин осв ввод факт'!P49</f>
        <v>0</v>
      </c>
      <c r="K49" s="356">
        <f t="shared" si="5"/>
        <v>0</v>
      </c>
      <c r="L49" s="356">
        <f>'6.2. Паспорт фин осв ввод факт'!T49</f>
        <v>0</v>
      </c>
      <c r="M49" s="356">
        <v>0</v>
      </c>
      <c r="N49" s="356">
        <f t="shared" si="6"/>
        <v>0</v>
      </c>
      <c r="O49" s="356">
        <v>0</v>
      </c>
      <c r="P49" s="356">
        <f>'6.2. Паспорт фин осв ввод факт'!X49</f>
        <v>43.929000000000002</v>
      </c>
      <c r="Q49" s="356">
        <v>0</v>
      </c>
      <c r="R49" s="356">
        <f t="shared" si="7"/>
        <v>43.929000000000002</v>
      </c>
      <c r="S49" s="356">
        <v>0</v>
      </c>
      <c r="T49" s="356">
        <v>0</v>
      </c>
      <c r="U49" s="356">
        <v>0</v>
      </c>
      <c r="V49" s="353" t="s">
        <v>632</v>
      </c>
      <c r="W49" s="353" t="s">
        <v>632</v>
      </c>
      <c r="X49" s="356">
        <v>0</v>
      </c>
      <c r="Y49" s="356">
        <v>0</v>
      </c>
      <c r="Z49" s="353" t="s">
        <v>632</v>
      </c>
      <c r="AA49" s="353" t="s">
        <v>632</v>
      </c>
      <c r="AB49" s="356">
        <v>0</v>
      </c>
      <c r="AC49" s="356">
        <v>0</v>
      </c>
      <c r="AD49" s="353" t="s">
        <v>632</v>
      </c>
      <c r="AE49" s="353" t="s">
        <v>632</v>
      </c>
      <c r="AF49" s="353">
        <f t="shared" si="1"/>
        <v>43.929000000000002</v>
      </c>
      <c r="AG49" s="364">
        <f t="shared" si="8"/>
        <v>43.929000000000002</v>
      </c>
    </row>
    <row r="50" spans="1:33" ht="18.75" x14ac:dyDescent="0.25">
      <c r="A50" s="354" t="s">
        <v>134</v>
      </c>
      <c r="B50" s="358" t="s">
        <v>654</v>
      </c>
      <c r="C50" s="353">
        <f>'6.2. Паспорт фин осв ввод факт'!C50</f>
        <v>11</v>
      </c>
      <c r="D50" s="353">
        <f t="shared" si="2"/>
        <v>11</v>
      </c>
      <c r="E50" s="353">
        <f t="shared" si="3"/>
        <v>11</v>
      </c>
      <c r="F50" s="353">
        <f t="shared" si="4"/>
        <v>11</v>
      </c>
      <c r="G50" s="356">
        <f>'6.2. Паспорт фин осв ввод факт'!G50</f>
        <v>0</v>
      </c>
      <c r="H50" s="356">
        <f>'6.2. Паспорт фин осв ввод факт'!J50</f>
        <v>0</v>
      </c>
      <c r="I50" s="356">
        <f>'6.2. Паспорт фин осв ввод факт'!N50</f>
        <v>0</v>
      </c>
      <c r="J50" s="356">
        <f>'6.2. Паспорт фин осв ввод факт'!P50</f>
        <v>0</v>
      </c>
      <c r="K50" s="356">
        <f t="shared" si="5"/>
        <v>0</v>
      </c>
      <c r="L50" s="356">
        <f>'6.2. Паспорт фин осв ввод факт'!T50</f>
        <v>0</v>
      </c>
      <c r="M50" s="356">
        <v>0</v>
      </c>
      <c r="N50" s="359">
        <f t="shared" si="6"/>
        <v>0</v>
      </c>
      <c r="O50" s="356">
        <v>0</v>
      </c>
      <c r="P50" s="356">
        <f>'6.2. Паспорт фин осв ввод факт'!X50</f>
        <v>11</v>
      </c>
      <c r="Q50" s="356">
        <v>0</v>
      </c>
      <c r="R50" s="359">
        <f t="shared" si="7"/>
        <v>11</v>
      </c>
      <c r="S50" s="356">
        <v>0</v>
      </c>
      <c r="T50" s="356">
        <v>0</v>
      </c>
      <c r="U50" s="356">
        <v>0</v>
      </c>
      <c r="V50" s="353" t="s">
        <v>632</v>
      </c>
      <c r="W50" s="353" t="s">
        <v>632</v>
      </c>
      <c r="X50" s="356">
        <v>0</v>
      </c>
      <c r="Y50" s="356">
        <v>0</v>
      </c>
      <c r="Z50" s="353" t="s">
        <v>632</v>
      </c>
      <c r="AA50" s="353" t="s">
        <v>632</v>
      </c>
      <c r="AB50" s="356">
        <v>0</v>
      </c>
      <c r="AC50" s="356">
        <v>0</v>
      </c>
      <c r="AD50" s="353" t="s">
        <v>632</v>
      </c>
      <c r="AE50" s="353" t="s">
        <v>632</v>
      </c>
      <c r="AF50" s="353">
        <f t="shared" si="1"/>
        <v>11</v>
      </c>
      <c r="AG50" s="364">
        <f t="shared" si="8"/>
        <v>11</v>
      </c>
    </row>
    <row r="51" spans="1:33" s="129" customFormat="1" ht="35.25" customHeight="1" x14ac:dyDescent="0.25">
      <c r="A51" s="351" t="s">
        <v>56</v>
      </c>
      <c r="B51" s="352" t="s">
        <v>133</v>
      </c>
      <c r="C51" s="353">
        <f>'6.2. Паспорт фин осв ввод факт'!C51</f>
        <v>0</v>
      </c>
      <c r="D51" s="353">
        <f t="shared" si="2"/>
        <v>0</v>
      </c>
      <c r="E51" s="353">
        <f t="shared" si="3"/>
        <v>0</v>
      </c>
      <c r="F51" s="353">
        <f t="shared" si="4"/>
        <v>0</v>
      </c>
      <c r="G51" s="353">
        <f>'6.2. Паспорт фин осв ввод факт'!G51</f>
        <v>0</v>
      </c>
      <c r="H51" s="353">
        <f>'6.2. Паспорт фин осв ввод факт'!J51</f>
        <v>0</v>
      </c>
      <c r="I51" s="353">
        <f>'6.2. Паспорт фин осв ввод факт'!N51</f>
        <v>0</v>
      </c>
      <c r="J51" s="353">
        <f>'6.2. Паспорт фин осв ввод факт'!P51</f>
        <v>0</v>
      </c>
      <c r="K51" s="353">
        <f t="shared" si="5"/>
        <v>0</v>
      </c>
      <c r="L51" s="353">
        <f>'6.2. Паспорт фин осв ввод факт'!T51</f>
        <v>0</v>
      </c>
      <c r="M51" s="353">
        <v>0</v>
      </c>
      <c r="N51" s="353">
        <f t="shared" si="6"/>
        <v>0</v>
      </c>
      <c r="O51" s="353">
        <v>0</v>
      </c>
      <c r="P51" s="353">
        <f>'6.2. Паспорт фин осв ввод факт'!X51</f>
        <v>0</v>
      </c>
      <c r="Q51" s="353">
        <v>0</v>
      </c>
      <c r="R51" s="353">
        <f t="shared" si="7"/>
        <v>0</v>
      </c>
      <c r="S51" s="353">
        <v>0</v>
      </c>
      <c r="T51" s="353">
        <v>0</v>
      </c>
      <c r="U51" s="353">
        <v>0</v>
      </c>
      <c r="V51" s="353" t="s">
        <v>632</v>
      </c>
      <c r="W51" s="353" t="s">
        <v>632</v>
      </c>
      <c r="X51" s="353">
        <v>0</v>
      </c>
      <c r="Y51" s="353">
        <v>0</v>
      </c>
      <c r="Z51" s="353" t="s">
        <v>632</v>
      </c>
      <c r="AA51" s="353" t="s">
        <v>632</v>
      </c>
      <c r="AB51" s="353">
        <v>0</v>
      </c>
      <c r="AC51" s="353">
        <v>0</v>
      </c>
      <c r="AD51" s="353" t="s">
        <v>632</v>
      </c>
      <c r="AE51" s="353" t="s">
        <v>632</v>
      </c>
      <c r="AF51" s="353">
        <f t="shared" si="1"/>
        <v>0</v>
      </c>
      <c r="AG51" s="364">
        <f t="shared" si="8"/>
        <v>0</v>
      </c>
    </row>
    <row r="52" spans="1:33" x14ac:dyDescent="0.25">
      <c r="A52" s="354" t="s">
        <v>132</v>
      </c>
      <c r="B52" s="355" t="s">
        <v>131</v>
      </c>
      <c r="C52" s="353">
        <f>'6.2. Паспорт фин осв ввод факт'!C52</f>
        <v>382.35645277118647</v>
      </c>
      <c r="D52" s="353">
        <f t="shared" si="2"/>
        <v>382.35645277118647</v>
      </c>
      <c r="E52" s="353">
        <f t="shared" si="3"/>
        <v>382.35645277118647</v>
      </c>
      <c r="F52" s="353">
        <f t="shared" si="4"/>
        <v>382.35645277118647</v>
      </c>
      <c r="G52" s="356">
        <f>'6.2. Паспорт фин осв ввод факт'!G52</f>
        <v>0</v>
      </c>
      <c r="H52" s="356">
        <f>'6.2. Паспорт фин осв ввод факт'!J52</f>
        <v>0</v>
      </c>
      <c r="I52" s="356">
        <f>'6.2. Паспорт фин осв ввод факт'!N52</f>
        <v>0</v>
      </c>
      <c r="J52" s="356">
        <f>'6.2. Паспорт фин осв ввод факт'!P52</f>
        <v>0</v>
      </c>
      <c r="K52" s="356">
        <f t="shared" si="5"/>
        <v>0</v>
      </c>
      <c r="L52" s="356">
        <f>'6.2. Паспорт фин осв ввод факт'!T52</f>
        <v>0</v>
      </c>
      <c r="M52" s="356">
        <v>0</v>
      </c>
      <c r="N52" s="356">
        <f t="shared" si="6"/>
        <v>0</v>
      </c>
      <c r="O52" s="356">
        <v>0</v>
      </c>
      <c r="P52" s="356">
        <f>'6.2. Паспорт фин осв ввод факт'!X52</f>
        <v>382.35645276917899</v>
      </c>
      <c r="Q52" s="356">
        <v>0</v>
      </c>
      <c r="R52" s="356">
        <f t="shared" si="7"/>
        <v>382.35645276917899</v>
      </c>
      <c r="S52" s="356">
        <v>0</v>
      </c>
      <c r="T52" s="356">
        <v>0</v>
      </c>
      <c r="U52" s="356">
        <v>0</v>
      </c>
      <c r="V52" s="353" t="s">
        <v>632</v>
      </c>
      <c r="W52" s="353" t="s">
        <v>632</v>
      </c>
      <c r="X52" s="356">
        <v>0</v>
      </c>
      <c r="Y52" s="356">
        <v>0</v>
      </c>
      <c r="Z52" s="353" t="s">
        <v>632</v>
      </c>
      <c r="AA52" s="353" t="s">
        <v>632</v>
      </c>
      <c r="AB52" s="356">
        <v>0</v>
      </c>
      <c r="AC52" s="356">
        <v>0</v>
      </c>
      <c r="AD52" s="353" t="s">
        <v>632</v>
      </c>
      <c r="AE52" s="353" t="s">
        <v>632</v>
      </c>
      <c r="AF52" s="353">
        <f t="shared" si="1"/>
        <v>382.35645276917899</v>
      </c>
      <c r="AG52" s="364">
        <f t="shared" si="8"/>
        <v>382.35645276917899</v>
      </c>
    </row>
    <row r="53" spans="1:33" x14ac:dyDescent="0.25">
      <c r="A53" s="354" t="s">
        <v>130</v>
      </c>
      <c r="B53" s="355" t="s">
        <v>124</v>
      </c>
      <c r="C53" s="353">
        <f>'6.2. Паспорт фин осв ввод факт'!C53</f>
        <v>0</v>
      </c>
      <c r="D53" s="353">
        <f t="shared" si="2"/>
        <v>0</v>
      </c>
      <c r="E53" s="353">
        <f t="shared" si="3"/>
        <v>0</v>
      </c>
      <c r="F53" s="353">
        <f t="shared" si="4"/>
        <v>0</v>
      </c>
      <c r="G53" s="356">
        <f>'6.2. Паспорт фин осв ввод факт'!G53</f>
        <v>0</v>
      </c>
      <c r="H53" s="356">
        <f>'6.2. Паспорт фин осв ввод факт'!J53</f>
        <v>0</v>
      </c>
      <c r="I53" s="356">
        <f>'6.2. Паспорт фин осв ввод факт'!N53</f>
        <v>0</v>
      </c>
      <c r="J53" s="356">
        <f>'6.2. Паспорт фин осв ввод факт'!P53</f>
        <v>0</v>
      </c>
      <c r="K53" s="356">
        <f t="shared" si="5"/>
        <v>0</v>
      </c>
      <c r="L53" s="356">
        <f>'6.2. Паспорт фин осв ввод факт'!T53</f>
        <v>0</v>
      </c>
      <c r="M53" s="356">
        <v>0</v>
      </c>
      <c r="N53" s="356">
        <f t="shared" si="6"/>
        <v>0</v>
      </c>
      <c r="O53" s="356">
        <v>0</v>
      </c>
      <c r="P53" s="356">
        <f>'6.2. Паспорт фин осв ввод факт'!X53</f>
        <v>0</v>
      </c>
      <c r="Q53" s="356">
        <v>0</v>
      </c>
      <c r="R53" s="356">
        <f t="shared" si="7"/>
        <v>0</v>
      </c>
      <c r="S53" s="356">
        <v>0</v>
      </c>
      <c r="T53" s="356">
        <v>0</v>
      </c>
      <c r="U53" s="356">
        <v>0</v>
      </c>
      <c r="V53" s="353" t="s">
        <v>632</v>
      </c>
      <c r="W53" s="353" t="s">
        <v>632</v>
      </c>
      <c r="X53" s="356">
        <v>0</v>
      </c>
      <c r="Y53" s="356">
        <v>0</v>
      </c>
      <c r="Z53" s="353" t="s">
        <v>632</v>
      </c>
      <c r="AA53" s="353" t="s">
        <v>632</v>
      </c>
      <c r="AB53" s="356">
        <v>0</v>
      </c>
      <c r="AC53" s="356">
        <v>0</v>
      </c>
      <c r="AD53" s="353" t="s">
        <v>632</v>
      </c>
      <c r="AE53" s="353" t="s">
        <v>632</v>
      </c>
      <c r="AF53" s="353">
        <f t="shared" si="1"/>
        <v>0</v>
      </c>
      <c r="AG53" s="364">
        <f t="shared" si="8"/>
        <v>0</v>
      </c>
    </row>
    <row r="54" spans="1:33" x14ac:dyDescent="0.25">
      <c r="A54" s="354" t="s">
        <v>129</v>
      </c>
      <c r="B54" s="358" t="s">
        <v>123</v>
      </c>
      <c r="C54" s="353">
        <f>'6.2. Паспорт фин осв ввод факт'!C54</f>
        <v>0.5</v>
      </c>
      <c r="D54" s="353">
        <f t="shared" si="2"/>
        <v>0.5</v>
      </c>
      <c r="E54" s="353">
        <f t="shared" si="3"/>
        <v>0.5</v>
      </c>
      <c r="F54" s="353">
        <f t="shared" si="4"/>
        <v>0.5</v>
      </c>
      <c r="G54" s="356">
        <f>'6.2. Паспорт фин осв ввод факт'!G54</f>
        <v>0</v>
      </c>
      <c r="H54" s="356">
        <f>'6.2. Паспорт фин осв ввод факт'!J54</f>
        <v>0</v>
      </c>
      <c r="I54" s="356">
        <f>'6.2. Паспорт фин осв ввод факт'!N54</f>
        <v>0</v>
      </c>
      <c r="J54" s="356">
        <f>'6.2. Паспорт фин осв ввод факт'!P54</f>
        <v>0</v>
      </c>
      <c r="K54" s="356">
        <f t="shared" si="5"/>
        <v>0</v>
      </c>
      <c r="L54" s="356">
        <f>'6.2. Паспорт фин осв ввод факт'!T54</f>
        <v>0</v>
      </c>
      <c r="M54" s="356">
        <v>0</v>
      </c>
      <c r="N54" s="359">
        <f t="shared" si="6"/>
        <v>0</v>
      </c>
      <c r="O54" s="356">
        <v>0</v>
      </c>
      <c r="P54" s="356">
        <f>'6.2. Паспорт фин осв ввод факт'!X54</f>
        <v>0.5</v>
      </c>
      <c r="Q54" s="356">
        <v>0</v>
      </c>
      <c r="R54" s="359">
        <f t="shared" si="7"/>
        <v>0.5</v>
      </c>
      <c r="S54" s="356">
        <v>0</v>
      </c>
      <c r="T54" s="356">
        <v>0</v>
      </c>
      <c r="U54" s="356">
        <v>0</v>
      </c>
      <c r="V54" s="353" t="s">
        <v>632</v>
      </c>
      <c r="W54" s="353" t="s">
        <v>632</v>
      </c>
      <c r="X54" s="356">
        <v>0</v>
      </c>
      <c r="Y54" s="356">
        <v>0</v>
      </c>
      <c r="Z54" s="353" t="s">
        <v>632</v>
      </c>
      <c r="AA54" s="353" t="s">
        <v>632</v>
      </c>
      <c r="AB54" s="356">
        <v>0</v>
      </c>
      <c r="AC54" s="356">
        <v>0</v>
      </c>
      <c r="AD54" s="353" t="s">
        <v>632</v>
      </c>
      <c r="AE54" s="353" t="s">
        <v>632</v>
      </c>
      <c r="AF54" s="353">
        <f t="shared" si="1"/>
        <v>0.5</v>
      </c>
      <c r="AG54" s="364">
        <f t="shared" si="8"/>
        <v>0.5</v>
      </c>
    </row>
    <row r="55" spans="1:33" x14ac:dyDescent="0.25">
      <c r="A55" s="354" t="s">
        <v>128</v>
      </c>
      <c r="B55" s="358" t="s">
        <v>122</v>
      </c>
      <c r="C55" s="353">
        <f>'6.2. Паспорт фин осв ввод факт'!C55</f>
        <v>0</v>
      </c>
      <c r="D55" s="353">
        <f t="shared" si="2"/>
        <v>0</v>
      </c>
      <c r="E55" s="353">
        <f t="shared" si="3"/>
        <v>0</v>
      </c>
      <c r="F55" s="353">
        <f t="shared" si="4"/>
        <v>0</v>
      </c>
      <c r="G55" s="356">
        <f>'6.2. Паспорт фин осв ввод факт'!G55</f>
        <v>0</v>
      </c>
      <c r="H55" s="356">
        <f>'6.2. Паспорт фин осв ввод факт'!J55</f>
        <v>0</v>
      </c>
      <c r="I55" s="356">
        <f>'6.2. Паспорт фин осв ввод факт'!N55</f>
        <v>0</v>
      </c>
      <c r="J55" s="356">
        <f>'6.2. Паспорт фин осв ввод факт'!P55</f>
        <v>0</v>
      </c>
      <c r="K55" s="356">
        <f t="shared" si="5"/>
        <v>0</v>
      </c>
      <c r="L55" s="356">
        <f>'6.2. Паспорт фин осв ввод факт'!T55</f>
        <v>0</v>
      </c>
      <c r="M55" s="356">
        <v>0</v>
      </c>
      <c r="N55" s="359">
        <f t="shared" si="6"/>
        <v>0</v>
      </c>
      <c r="O55" s="356">
        <v>0</v>
      </c>
      <c r="P55" s="356">
        <f>'6.2. Паспорт фин осв ввод факт'!X55</f>
        <v>0</v>
      </c>
      <c r="Q55" s="356">
        <v>0</v>
      </c>
      <c r="R55" s="359">
        <f t="shared" si="7"/>
        <v>0</v>
      </c>
      <c r="S55" s="356">
        <v>0</v>
      </c>
      <c r="T55" s="356">
        <v>0</v>
      </c>
      <c r="U55" s="356">
        <v>0</v>
      </c>
      <c r="V55" s="353" t="s">
        <v>632</v>
      </c>
      <c r="W55" s="353" t="s">
        <v>632</v>
      </c>
      <c r="X55" s="356">
        <v>0</v>
      </c>
      <c r="Y55" s="356">
        <v>0</v>
      </c>
      <c r="Z55" s="353" t="s">
        <v>632</v>
      </c>
      <c r="AA55" s="353" t="s">
        <v>632</v>
      </c>
      <c r="AB55" s="356">
        <v>0</v>
      </c>
      <c r="AC55" s="356">
        <v>0</v>
      </c>
      <c r="AD55" s="353" t="s">
        <v>632</v>
      </c>
      <c r="AE55" s="353" t="s">
        <v>632</v>
      </c>
      <c r="AF55" s="353">
        <f t="shared" si="1"/>
        <v>0</v>
      </c>
      <c r="AG55" s="364">
        <f t="shared" si="8"/>
        <v>0</v>
      </c>
    </row>
    <row r="56" spans="1:33" x14ac:dyDescent="0.25">
      <c r="A56" s="354" t="s">
        <v>127</v>
      </c>
      <c r="B56" s="358" t="s">
        <v>121</v>
      </c>
      <c r="C56" s="353">
        <f>'6.2. Паспорт фин осв ввод факт'!C56</f>
        <v>43.929000000000002</v>
      </c>
      <c r="D56" s="353">
        <f t="shared" si="2"/>
        <v>43.929000000000002</v>
      </c>
      <c r="E56" s="353">
        <f t="shared" si="3"/>
        <v>43.929000000000002</v>
      </c>
      <c r="F56" s="353">
        <f t="shared" si="4"/>
        <v>43.929000000000002</v>
      </c>
      <c r="G56" s="356">
        <f>'6.2. Паспорт фин осв ввод факт'!G56</f>
        <v>0</v>
      </c>
      <c r="H56" s="356">
        <f>'6.2. Паспорт фин осв ввод факт'!J56</f>
        <v>0</v>
      </c>
      <c r="I56" s="356">
        <f>'6.2. Паспорт фин осв ввод факт'!N56</f>
        <v>0</v>
      </c>
      <c r="J56" s="356">
        <f>'6.2. Паспорт фин осв ввод факт'!P56</f>
        <v>0</v>
      </c>
      <c r="K56" s="356">
        <f t="shared" si="5"/>
        <v>0</v>
      </c>
      <c r="L56" s="356">
        <f>'6.2. Паспорт фин осв ввод факт'!T56</f>
        <v>0</v>
      </c>
      <c r="M56" s="356">
        <v>0</v>
      </c>
      <c r="N56" s="359">
        <f t="shared" si="6"/>
        <v>0</v>
      </c>
      <c r="O56" s="356">
        <v>0</v>
      </c>
      <c r="P56" s="356">
        <f>'6.2. Паспорт фин осв ввод факт'!X56</f>
        <v>43.929000000000002</v>
      </c>
      <c r="Q56" s="356">
        <v>0</v>
      </c>
      <c r="R56" s="359">
        <f t="shared" si="7"/>
        <v>43.929000000000002</v>
      </c>
      <c r="S56" s="356">
        <v>0</v>
      </c>
      <c r="T56" s="356">
        <v>0</v>
      </c>
      <c r="U56" s="356">
        <v>0</v>
      </c>
      <c r="V56" s="353" t="s">
        <v>632</v>
      </c>
      <c r="W56" s="353" t="s">
        <v>632</v>
      </c>
      <c r="X56" s="356">
        <v>0</v>
      </c>
      <c r="Y56" s="356">
        <v>0</v>
      </c>
      <c r="Z56" s="353" t="s">
        <v>632</v>
      </c>
      <c r="AA56" s="353" t="s">
        <v>632</v>
      </c>
      <c r="AB56" s="356">
        <v>0</v>
      </c>
      <c r="AC56" s="356">
        <v>0</v>
      </c>
      <c r="AD56" s="353" t="s">
        <v>632</v>
      </c>
      <c r="AE56" s="353" t="s">
        <v>632</v>
      </c>
      <c r="AF56" s="353">
        <f t="shared" si="1"/>
        <v>43.929000000000002</v>
      </c>
      <c r="AG56" s="364">
        <f t="shared" si="8"/>
        <v>43.929000000000002</v>
      </c>
    </row>
    <row r="57" spans="1:33" ht="18.75" x14ac:dyDescent="0.25">
      <c r="A57" s="354" t="s">
        <v>126</v>
      </c>
      <c r="B57" s="358" t="s">
        <v>655</v>
      </c>
      <c r="C57" s="353">
        <f>'6.2. Паспорт фин осв ввод факт'!C57</f>
        <v>11</v>
      </c>
      <c r="D57" s="353">
        <f t="shared" si="2"/>
        <v>11</v>
      </c>
      <c r="E57" s="353">
        <f t="shared" si="3"/>
        <v>11</v>
      </c>
      <c r="F57" s="353">
        <f t="shared" si="4"/>
        <v>11</v>
      </c>
      <c r="G57" s="356">
        <f>'6.2. Паспорт фин осв ввод факт'!G57</f>
        <v>0</v>
      </c>
      <c r="H57" s="356">
        <f>'6.2. Паспорт фин осв ввод факт'!J57</f>
        <v>0</v>
      </c>
      <c r="I57" s="356">
        <f>'6.2. Паспорт фин осв ввод факт'!N57</f>
        <v>0</v>
      </c>
      <c r="J57" s="356">
        <f>'6.2. Паспорт фин осв ввод факт'!P57</f>
        <v>0</v>
      </c>
      <c r="K57" s="356">
        <f t="shared" si="5"/>
        <v>0</v>
      </c>
      <c r="L57" s="356">
        <f>'6.2. Паспорт фин осв ввод факт'!T57</f>
        <v>0</v>
      </c>
      <c r="M57" s="356">
        <v>0</v>
      </c>
      <c r="N57" s="359">
        <f t="shared" si="6"/>
        <v>0</v>
      </c>
      <c r="O57" s="356">
        <v>0</v>
      </c>
      <c r="P57" s="356">
        <f>'6.2. Паспорт фин осв ввод факт'!X57</f>
        <v>11</v>
      </c>
      <c r="Q57" s="356">
        <v>0</v>
      </c>
      <c r="R57" s="359">
        <f t="shared" si="7"/>
        <v>11</v>
      </c>
      <c r="S57" s="356">
        <v>0</v>
      </c>
      <c r="T57" s="356">
        <v>0</v>
      </c>
      <c r="U57" s="356">
        <v>0</v>
      </c>
      <c r="V57" s="353" t="s">
        <v>632</v>
      </c>
      <c r="W57" s="353" t="s">
        <v>632</v>
      </c>
      <c r="X57" s="356">
        <v>0</v>
      </c>
      <c r="Y57" s="356">
        <v>0</v>
      </c>
      <c r="Z57" s="353" t="s">
        <v>632</v>
      </c>
      <c r="AA57" s="353" t="s">
        <v>632</v>
      </c>
      <c r="AB57" s="356">
        <v>0</v>
      </c>
      <c r="AC57" s="356">
        <v>0</v>
      </c>
      <c r="AD57" s="353" t="s">
        <v>632</v>
      </c>
      <c r="AE57" s="353" t="s">
        <v>632</v>
      </c>
      <c r="AF57" s="353">
        <f t="shared" si="1"/>
        <v>11</v>
      </c>
      <c r="AG57" s="364">
        <f t="shared" si="8"/>
        <v>11</v>
      </c>
    </row>
    <row r="58" spans="1:33" s="129" customFormat="1" ht="36.75" customHeight="1" x14ac:dyDescent="0.25">
      <c r="A58" s="351" t="s">
        <v>55</v>
      </c>
      <c r="B58" s="360" t="s">
        <v>200</v>
      </c>
      <c r="C58" s="353">
        <f>'6.2. Паспорт фин осв ввод факт'!C58</f>
        <v>0</v>
      </c>
      <c r="D58" s="353">
        <f t="shared" si="2"/>
        <v>0</v>
      </c>
      <c r="E58" s="353">
        <f t="shared" si="3"/>
        <v>0</v>
      </c>
      <c r="F58" s="353">
        <f t="shared" si="4"/>
        <v>0</v>
      </c>
      <c r="G58" s="353">
        <f>'6.2. Паспорт фин осв ввод факт'!G58</f>
        <v>0</v>
      </c>
      <c r="H58" s="353">
        <f>'6.2. Паспорт фин осв ввод факт'!J58</f>
        <v>0</v>
      </c>
      <c r="I58" s="353">
        <f>'6.2. Паспорт фин осв ввод факт'!N58</f>
        <v>0</v>
      </c>
      <c r="J58" s="353">
        <f>'6.2. Паспорт фин осв ввод факт'!P58</f>
        <v>0</v>
      </c>
      <c r="K58" s="353">
        <f t="shared" si="5"/>
        <v>0</v>
      </c>
      <c r="L58" s="353">
        <f>'6.2. Паспорт фин осв ввод факт'!T58</f>
        <v>0</v>
      </c>
      <c r="M58" s="353">
        <v>0</v>
      </c>
      <c r="N58" s="361">
        <f t="shared" si="6"/>
        <v>0</v>
      </c>
      <c r="O58" s="353">
        <v>0</v>
      </c>
      <c r="P58" s="353">
        <f>'6.2. Паспорт фин осв ввод факт'!X58</f>
        <v>0</v>
      </c>
      <c r="Q58" s="353">
        <v>0</v>
      </c>
      <c r="R58" s="361">
        <f t="shared" si="7"/>
        <v>0</v>
      </c>
      <c r="S58" s="353">
        <v>0</v>
      </c>
      <c r="T58" s="353">
        <v>0</v>
      </c>
      <c r="U58" s="353">
        <v>0</v>
      </c>
      <c r="V58" s="353" t="s">
        <v>632</v>
      </c>
      <c r="W58" s="353" t="s">
        <v>632</v>
      </c>
      <c r="X58" s="353">
        <v>0</v>
      </c>
      <c r="Y58" s="353">
        <v>0</v>
      </c>
      <c r="Z58" s="353" t="s">
        <v>632</v>
      </c>
      <c r="AA58" s="353" t="s">
        <v>632</v>
      </c>
      <c r="AB58" s="353">
        <v>0</v>
      </c>
      <c r="AC58" s="353">
        <v>0</v>
      </c>
      <c r="AD58" s="353" t="s">
        <v>632</v>
      </c>
      <c r="AE58" s="353" t="s">
        <v>632</v>
      </c>
      <c r="AF58" s="353">
        <f t="shared" si="1"/>
        <v>0</v>
      </c>
      <c r="AG58" s="364">
        <f t="shared" si="8"/>
        <v>0</v>
      </c>
    </row>
    <row r="59" spans="1:33" s="129" customFormat="1" x14ac:dyDescent="0.25">
      <c r="A59" s="351" t="s">
        <v>53</v>
      </c>
      <c r="B59" s="352" t="s">
        <v>125</v>
      </c>
      <c r="C59" s="353">
        <f>'6.2. Паспорт фин осв ввод факт'!C59</f>
        <v>0</v>
      </c>
      <c r="D59" s="353">
        <f t="shared" si="2"/>
        <v>0</v>
      </c>
      <c r="E59" s="353">
        <f t="shared" si="3"/>
        <v>0</v>
      </c>
      <c r="F59" s="353">
        <f t="shared" si="4"/>
        <v>0</v>
      </c>
      <c r="G59" s="353">
        <f>'6.2. Паспорт фин осв ввод факт'!G59</f>
        <v>0</v>
      </c>
      <c r="H59" s="353">
        <f>'6.2. Паспорт фин осв ввод факт'!J59</f>
        <v>0</v>
      </c>
      <c r="I59" s="353">
        <f>'6.2. Паспорт фин осв ввод факт'!N59</f>
        <v>0</v>
      </c>
      <c r="J59" s="353">
        <f>'6.2. Паспорт фин осв ввод факт'!P59</f>
        <v>0</v>
      </c>
      <c r="K59" s="353">
        <f t="shared" si="5"/>
        <v>0</v>
      </c>
      <c r="L59" s="353">
        <f>'6.2. Паспорт фин осв ввод факт'!T59</f>
        <v>0</v>
      </c>
      <c r="M59" s="353">
        <v>0</v>
      </c>
      <c r="N59" s="353">
        <f t="shared" si="6"/>
        <v>0</v>
      </c>
      <c r="O59" s="353">
        <v>0</v>
      </c>
      <c r="P59" s="353">
        <f>'6.2. Паспорт фин осв ввод факт'!X59</f>
        <v>0</v>
      </c>
      <c r="Q59" s="353">
        <v>0</v>
      </c>
      <c r="R59" s="353">
        <f t="shared" si="7"/>
        <v>0</v>
      </c>
      <c r="S59" s="353">
        <v>0</v>
      </c>
      <c r="T59" s="353">
        <v>0</v>
      </c>
      <c r="U59" s="353">
        <v>0</v>
      </c>
      <c r="V59" s="353" t="s">
        <v>632</v>
      </c>
      <c r="W59" s="353" t="s">
        <v>632</v>
      </c>
      <c r="X59" s="353">
        <v>0</v>
      </c>
      <c r="Y59" s="353">
        <v>0</v>
      </c>
      <c r="Z59" s="353" t="s">
        <v>632</v>
      </c>
      <c r="AA59" s="353" t="s">
        <v>632</v>
      </c>
      <c r="AB59" s="353">
        <v>0</v>
      </c>
      <c r="AC59" s="353">
        <v>0</v>
      </c>
      <c r="AD59" s="353" t="s">
        <v>632</v>
      </c>
      <c r="AE59" s="353" t="s">
        <v>632</v>
      </c>
      <c r="AF59" s="353">
        <f t="shared" si="1"/>
        <v>0</v>
      </c>
      <c r="AG59" s="364">
        <f t="shared" si="8"/>
        <v>0</v>
      </c>
    </row>
    <row r="60" spans="1:33" x14ac:dyDescent="0.25">
      <c r="A60" s="354" t="s">
        <v>194</v>
      </c>
      <c r="B60" s="362" t="s">
        <v>145</v>
      </c>
      <c r="C60" s="353">
        <f>'6.2. Паспорт фин осв ввод факт'!C60</f>
        <v>0</v>
      </c>
      <c r="D60" s="353">
        <f t="shared" si="2"/>
        <v>0</v>
      </c>
      <c r="E60" s="353">
        <f t="shared" si="3"/>
        <v>0</v>
      </c>
      <c r="F60" s="353">
        <f t="shared" si="4"/>
        <v>0</v>
      </c>
      <c r="G60" s="356">
        <f>'6.2. Паспорт фин осв ввод факт'!G60</f>
        <v>0</v>
      </c>
      <c r="H60" s="356">
        <f>'6.2. Паспорт фин осв ввод факт'!J60</f>
        <v>0</v>
      </c>
      <c r="I60" s="356">
        <f>'6.2. Паспорт фин осв ввод факт'!N60</f>
        <v>0</v>
      </c>
      <c r="J60" s="356">
        <f>'6.2. Паспорт фин осв ввод факт'!P60</f>
        <v>0</v>
      </c>
      <c r="K60" s="356">
        <f t="shared" si="5"/>
        <v>0</v>
      </c>
      <c r="L60" s="356">
        <f>'6.2. Паспорт фин осв ввод факт'!T60</f>
        <v>0</v>
      </c>
      <c r="M60" s="356">
        <v>0</v>
      </c>
      <c r="N60" s="363">
        <f t="shared" si="6"/>
        <v>0</v>
      </c>
      <c r="O60" s="356">
        <v>0</v>
      </c>
      <c r="P60" s="356">
        <f>'6.2. Паспорт фин осв ввод факт'!X60</f>
        <v>0</v>
      </c>
      <c r="Q60" s="356">
        <v>0</v>
      </c>
      <c r="R60" s="363">
        <f t="shared" si="7"/>
        <v>0</v>
      </c>
      <c r="S60" s="356">
        <v>0</v>
      </c>
      <c r="T60" s="356">
        <v>0</v>
      </c>
      <c r="U60" s="356">
        <v>0</v>
      </c>
      <c r="V60" s="353" t="s">
        <v>632</v>
      </c>
      <c r="W60" s="353" t="s">
        <v>632</v>
      </c>
      <c r="X60" s="356">
        <v>0</v>
      </c>
      <c r="Y60" s="356">
        <v>0</v>
      </c>
      <c r="Z60" s="353" t="s">
        <v>632</v>
      </c>
      <c r="AA60" s="353" t="s">
        <v>632</v>
      </c>
      <c r="AB60" s="356">
        <v>0</v>
      </c>
      <c r="AC60" s="356">
        <v>0</v>
      </c>
      <c r="AD60" s="353" t="s">
        <v>632</v>
      </c>
      <c r="AE60" s="353" t="s">
        <v>632</v>
      </c>
      <c r="AF60" s="353">
        <f t="shared" si="1"/>
        <v>0</v>
      </c>
      <c r="AG60" s="364">
        <f t="shared" si="8"/>
        <v>0</v>
      </c>
    </row>
    <row r="61" spans="1:33" x14ac:dyDescent="0.25">
      <c r="A61" s="354" t="s">
        <v>195</v>
      </c>
      <c r="B61" s="362" t="s">
        <v>143</v>
      </c>
      <c r="C61" s="353">
        <f>'6.2. Паспорт фин осв ввод факт'!C61</f>
        <v>0</v>
      </c>
      <c r="D61" s="353">
        <f t="shared" si="2"/>
        <v>0</v>
      </c>
      <c r="E61" s="353">
        <f t="shared" si="3"/>
        <v>0</v>
      </c>
      <c r="F61" s="353">
        <f t="shared" si="4"/>
        <v>0</v>
      </c>
      <c r="G61" s="356">
        <f>'6.2. Паспорт фин осв ввод факт'!G61</f>
        <v>0</v>
      </c>
      <c r="H61" s="356">
        <f>'6.2. Паспорт фин осв ввод факт'!J61</f>
        <v>0</v>
      </c>
      <c r="I61" s="356">
        <f>'6.2. Паспорт фин осв ввод факт'!N61</f>
        <v>0</v>
      </c>
      <c r="J61" s="356">
        <f>'6.2. Паспорт фин осв ввод факт'!P61</f>
        <v>0</v>
      </c>
      <c r="K61" s="356">
        <f t="shared" si="5"/>
        <v>0</v>
      </c>
      <c r="L61" s="356">
        <f>'6.2. Паспорт фин осв ввод факт'!T61</f>
        <v>0</v>
      </c>
      <c r="M61" s="356">
        <v>0</v>
      </c>
      <c r="N61" s="363">
        <f t="shared" si="6"/>
        <v>0</v>
      </c>
      <c r="O61" s="356">
        <v>0</v>
      </c>
      <c r="P61" s="356">
        <f>'6.2. Паспорт фин осв ввод факт'!X61</f>
        <v>0</v>
      </c>
      <c r="Q61" s="356">
        <v>0</v>
      </c>
      <c r="R61" s="363">
        <f t="shared" si="7"/>
        <v>0</v>
      </c>
      <c r="S61" s="356">
        <v>0</v>
      </c>
      <c r="T61" s="356">
        <v>0</v>
      </c>
      <c r="U61" s="356">
        <v>0</v>
      </c>
      <c r="V61" s="353" t="s">
        <v>632</v>
      </c>
      <c r="W61" s="353" t="s">
        <v>632</v>
      </c>
      <c r="X61" s="356">
        <v>0</v>
      </c>
      <c r="Y61" s="356">
        <v>0</v>
      </c>
      <c r="Z61" s="353" t="s">
        <v>632</v>
      </c>
      <c r="AA61" s="353" t="s">
        <v>632</v>
      </c>
      <c r="AB61" s="356">
        <v>0</v>
      </c>
      <c r="AC61" s="356">
        <v>0</v>
      </c>
      <c r="AD61" s="353" t="s">
        <v>632</v>
      </c>
      <c r="AE61" s="353" t="s">
        <v>632</v>
      </c>
      <c r="AF61" s="353">
        <f t="shared" si="1"/>
        <v>0</v>
      </c>
      <c r="AG61" s="364">
        <f t="shared" si="8"/>
        <v>0</v>
      </c>
    </row>
    <row r="62" spans="1:33" x14ac:dyDescent="0.25">
      <c r="A62" s="354" t="s">
        <v>196</v>
      </c>
      <c r="B62" s="362" t="s">
        <v>141</v>
      </c>
      <c r="C62" s="353">
        <f>'6.2. Паспорт фин осв ввод факт'!C62</f>
        <v>0</v>
      </c>
      <c r="D62" s="353">
        <f t="shared" si="2"/>
        <v>0</v>
      </c>
      <c r="E62" s="353">
        <f t="shared" si="3"/>
        <v>0</v>
      </c>
      <c r="F62" s="353">
        <f t="shared" si="4"/>
        <v>0</v>
      </c>
      <c r="G62" s="356">
        <f>'6.2. Паспорт фин осв ввод факт'!G62</f>
        <v>0</v>
      </c>
      <c r="H62" s="356">
        <f>'6.2. Паспорт фин осв ввод факт'!J62</f>
        <v>0</v>
      </c>
      <c r="I62" s="356">
        <f>'6.2. Паспорт фин осв ввод факт'!N62</f>
        <v>0</v>
      </c>
      <c r="J62" s="356">
        <f>'6.2. Паспорт фин осв ввод факт'!P62</f>
        <v>0</v>
      </c>
      <c r="K62" s="356">
        <f t="shared" si="5"/>
        <v>0</v>
      </c>
      <c r="L62" s="356">
        <f>'6.2. Паспорт фин осв ввод факт'!T62</f>
        <v>0</v>
      </c>
      <c r="M62" s="356">
        <v>0</v>
      </c>
      <c r="N62" s="363">
        <f t="shared" si="6"/>
        <v>0</v>
      </c>
      <c r="O62" s="356">
        <v>0</v>
      </c>
      <c r="P62" s="356">
        <f>'6.2. Паспорт фин осв ввод факт'!X62</f>
        <v>0</v>
      </c>
      <c r="Q62" s="356">
        <v>0</v>
      </c>
      <c r="R62" s="363">
        <f t="shared" si="7"/>
        <v>0</v>
      </c>
      <c r="S62" s="356">
        <v>0</v>
      </c>
      <c r="T62" s="356">
        <v>0</v>
      </c>
      <c r="U62" s="356">
        <v>0</v>
      </c>
      <c r="V62" s="353" t="s">
        <v>632</v>
      </c>
      <c r="W62" s="353" t="s">
        <v>632</v>
      </c>
      <c r="X62" s="356">
        <v>0</v>
      </c>
      <c r="Y62" s="356">
        <v>0</v>
      </c>
      <c r="Z62" s="353" t="s">
        <v>632</v>
      </c>
      <c r="AA62" s="353" t="s">
        <v>632</v>
      </c>
      <c r="AB62" s="356">
        <v>0</v>
      </c>
      <c r="AC62" s="356">
        <v>0</v>
      </c>
      <c r="AD62" s="353" t="s">
        <v>632</v>
      </c>
      <c r="AE62" s="353" t="s">
        <v>632</v>
      </c>
      <c r="AF62" s="353">
        <f t="shared" si="1"/>
        <v>0</v>
      </c>
      <c r="AG62" s="364">
        <f t="shared" si="8"/>
        <v>0</v>
      </c>
    </row>
    <row r="63" spans="1:33" x14ac:dyDescent="0.25">
      <c r="A63" s="354" t="s">
        <v>197</v>
      </c>
      <c r="B63" s="362" t="s">
        <v>199</v>
      </c>
      <c r="C63" s="353">
        <f>'6.2. Паспорт фин осв ввод факт'!C63</f>
        <v>35.230000000000011</v>
      </c>
      <c r="D63" s="353">
        <f t="shared" si="2"/>
        <v>35.230000000000011</v>
      </c>
      <c r="E63" s="353">
        <f t="shared" si="3"/>
        <v>35.230000000000011</v>
      </c>
      <c r="F63" s="353">
        <f t="shared" si="4"/>
        <v>35.230000000000011</v>
      </c>
      <c r="G63" s="356">
        <f>'6.2. Паспорт фин осв ввод факт'!G63</f>
        <v>0</v>
      </c>
      <c r="H63" s="356">
        <f>'6.2. Паспорт фин осв ввод факт'!J63</f>
        <v>0</v>
      </c>
      <c r="I63" s="356">
        <f>'6.2. Паспорт фин осв ввод факт'!N63</f>
        <v>0</v>
      </c>
      <c r="J63" s="356">
        <f>'6.2. Паспорт фин осв ввод факт'!P63</f>
        <v>0</v>
      </c>
      <c r="K63" s="356">
        <f t="shared" si="5"/>
        <v>0</v>
      </c>
      <c r="L63" s="356">
        <f>'6.2. Паспорт фин осв ввод факт'!T63</f>
        <v>0</v>
      </c>
      <c r="M63" s="356">
        <v>0</v>
      </c>
      <c r="N63" s="363">
        <f t="shared" si="6"/>
        <v>0</v>
      </c>
      <c r="O63" s="356">
        <v>0</v>
      </c>
      <c r="P63" s="356">
        <f>'6.2. Паспорт фин осв ввод факт'!X63</f>
        <v>35.230000000000011</v>
      </c>
      <c r="Q63" s="356">
        <v>0</v>
      </c>
      <c r="R63" s="363">
        <f t="shared" si="7"/>
        <v>35.230000000000011</v>
      </c>
      <c r="S63" s="356">
        <v>0</v>
      </c>
      <c r="T63" s="356">
        <v>0</v>
      </c>
      <c r="U63" s="356">
        <v>0</v>
      </c>
      <c r="V63" s="353" t="s">
        <v>632</v>
      </c>
      <c r="W63" s="353" t="s">
        <v>632</v>
      </c>
      <c r="X63" s="356">
        <v>0</v>
      </c>
      <c r="Y63" s="356">
        <v>0</v>
      </c>
      <c r="Z63" s="353" t="s">
        <v>632</v>
      </c>
      <c r="AA63" s="353" t="s">
        <v>632</v>
      </c>
      <c r="AB63" s="356">
        <v>0</v>
      </c>
      <c r="AC63" s="356">
        <v>0</v>
      </c>
      <c r="AD63" s="353" t="s">
        <v>632</v>
      </c>
      <c r="AE63" s="353" t="s">
        <v>632</v>
      </c>
      <c r="AF63" s="353">
        <f t="shared" si="1"/>
        <v>35.230000000000011</v>
      </c>
      <c r="AG63" s="364">
        <f t="shared" si="8"/>
        <v>35.230000000000011</v>
      </c>
    </row>
    <row r="64" spans="1:33" ht="18.75" x14ac:dyDescent="0.25">
      <c r="A64" s="354" t="s">
        <v>198</v>
      </c>
      <c r="B64" s="358" t="s">
        <v>655</v>
      </c>
      <c r="C64" s="353">
        <f>'6.2. Паспорт фин осв ввод факт'!C64</f>
        <v>0</v>
      </c>
      <c r="D64" s="353">
        <f t="shared" si="2"/>
        <v>0</v>
      </c>
      <c r="E64" s="353">
        <f t="shared" si="3"/>
        <v>0</v>
      </c>
      <c r="F64" s="353">
        <f t="shared" si="4"/>
        <v>0</v>
      </c>
      <c r="G64" s="356">
        <f>'6.2. Паспорт фин осв ввод факт'!G64</f>
        <v>0</v>
      </c>
      <c r="H64" s="356">
        <f>'6.2. Паспорт фин осв ввод факт'!J64</f>
        <v>0</v>
      </c>
      <c r="I64" s="356">
        <f>'6.2. Паспорт фин осв ввод факт'!N64</f>
        <v>0</v>
      </c>
      <c r="J64" s="356">
        <f>'6.2. Паспорт фин осв ввод факт'!P64</f>
        <v>0</v>
      </c>
      <c r="K64" s="356">
        <f t="shared" si="5"/>
        <v>0</v>
      </c>
      <c r="L64" s="356">
        <f>'6.2. Паспорт фин осв ввод факт'!T64</f>
        <v>0</v>
      </c>
      <c r="M64" s="356">
        <v>0</v>
      </c>
      <c r="N64" s="359">
        <f t="shared" si="6"/>
        <v>0</v>
      </c>
      <c r="O64" s="356">
        <v>0</v>
      </c>
      <c r="P64" s="356">
        <f>'6.2. Паспорт фин осв ввод факт'!X64</f>
        <v>0</v>
      </c>
      <c r="Q64" s="356">
        <v>0</v>
      </c>
      <c r="R64" s="359">
        <f t="shared" si="7"/>
        <v>0</v>
      </c>
      <c r="S64" s="356">
        <v>0</v>
      </c>
      <c r="T64" s="356">
        <v>0</v>
      </c>
      <c r="U64" s="356">
        <v>0</v>
      </c>
      <c r="V64" s="353" t="s">
        <v>632</v>
      </c>
      <c r="W64" s="353" t="s">
        <v>632</v>
      </c>
      <c r="X64" s="356">
        <v>0</v>
      </c>
      <c r="Y64" s="356">
        <v>0</v>
      </c>
      <c r="Z64" s="353" t="s">
        <v>632</v>
      </c>
      <c r="AA64" s="353" t="s">
        <v>632</v>
      </c>
      <c r="AB64" s="356">
        <v>0</v>
      </c>
      <c r="AC64" s="356">
        <v>0</v>
      </c>
      <c r="AD64" s="353" t="s">
        <v>632</v>
      </c>
      <c r="AE64" s="353" t="s">
        <v>632</v>
      </c>
      <c r="AF64" s="353">
        <f t="shared" si="1"/>
        <v>0</v>
      </c>
      <c r="AG64" s="364">
        <f t="shared" si="8"/>
        <v>0</v>
      </c>
    </row>
    <row r="65" spans="1:32" x14ac:dyDescent="0.25">
      <c r="A65" s="193"/>
      <c r="B65" s="194"/>
      <c r="C65" s="194"/>
      <c r="D65" s="194"/>
      <c r="E65" s="194"/>
      <c r="F65" s="194"/>
      <c r="G65" s="194"/>
      <c r="H65" s="194"/>
      <c r="I65" s="194"/>
      <c r="J65" s="194"/>
      <c r="K65" s="194"/>
      <c r="L65" s="185"/>
      <c r="M65" s="185"/>
      <c r="N65" s="185"/>
      <c r="O65" s="185"/>
      <c r="P65" s="185"/>
      <c r="Q65" s="185"/>
      <c r="R65" s="185"/>
      <c r="S65" s="185"/>
      <c r="T65" s="185"/>
      <c r="U65" s="185"/>
      <c r="V65" s="185"/>
      <c r="W65" s="185"/>
      <c r="X65" s="185"/>
      <c r="Y65" s="185"/>
      <c r="Z65" s="185"/>
      <c r="AA65" s="185"/>
      <c r="AB65" s="185"/>
      <c r="AC65" s="185"/>
      <c r="AD65" s="185"/>
      <c r="AE65" s="185"/>
      <c r="AF65" s="185"/>
    </row>
    <row r="66" spans="1:32" ht="54" customHeight="1" x14ac:dyDescent="0.25">
      <c r="A66" s="185"/>
      <c r="B66" s="444"/>
      <c r="C66" s="444"/>
      <c r="D66" s="444"/>
      <c r="E66" s="444"/>
      <c r="F66" s="444"/>
      <c r="G66" s="444"/>
      <c r="H66" s="444"/>
      <c r="I66" s="444"/>
      <c r="J66" s="345"/>
      <c r="K66" s="345"/>
      <c r="L66" s="192"/>
      <c r="M66" s="192"/>
      <c r="N66" s="192"/>
      <c r="O66" s="192"/>
      <c r="P66" s="192"/>
      <c r="Q66" s="192"/>
      <c r="R66" s="192"/>
      <c r="S66" s="192"/>
      <c r="T66" s="192"/>
      <c r="U66" s="192"/>
      <c r="V66" s="192"/>
      <c r="W66" s="192"/>
      <c r="X66" s="192"/>
      <c r="Y66" s="192"/>
      <c r="Z66" s="192"/>
      <c r="AA66" s="192"/>
      <c r="AB66" s="192"/>
      <c r="AC66" s="192"/>
      <c r="AD66" s="192"/>
      <c r="AE66" s="192"/>
      <c r="AF66" s="192"/>
    </row>
    <row r="67" spans="1:32" x14ac:dyDescent="0.25">
      <c r="A67" s="185"/>
      <c r="B67" s="185"/>
      <c r="C67" s="185"/>
      <c r="D67" s="185"/>
      <c r="E67" s="185"/>
      <c r="F67" s="185"/>
      <c r="L67" s="185"/>
      <c r="M67" s="185"/>
      <c r="N67" s="185"/>
      <c r="O67" s="185"/>
      <c r="P67" s="185"/>
      <c r="Q67" s="185"/>
      <c r="R67" s="185"/>
      <c r="S67" s="185"/>
      <c r="T67" s="185"/>
      <c r="U67" s="185"/>
      <c r="V67" s="185"/>
      <c r="W67" s="185"/>
      <c r="X67" s="185"/>
      <c r="Y67" s="185"/>
      <c r="Z67" s="185"/>
      <c r="AA67" s="185"/>
      <c r="AB67" s="185"/>
      <c r="AC67" s="185"/>
      <c r="AD67" s="185"/>
      <c r="AE67" s="185"/>
      <c r="AF67" s="185"/>
    </row>
    <row r="68" spans="1:32" ht="50.25" customHeight="1" x14ac:dyDescent="0.25">
      <c r="A68" s="185"/>
      <c r="B68" s="445"/>
      <c r="C68" s="445"/>
      <c r="D68" s="445"/>
      <c r="E68" s="445"/>
      <c r="F68" s="445"/>
      <c r="G68" s="445"/>
      <c r="H68" s="445"/>
      <c r="I68" s="445"/>
      <c r="J68" s="346"/>
      <c r="K68" s="346"/>
      <c r="L68" s="185"/>
      <c r="M68" s="185"/>
      <c r="N68" s="185"/>
      <c r="O68" s="185"/>
      <c r="P68" s="185"/>
      <c r="Q68" s="185"/>
      <c r="R68" s="185"/>
      <c r="S68" s="185"/>
      <c r="T68" s="185"/>
      <c r="U68" s="185"/>
      <c r="V68" s="185"/>
      <c r="W68" s="185"/>
      <c r="X68" s="185"/>
      <c r="Y68" s="185"/>
      <c r="Z68" s="185"/>
      <c r="AA68" s="185"/>
      <c r="AB68" s="185"/>
      <c r="AC68" s="185"/>
      <c r="AD68" s="185"/>
      <c r="AE68" s="185"/>
      <c r="AF68" s="185"/>
    </row>
    <row r="69" spans="1:32" x14ac:dyDescent="0.25">
      <c r="A69" s="185"/>
      <c r="B69" s="185"/>
      <c r="C69" s="185"/>
      <c r="D69" s="185"/>
      <c r="E69" s="185"/>
      <c r="F69" s="185"/>
      <c r="L69" s="185"/>
      <c r="M69" s="185"/>
      <c r="N69" s="185"/>
      <c r="O69" s="185"/>
      <c r="P69" s="185"/>
      <c r="Q69" s="185"/>
      <c r="R69" s="185"/>
      <c r="S69" s="185"/>
      <c r="T69" s="185"/>
      <c r="U69" s="185"/>
      <c r="V69" s="185"/>
      <c r="W69" s="185"/>
      <c r="X69" s="185"/>
      <c r="Y69" s="185"/>
      <c r="Z69" s="185"/>
      <c r="AA69" s="185"/>
      <c r="AB69" s="185"/>
      <c r="AC69" s="185"/>
      <c r="AD69" s="185"/>
      <c r="AE69" s="185"/>
      <c r="AF69" s="185"/>
    </row>
    <row r="70" spans="1:32" ht="36.75" customHeight="1" x14ac:dyDescent="0.25">
      <c r="A70" s="185"/>
      <c r="B70" s="444"/>
      <c r="C70" s="444"/>
      <c r="D70" s="444"/>
      <c r="E70" s="444"/>
      <c r="F70" s="444"/>
      <c r="G70" s="444"/>
      <c r="H70" s="444"/>
      <c r="I70" s="444"/>
      <c r="J70" s="345"/>
      <c r="K70" s="345"/>
      <c r="L70" s="185"/>
      <c r="M70" s="185"/>
      <c r="N70" s="185"/>
      <c r="O70" s="185"/>
      <c r="P70" s="185"/>
      <c r="Q70" s="185"/>
      <c r="R70" s="185"/>
      <c r="S70" s="185"/>
      <c r="T70" s="185"/>
      <c r="U70" s="185"/>
      <c r="V70" s="185"/>
      <c r="W70" s="185"/>
      <c r="X70" s="185"/>
      <c r="Y70" s="185"/>
      <c r="Z70" s="185"/>
      <c r="AA70" s="185"/>
      <c r="AB70" s="185"/>
      <c r="AC70" s="185"/>
      <c r="AD70" s="185"/>
      <c r="AE70" s="185"/>
      <c r="AF70" s="185"/>
    </row>
    <row r="71" spans="1:32" x14ac:dyDescent="0.25">
      <c r="A71" s="185"/>
      <c r="B71" s="55"/>
      <c r="C71" s="55"/>
      <c r="D71" s="55"/>
      <c r="E71" s="55"/>
      <c r="F71" s="55"/>
      <c r="L71" s="185"/>
      <c r="M71" s="185"/>
      <c r="N71" s="185"/>
      <c r="O71" s="185"/>
      <c r="P71" s="185"/>
      <c r="Q71" s="185"/>
      <c r="R71" s="185"/>
      <c r="S71" s="185"/>
      <c r="T71" s="185"/>
      <c r="U71" s="185"/>
      <c r="V71" s="185"/>
      <c r="W71" s="185"/>
      <c r="X71" s="185"/>
      <c r="Y71" s="185"/>
      <c r="Z71" s="185"/>
      <c r="AA71" s="185"/>
      <c r="AB71" s="185"/>
      <c r="AC71" s="185"/>
      <c r="AD71" s="185"/>
      <c r="AE71" s="185"/>
      <c r="AF71" s="185"/>
    </row>
    <row r="72" spans="1:32" ht="51" customHeight="1" x14ac:dyDescent="0.25">
      <c r="A72" s="185"/>
      <c r="B72" s="444"/>
      <c r="C72" s="444"/>
      <c r="D72" s="444"/>
      <c r="E72" s="444"/>
      <c r="F72" s="444"/>
      <c r="G72" s="444"/>
      <c r="H72" s="444"/>
      <c r="I72" s="444"/>
      <c r="J72" s="345"/>
      <c r="K72" s="345"/>
      <c r="L72" s="185"/>
      <c r="M72" s="185"/>
      <c r="N72" s="185"/>
      <c r="O72" s="185"/>
      <c r="P72" s="185"/>
      <c r="Q72" s="185"/>
      <c r="R72" s="185"/>
      <c r="S72" s="185"/>
      <c r="T72" s="185"/>
      <c r="U72" s="185"/>
      <c r="V72" s="185"/>
      <c r="W72" s="185"/>
      <c r="X72" s="185"/>
      <c r="Y72" s="185"/>
      <c r="Z72" s="185"/>
      <c r="AA72" s="185"/>
      <c r="AB72" s="185"/>
      <c r="AC72" s="185"/>
      <c r="AD72" s="185"/>
      <c r="AE72" s="185"/>
      <c r="AF72" s="185"/>
    </row>
    <row r="73" spans="1:32" ht="32.25" customHeight="1" x14ac:dyDescent="0.25">
      <c r="A73" s="185"/>
      <c r="B73" s="445"/>
      <c r="C73" s="445"/>
      <c r="D73" s="445"/>
      <c r="E73" s="445"/>
      <c r="F73" s="445"/>
      <c r="G73" s="445"/>
      <c r="H73" s="445"/>
      <c r="I73" s="445"/>
      <c r="J73" s="346"/>
      <c r="K73" s="346"/>
      <c r="L73" s="185"/>
      <c r="M73" s="185"/>
      <c r="N73" s="185"/>
      <c r="O73" s="185"/>
      <c r="P73" s="185"/>
      <c r="Q73" s="185"/>
      <c r="R73" s="185"/>
      <c r="S73" s="185"/>
      <c r="T73" s="185"/>
      <c r="U73" s="185"/>
      <c r="V73" s="185"/>
      <c r="W73" s="185"/>
      <c r="X73" s="185"/>
      <c r="Y73" s="185"/>
      <c r="Z73" s="185"/>
      <c r="AA73" s="185"/>
      <c r="AB73" s="185"/>
      <c r="AC73" s="185"/>
      <c r="AD73" s="185"/>
      <c r="AE73" s="185"/>
      <c r="AF73" s="185"/>
    </row>
    <row r="74" spans="1:32" ht="51.75" customHeight="1" x14ac:dyDescent="0.25">
      <c r="A74" s="185"/>
      <c r="B74" s="444"/>
      <c r="C74" s="444"/>
      <c r="D74" s="444"/>
      <c r="E74" s="444"/>
      <c r="F74" s="444"/>
      <c r="G74" s="444"/>
      <c r="H74" s="444"/>
      <c r="I74" s="444"/>
      <c r="J74" s="345"/>
      <c r="K74" s="345"/>
      <c r="L74" s="185"/>
      <c r="M74" s="185"/>
      <c r="N74" s="185"/>
      <c r="O74" s="185"/>
      <c r="P74" s="185"/>
      <c r="Q74" s="185"/>
      <c r="R74" s="185"/>
      <c r="S74" s="185"/>
      <c r="T74" s="185"/>
      <c r="U74" s="185"/>
      <c r="V74" s="185"/>
      <c r="W74" s="185"/>
      <c r="X74" s="185"/>
      <c r="Y74" s="185"/>
      <c r="Z74" s="185"/>
      <c r="AA74" s="185"/>
      <c r="AB74" s="185"/>
      <c r="AC74" s="185"/>
      <c r="AD74" s="185"/>
      <c r="AE74" s="185"/>
      <c r="AF74" s="185"/>
    </row>
    <row r="75" spans="1:32" ht="21.75" customHeight="1" x14ac:dyDescent="0.25">
      <c r="A75" s="185"/>
      <c r="B75" s="442"/>
      <c r="C75" s="442"/>
      <c r="D75" s="442"/>
      <c r="E75" s="442"/>
      <c r="F75" s="442"/>
      <c r="G75" s="442"/>
      <c r="H75" s="442"/>
      <c r="I75" s="442"/>
      <c r="J75" s="343"/>
      <c r="K75" s="343"/>
      <c r="L75" s="185"/>
      <c r="M75" s="185"/>
      <c r="N75" s="185"/>
      <c r="O75" s="185"/>
      <c r="P75" s="185"/>
      <c r="Q75" s="185"/>
      <c r="R75" s="185"/>
      <c r="S75" s="185"/>
      <c r="T75" s="185"/>
      <c r="U75" s="185"/>
      <c r="V75" s="185"/>
      <c r="W75" s="185"/>
      <c r="X75" s="185"/>
      <c r="Y75" s="185"/>
      <c r="Z75" s="185"/>
      <c r="AA75" s="185"/>
      <c r="AB75" s="185"/>
      <c r="AC75" s="185"/>
      <c r="AD75" s="185"/>
      <c r="AE75" s="185"/>
      <c r="AF75" s="185"/>
    </row>
    <row r="76" spans="1:32" ht="23.25" customHeight="1" x14ac:dyDescent="0.25">
      <c r="A76" s="185"/>
      <c r="B76" s="187"/>
      <c r="C76" s="187"/>
      <c r="D76" s="187"/>
      <c r="E76" s="187"/>
      <c r="F76" s="187"/>
      <c r="L76" s="185"/>
      <c r="M76" s="185"/>
      <c r="N76" s="185"/>
      <c r="O76" s="185"/>
      <c r="P76" s="185"/>
      <c r="Q76" s="185"/>
      <c r="R76" s="185"/>
      <c r="S76" s="185"/>
      <c r="T76" s="185"/>
      <c r="U76" s="185"/>
      <c r="V76" s="185"/>
      <c r="W76" s="185"/>
      <c r="X76" s="185"/>
      <c r="Y76" s="185"/>
      <c r="Z76" s="185"/>
      <c r="AA76" s="185"/>
      <c r="AB76" s="185"/>
      <c r="AC76" s="185"/>
      <c r="AD76" s="185"/>
      <c r="AE76" s="185"/>
      <c r="AF76" s="185"/>
    </row>
    <row r="77" spans="1:32" ht="18.75" customHeight="1" x14ac:dyDescent="0.25">
      <c r="A77" s="185"/>
      <c r="B77" s="443"/>
      <c r="C77" s="443"/>
      <c r="D77" s="443"/>
      <c r="E77" s="443"/>
      <c r="F77" s="443"/>
      <c r="G77" s="443"/>
      <c r="H77" s="443"/>
      <c r="I77" s="443"/>
      <c r="J77" s="344"/>
      <c r="K77" s="344"/>
      <c r="L77" s="185"/>
      <c r="M77" s="185"/>
      <c r="N77" s="185"/>
      <c r="O77" s="185"/>
      <c r="P77" s="185"/>
      <c r="Q77" s="185"/>
      <c r="R77" s="185"/>
      <c r="S77" s="185"/>
      <c r="T77" s="185"/>
      <c r="U77" s="185"/>
      <c r="V77" s="185"/>
      <c r="W77" s="185"/>
      <c r="X77" s="185"/>
      <c r="Y77" s="185"/>
      <c r="Z77" s="185"/>
      <c r="AA77" s="185"/>
      <c r="AB77" s="185"/>
      <c r="AC77" s="185"/>
      <c r="AD77" s="185"/>
      <c r="AE77" s="185"/>
      <c r="AF77" s="185"/>
    </row>
    <row r="78" spans="1:32" x14ac:dyDescent="0.25">
      <c r="A78" s="185"/>
      <c r="B78" s="185"/>
      <c r="C78" s="185"/>
      <c r="D78" s="185"/>
      <c r="E78" s="185"/>
      <c r="F78" s="185"/>
      <c r="L78" s="185"/>
      <c r="M78" s="185"/>
      <c r="N78" s="185"/>
      <c r="O78" s="185"/>
      <c r="P78" s="185"/>
      <c r="Q78" s="185"/>
      <c r="R78" s="185"/>
      <c r="S78" s="185"/>
      <c r="T78" s="185"/>
      <c r="U78" s="185"/>
      <c r="V78" s="185"/>
      <c r="W78" s="185"/>
      <c r="X78" s="185"/>
      <c r="Y78" s="185"/>
      <c r="Z78" s="185"/>
      <c r="AA78" s="185"/>
      <c r="AB78" s="185"/>
      <c r="AC78" s="185"/>
      <c r="AD78" s="185"/>
      <c r="AE78" s="185"/>
      <c r="AF78" s="185"/>
    </row>
    <row r="79" spans="1:32" x14ac:dyDescent="0.25">
      <c r="A79" s="185"/>
      <c r="B79" s="185"/>
      <c r="C79" s="185"/>
      <c r="D79" s="185"/>
      <c r="E79" s="185"/>
      <c r="F79" s="185"/>
      <c r="L79" s="185"/>
      <c r="M79" s="185"/>
      <c r="N79" s="185"/>
      <c r="O79" s="185"/>
      <c r="P79" s="185"/>
      <c r="Q79" s="185"/>
      <c r="R79" s="185"/>
      <c r="S79" s="185"/>
      <c r="T79" s="185"/>
      <c r="U79" s="185"/>
      <c r="V79" s="185"/>
      <c r="W79" s="185"/>
      <c r="X79" s="185"/>
      <c r="Y79" s="185"/>
      <c r="Z79" s="185"/>
      <c r="AA79" s="185"/>
      <c r="AB79" s="185"/>
      <c r="AC79" s="185"/>
      <c r="AD79" s="185"/>
      <c r="AE79" s="185"/>
      <c r="AF79" s="185"/>
    </row>
    <row r="80" spans="1:32" x14ac:dyDescent="0.25">
      <c r="G80" s="184"/>
      <c r="H80" s="184"/>
      <c r="I80" s="184"/>
      <c r="J80" s="184"/>
      <c r="K80" s="184"/>
    </row>
    <row r="81" spans="7:11" x14ac:dyDescent="0.25">
      <c r="G81" s="184"/>
      <c r="H81" s="184"/>
      <c r="I81" s="184"/>
      <c r="J81" s="184"/>
      <c r="K81" s="184"/>
    </row>
    <row r="82" spans="7:11" x14ac:dyDescent="0.25">
      <c r="G82" s="184"/>
      <c r="H82" s="184"/>
      <c r="I82" s="184"/>
      <c r="J82" s="184"/>
      <c r="K82" s="184"/>
    </row>
    <row r="83" spans="7:11" x14ac:dyDescent="0.25">
      <c r="G83" s="184"/>
      <c r="H83" s="184"/>
      <c r="I83" s="184"/>
      <c r="J83" s="184"/>
      <c r="K83" s="184"/>
    </row>
    <row r="84" spans="7:11" x14ac:dyDescent="0.25">
      <c r="G84" s="184"/>
      <c r="H84" s="184"/>
      <c r="I84" s="184"/>
      <c r="J84" s="184"/>
      <c r="K84" s="184"/>
    </row>
    <row r="85" spans="7:11" x14ac:dyDescent="0.25">
      <c r="G85" s="184"/>
      <c r="H85" s="184"/>
      <c r="I85" s="184"/>
      <c r="J85" s="184"/>
      <c r="K85" s="184"/>
    </row>
    <row r="86" spans="7:11" x14ac:dyDescent="0.25">
      <c r="G86" s="184"/>
      <c r="H86" s="184"/>
      <c r="I86" s="184"/>
      <c r="J86" s="184"/>
      <c r="K86" s="184"/>
    </row>
    <row r="87" spans="7:11" x14ac:dyDescent="0.25">
      <c r="G87" s="184"/>
      <c r="H87" s="184"/>
      <c r="I87" s="184"/>
      <c r="J87" s="184"/>
      <c r="K87" s="184"/>
    </row>
    <row r="88" spans="7:11" x14ac:dyDescent="0.25">
      <c r="G88" s="184"/>
      <c r="H88" s="184"/>
      <c r="I88" s="184"/>
      <c r="J88" s="184"/>
      <c r="K88" s="184"/>
    </row>
    <row r="89" spans="7:11" x14ac:dyDescent="0.25">
      <c r="G89" s="184"/>
      <c r="H89" s="184"/>
      <c r="I89" s="184"/>
      <c r="J89" s="184"/>
      <c r="K89" s="184"/>
    </row>
    <row r="90" spans="7:11" x14ac:dyDescent="0.25">
      <c r="G90" s="184"/>
      <c r="H90" s="184"/>
      <c r="I90" s="184"/>
      <c r="J90" s="184"/>
      <c r="K90" s="184"/>
    </row>
    <row r="91" spans="7:11" x14ac:dyDescent="0.25">
      <c r="G91" s="184"/>
      <c r="H91" s="184"/>
      <c r="I91" s="184"/>
      <c r="J91" s="184"/>
      <c r="K91" s="184"/>
    </row>
    <row r="92" spans="7:11" x14ac:dyDescent="0.25">
      <c r="G92" s="184"/>
      <c r="H92" s="184"/>
      <c r="I92" s="184"/>
      <c r="J92" s="184"/>
      <c r="K92" s="184"/>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 S24:U24">
    <cfRule type="cellIs" dxfId="40" priority="42" operator="greaterThan">
      <formula>0</formula>
    </cfRule>
  </conditionalFormatting>
  <conditionalFormatting sqref="C31">
    <cfRule type="cellIs" dxfId="39" priority="41" operator="greaterThan">
      <formula>0</formula>
    </cfRule>
  </conditionalFormatting>
  <conditionalFormatting sqref="C31">
    <cfRule type="cellIs" dxfId="38" priority="40" operator="greaterThan">
      <formula>0</formula>
    </cfRule>
  </conditionalFormatting>
  <conditionalFormatting sqref="C31">
    <cfRule type="cellIs" dxfId="37" priority="39" operator="greaterThan">
      <formula>0</formula>
    </cfRule>
  </conditionalFormatting>
  <conditionalFormatting sqref="X24:Y24 AB24:AC24 AF24:AF64 J24:J64 L24:O64 C24:C64 Q24:Q64 E24:E64 S24:U24">
    <cfRule type="cellIs" dxfId="36" priority="38" operator="notEqual">
      <formula>0</formula>
    </cfRule>
  </conditionalFormatting>
  <conditionalFormatting sqref="X24:Y24 AB24:AC24">
    <cfRule type="cellIs" dxfId="35" priority="37" operator="greaterThan">
      <formula>0</formula>
    </cfRule>
  </conditionalFormatting>
  <conditionalFormatting sqref="X24:Y24 AB24:AC24">
    <cfRule type="cellIs" dxfId="34" priority="36" operator="greaterThan">
      <formula>0</formula>
    </cfRule>
  </conditionalFormatting>
  <conditionalFormatting sqref="X24:Y24 AB24:AC24">
    <cfRule type="cellIs" dxfId="33" priority="35" operator="greaterThan">
      <formula>0</formula>
    </cfRule>
  </conditionalFormatting>
  <conditionalFormatting sqref="D30">
    <cfRule type="cellIs" dxfId="32" priority="34" operator="greaterThan">
      <formula>0</formula>
    </cfRule>
  </conditionalFormatting>
  <conditionalFormatting sqref="D31">
    <cfRule type="cellIs" dxfId="31" priority="33" operator="greaterThan">
      <formula>0</formula>
    </cfRule>
  </conditionalFormatting>
  <conditionalFormatting sqref="D31">
    <cfRule type="cellIs" dxfId="30" priority="32" operator="greaterThan">
      <formula>0</formula>
    </cfRule>
  </conditionalFormatting>
  <conditionalFormatting sqref="D31">
    <cfRule type="cellIs" dxfId="29" priority="31" operator="greaterThan">
      <formula>0</formula>
    </cfRule>
  </conditionalFormatting>
  <conditionalFormatting sqref="D24:D64">
    <cfRule type="cellIs" dxfId="28" priority="30" operator="notEqual">
      <formula>0</formula>
    </cfRule>
  </conditionalFormatting>
  <conditionalFormatting sqref="S25:U64 X25:Y64 AB25:AC64">
    <cfRule type="cellIs" dxfId="27" priority="29" operator="notEqual">
      <formula>0</formula>
    </cfRule>
  </conditionalFormatting>
  <conditionalFormatting sqref="I30">
    <cfRule type="cellIs" dxfId="26" priority="27" operator="greaterThan">
      <formula>0</formula>
    </cfRule>
  </conditionalFormatting>
  <conditionalFormatting sqref="I30">
    <cfRule type="cellIs" dxfId="25" priority="26" operator="greaterThan">
      <formula>0</formula>
    </cfRule>
  </conditionalFormatting>
  <conditionalFormatting sqref="I30">
    <cfRule type="cellIs" dxfId="24" priority="25" operator="greaterThan">
      <formula>0</formula>
    </cfRule>
  </conditionalFormatting>
  <conditionalFormatting sqref="I24">
    <cfRule type="cellIs" dxfId="23" priority="24" operator="greaterThan">
      <formula>0</formula>
    </cfRule>
  </conditionalFormatting>
  <conditionalFormatting sqref="I24">
    <cfRule type="cellIs" dxfId="22" priority="23" operator="greaterThan">
      <formula>0</formula>
    </cfRule>
  </conditionalFormatting>
  <conditionalFormatting sqref="I24">
    <cfRule type="cellIs" dxfId="21" priority="22" operator="greaterThan">
      <formula>0</formula>
    </cfRule>
  </conditionalFormatting>
  <conditionalFormatting sqref="I25:I29">
    <cfRule type="cellIs" dxfId="20" priority="21" operator="greaterThan">
      <formula>0</formula>
    </cfRule>
  </conditionalFormatting>
  <conditionalFormatting sqref="I25:I29">
    <cfRule type="cellIs" dxfId="19" priority="20" operator="greaterThan">
      <formula>0</formula>
    </cfRule>
  </conditionalFormatting>
  <conditionalFormatting sqref="I25:I29">
    <cfRule type="cellIs" dxfId="18" priority="19" operator="greaterThan">
      <formula>0</formula>
    </cfRule>
  </conditionalFormatting>
  <conditionalFormatting sqref="I24:I64">
    <cfRule type="cellIs" dxfId="17" priority="18" operator="notEqual">
      <formula>0</formula>
    </cfRule>
  </conditionalFormatting>
  <conditionalFormatting sqref="I30">
    <cfRule type="cellIs" dxfId="16" priority="17" operator="greaterThan">
      <formula>0</formula>
    </cfRule>
  </conditionalFormatting>
  <conditionalFormatting sqref="I30">
    <cfRule type="cellIs" dxfId="15" priority="16" operator="greaterThan">
      <formula>0</formula>
    </cfRule>
  </conditionalFormatting>
  <conditionalFormatting sqref="I30">
    <cfRule type="cellIs" dxfId="14" priority="15" operator="greaterThan">
      <formula>0</formula>
    </cfRule>
  </conditionalFormatting>
  <conditionalFormatting sqref="F24:F64">
    <cfRule type="cellIs" dxfId="13" priority="14" operator="notEqual">
      <formula>0</formula>
    </cfRule>
  </conditionalFormatting>
  <conditionalFormatting sqref="G24:G64">
    <cfRule type="cellIs" dxfId="12" priority="13" operator="notEqual">
      <formula>0</formula>
    </cfRule>
  </conditionalFormatting>
  <conditionalFormatting sqref="H24:H64">
    <cfRule type="cellIs" dxfId="11" priority="12" operator="notEqual">
      <formula>0</formula>
    </cfRule>
  </conditionalFormatting>
  <conditionalFormatting sqref="H24:H64">
    <cfRule type="cellIs" dxfId="10" priority="11" operator="greaterThan">
      <formula>0</formula>
    </cfRule>
  </conditionalFormatting>
  <conditionalFormatting sqref="H24:H64">
    <cfRule type="cellIs" dxfId="9" priority="10" operator="greaterThan">
      <formula>0</formula>
    </cfRule>
  </conditionalFormatting>
  <conditionalFormatting sqref="H24:H64">
    <cfRule type="cellIs" dxfId="8" priority="9" operator="greaterThan">
      <formula>0</formula>
    </cfRule>
  </conditionalFormatting>
  <conditionalFormatting sqref="H24:H61">
    <cfRule type="cellIs" dxfId="7" priority="8" operator="greaterThan">
      <formula>0</formula>
    </cfRule>
  </conditionalFormatting>
  <conditionalFormatting sqref="K24">
    <cfRule type="cellIs" dxfId="6" priority="7" operator="greaterThan">
      <formula>0</formula>
    </cfRule>
  </conditionalFormatting>
  <conditionalFormatting sqref="K24:K64">
    <cfRule type="cellIs" dxfId="5" priority="6" operator="notEqual">
      <formula>0</formula>
    </cfRule>
  </conditionalFormatting>
  <conditionalFormatting sqref="P24">
    <cfRule type="cellIs" dxfId="4" priority="5" operator="greaterThan">
      <formula>0</formula>
    </cfRule>
  </conditionalFormatting>
  <conditionalFormatting sqref="P24:P64">
    <cfRule type="cellIs" dxfId="3" priority="4" operator="notEqual">
      <formula>0</formula>
    </cfRule>
  </conditionalFormatting>
  <conditionalFormatting sqref="R24">
    <cfRule type="cellIs" dxfId="2" priority="3" operator="greaterThan">
      <formula>0</formula>
    </cfRule>
  </conditionalFormatting>
  <conditionalFormatting sqref="R24:R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D26" sqref="D26"/>
    </sheetView>
  </sheetViews>
  <sheetFormatPr defaultColWidth="9.140625"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382" t="str">
        <f>'6.2. Паспорт фин осв ввод факт'!A4</f>
        <v>Год раскрытия информации: 2018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75" x14ac:dyDescent="0.3">
      <c r="A6" s="209"/>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09"/>
      <c r="AR6" s="209"/>
      <c r="AS6" s="209"/>
      <c r="AT6" s="209"/>
      <c r="AU6" s="209"/>
      <c r="AV6" s="179"/>
    </row>
    <row r="7" spans="1:48" ht="18.75" x14ac:dyDescent="0.25">
      <c r="A7" s="371" t="s">
        <v>6</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5" t="str">
        <f>'6.2. Паспорт фин осв ввод факт'!A8</f>
        <v>Акционерное общество "Янтарьэнерго" ДЗО  ПАО "Россети"</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72" t="s">
        <v>5</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5" t="str">
        <f>'6.2. Паспорт фин осв ввод факт'!A11</f>
        <v>Н_17-1458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72" t="s">
        <v>4</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c r="AO14" s="386"/>
      <c r="AP14" s="386"/>
      <c r="AQ14" s="386"/>
      <c r="AR14" s="386"/>
      <c r="AS14" s="386"/>
      <c r="AT14" s="386"/>
      <c r="AU14" s="386"/>
      <c r="AV14" s="386"/>
    </row>
    <row r="15" spans="1:48" ht="15.75" x14ac:dyDescent="0.25">
      <c r="A15" s="387" t="str">
        <f>'6.2. Паспорт фин осв ввод факт'!A14</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c r="AE15" s="387"/>
      <c r="AF15" s="387"/>
      <c r="AG15" s="387"/>
      <c r="AH15" s="387"/>
      <c r="AI15" s="387"/>
      <c r="AJ15" s="387"/>
      <c r="AK15" s="387"/>
      <c r="AL15" s="387"/>
      <c r="AM15" s="387"/>
      <c r="AN15" s="387"/>
      <c r="AO15" s="387"/>
      <c r="AP15" s="387"/>
      <c r="AQ15" s="387"/>
      <c r="AR15" s="387"/>
      <c r="AS15" s="387"/>
      <c r="AT15" s="387"/>
      <c r="AU15" s="387"/>
      <c r="AV15" s="387"/>
    </row>
    <row r="16" spans="1:48" ht="15.75" x14ac:dyDescent="0.25">
      <c r="A16" s="374" t="s">
        <v>3</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0"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0" customFormat="1" x14ac:dyDescent="0.25">
      <c r="A21" s="480" t="s">
        <v>380</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row>
    <row r="22" spans="1:48" s="20" customFormat="1" ht="58.5" customHeight="1" x14ac:dyDescent="0.25">
      <c r="A22" s="471" t="s">
        <v>49</v>
      </c>
      <c r="B22" s="482" t="s">
        <v>21</v>
      </c>
      <c r="C22" s="471" t="s">
        <v>48</v>
      </c>
      <c r="D22" s="471" t="s">
        <v>47</v>
      </c>
      <c r="E22" s="485" t="s">
        <v>391</v>
      </c>
      <c r="F22" s="486"/>
      <c r="G22" s="486"/>
      <c r="H22" s="486"/>
      <c r="I22" s="486"/>
      <c r="J22" s="486"/>
      <c r="K22" s="486"/>
      <c r="L22" s="487"/>
      <c r="M22" s="471" t="s">
        <v>46</v>
      </c>
      <c r="N22" s="471" t="s">
        <v>45</v>
      </c>
      <c r="O22" s="471" t="s">
        <v>44</v>
      </c>
      <c r="P22" s="466" t="s">
        <v>207</v>
      </c>
      <c r="Q22" s="466" t="s">
        <v>43</v>
      </c>
      <c r="R22" s="466" t="s">
        <v>42</v>
      </c>
      <c r="S22" s="466" t="s">
        <v>41</v>
      </c>
      <c r="T22" s="466"/>
      <c r="U22" s="488" t="s">
        <v>40</v>
      </c>
      <c r="V22" s="488" t="s">
        <v>39</v>
      </c>
      <c r="W22" s="466" t="s">
        <v>38</v>
      </c>
      <c r="X22" s="466" t="s">
        <v>37</v>
      </c>
      <c r="Y22" s="466" t="s">
        <v>36</v>
      </c>
      <c r="Z22" s="473" t="s">
        <v>35</v>
      </c>
      <c r="AA22" s="466" t="s">
        <v>34</v>
      </c>
      <c r="AB22" s="466" t="s">
        <v>33</v>
      </c>
      <c r="AC22" s="466" t="s">
        <v>32</v>
      </c>
      <c r="AD22" s="466" t="s">
        <v>31</v>
      </c>
      <c r="AE22" s="466" t="s">
        <v>30</v>
      </c>
      <c r="AF22" s="466" t="s">
        <v>29</v>
      </c>
      <c r="AG22" s="466"/>
      <c r="AH22" s="466"/>
      <c r="AI22" s="466"/>
      <c r="AJ22" s="466"/>
      <c r="AK22" s="466"/>
      <c r="AL22" s="466" t="s">
        <v>28</v>
      </c>
      <c r="AM22" s="466"/>
      <c r="AN22" s="466"/>
      <c r="AO22" s="466"/>
      <c r="AP22" s="466" t="s">
        <v>27</v>
      </c>
      <c r="AQ22" s="466"/>
      <c r="AR22" s="466" t="s">
        <v>26</v>
      </c>
      <c r="AS22" s="466" t="s">
        <v>25</v>
      </c>
      <c r="AT22" s="466" t="s">
        <v>24</v>
      </c>
      <c r="AU22" s="466" t="s">
        <v>23</v>
      </c>
      <c r="AV22" s="474" t="s">
        <v>22</v>
      </c>
    </row>
    <row r="23" spans="1:48" s="20" customFormat="1" ht="64.5" customHeight="1" x14ac:dyDescent="0.25">
      <c r="A23" s="481"/>
      <c r="B23" s="483"/>
      <c r="C23" s="481"/>
      <c r="D23" s="481"/>
      <c r="E23" s="476" t="s">
        <v>20</v>
      </c>
      <c r="F23" s="467" t="s">
        <v>124</v>
      </c>
      <c r="G23" s="467" t="s">
        <v>123</v>
      </c>
      <c r="H23" s="467" t="s">
        <v>122</v>
      </c>
      <c r="I23" s="469" t="s">
        <v>326</v>
      </c>
      <c r="J23" s="469" t="s">
        <v>327</v>
      </c>
      <c r="K23" s="469" t="s">
        <v>328</v>
      </c>
      <c r="L23" s="467" t="s">
        <v>73</v>
      </c>
      <c r="M23" s="481"/>
      <c r="N23" s="481"/>
      <c r="O23" s="481"/>
      <c r="P23" s="466"/>
      <c r="Q23" s="466"/>
      <c r="R23" s="466"/>
      <c r="S23" s="478" t="s">
        <v>1</v>
      </c>
      <c r="T23" s="478" t="s">
        <v>8</v>
      </c>
      <c r="U23" s="488"/>
      <c r="V23" s="488"/>
      <c r="W23" s="466"/>
      <c r="X23" s="466"/>
      <c r="Y23" s="466"/>
      <c r="Z23" s="466"/>
      <c r="AA23" s="466"/>
      <c r="AB23" s="466"/>
      <c r="AC23" s="466"/>
      <c r="AD23" s="466"/>
      <c r="AE23" s="466"/>
      <c r="AF23" s="466" t="s">
        <v>19</v>
      </c>
      <c r="AG23" s="466"/>
      <c r="AH23" s="466" t="s">
        <v>18</v>
      </c>
      <c r="AI23" s="466"/>
      <c r="AJ23" s="471" t="s">
        <v>17</v>
      </c>
      <c r="AK23" s="471" t="s">
        <v>16</v>
      </c>
      <c r="AL23" s="471" t="s">
        <v>15</v>
      </c>
      <c r="AM23" s="471" t="s">
        <v>14</v>
      </c>
      <c r="AN23" s="471" t="s">
        <v>13</v>
      </c>
      <c r="AO23" s="471" t="s">
        <v>12</v>
      </c>
      <c r="AP23" s="471" t="s">
        <v>11</v>
      </c>
      <c r="AQ23" s="489" t="s">
        <v>8</v>
      </c>
      <c r="AR23" s="466"/>
      <c r="AS23" s="466"/>
      <c r="AT23" s="466"/>
      <c r="AU23" s="466"/>
      <c r="AV23" s="475"/>
    </row>
    <row r="24" spans="1:48" s="20" customFormat="1" ht="96.75" customHeight="1" x14ac:dyDescent="0.25">
      <c r="A24" s="472"/>
      <c r="B24" s="484"/>
      <c r="C24" s="472"/>
      <c r="D24" s="472"/>
      <c r="E24" s="477"/>
      <c r="F24" s="468"/>
      <c r="G24" s="468"/>
      <c r="H24" s="468"/>
      <c r="I24" s="470"/>
      <c r="J24" s="470"/>
      <c r="K24" s="470"/>
      <c r="L24" s="468"/>
      <c r="M24" s="472"/>
      <c r="N24" s="472"/>
      <c r="O24" s="472"/>
      <c r="P24" s="466"/>
      <c r="Q24" s="466"/>
      <c r="R24" s="466"/>
      <c r="S24" s="479"/>
      <c r="T24" s="479"/>
      <c r="U24" s="488"/>
      <c r="V24" s="488"/>
      <c r="W24" s="466"/>
      <c r="X24" s="466"/>
      <c r="Y24" s="466"/>
      <c r="Z24" s="466"/>
      <c r="AA24" s="466"/>
      <c r="AB24" s="466"/>
      <c r="AC24" s="466"/>
      <c r="AD24" s="466"/>
      <c r="AE24" s="466"/>
      <c r="AF24" s="100" t="s">
        <v>10</v>
      </c>
      <c r="AG24" s="100" t="s">
        <v>9</v>
      </c>
      <c r="AH24" s="101" t="s">
        <v>1</v>
      </c>
      <c r="AI24" s="101" t="s">
        <v>8</v>
      </c>
      <c r="AJ24" s="472"/>
      <c r="AK24" s="472"/>
      <c r="AL24" s="472"/>
      <c r="AM24" s="472"/>
      <c r="AN24" s="472"/>
      <c r="AO24" s="472"/>
      <c r="AP24" s="472"/>
      <c r="AQ24" s="490"/>
      <c r="AR24" s="466"/>
      <c r="AS24" s="466"/>
      <c r="AT24" s="466"/>
      <c r="AU24" s="466"/>
      <c r="AV24" s="475"/>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43" customFormat="1" ht="90" x14ac:dyDescent="0.25">
      <c r="A26" s="178">
        <v>1</v>
      </c>
      <c r="B26" s="174" t="s">
        <v>399</v>
      </c>
      <c r="C26" s="174" t="s">
        <v>427</v>
      </c>
      <c r="D26" s="231">
        <f>'6.1. Паспорт сетевой график'!H55</f>
        <v>44155</v>
      </c>
      <c r="E26" s="174" t="s">
        <v>273</v>
      </c>
      <c r="F26" s="174" t="s">
        <v>273</v>
      </c>
      <c r="G26" s="333">
        <f>'6.2. Паспорт фин осв ввод факт'!C45</f>
        <v>0.5</v>
      </c>
      <c r="H26" s="174" t="s">
        <v>273</v>
      </c>
      <c r="I26" s="174" t="s">
        <v>273</v>
      </c>
      <c r="J26" s="174" t="s">
        <v>273</v>
      </c>
      <c r="K26" s="174">
        <v>43.929000000000002</v>
      </c>
      <c r="L26" s="332">
        <f>'6.2. Паспорт фин осв ввод факт'!C42</f>
        <v>11</v>
      </c>
      <c r="M26" s="174" t="s">
        <v>616</v>
      </c>
      <c r="N26" s="174" t="s">
        <v>617</v>
      </c>
      <c r="O26" s="174" t="s">
        <v>399</v>
      </c>
      <c r="P26" s="174">
        <v>3359121.95777243</v>
      </c>
      <c r="Q26" s="174" t="s">
        <v>618</v>
      </c>
      <c r="R26" s="174">
        <v>3359121.95777243</v>
      </c>
      <c r="S26" s="174" t="s">
        <v>619</v>
      </c>
      <c r="T26" s="174" t="s">
        <v>619</v>
      </c>
      <c r="U26" s="174" t="s">
        <v>620</v>
      </c>
      <c r="V26" s="174" t="s">
        <v>621</v>
      </c>
      <c r="W26" s="174" t="s">
        <v>622</v>
      </c>
      <c r="X26" s="174" t="s">
        <v>623</v>
      </c>
      <c r="Y26" s="174" t="s">
        <v>624</v>
      </c>
      <c r="Z26" s="174" t="s">
        <v>625</v>
      </c>
      <c r="AA26" s="174" t="s">
        <v>626</v>
      </c>
      <c r="AB26" s="174" t="s">
        <v>627</v>
      </c>
      <c r="AC26" s="174" t="s">
        <v>628</v>
      </c>
      <c r="AD26" s="174" t="s">
        <v>629</v>
      </c>
      <c r="AE26" s="174" t="s">
        <v>630</v>
      </c>
      <c r="AF26" s="174">
        <v>52892</v>
      </c>
      <c r="AG26" s="174" t="s">
        <v>631</v>
      </c>
      <c r="AH26" s="231">
        <v>42964</v>
      </c>
      <c r="AI26" s="231">
        <v>42964</v>
      </c>
      <c r="AJ26" s="231">
        <v>42985</v>
      </c>
      <c r="AK26" s="231">
        <v>42996</v>
      </c>
      <c r="AL26" s="174" t="s">
        <v>632</v>
      </c>
      <c r="AM26" s="174" t="s">
        <v>632</v>
      </c>
      <c r="AN26" s="174" t="s">
        <v>632</v>
      </c>
      <c r="AO26" s="174" t="s">
        <v>632</v>
      </c>
      <c r="AP26" s="174" t="s">
        <v>632</v>
      </c>
      <c r="AQ26" s="174" t="s">
        <v>632</v>
      </c>
      <c r="AR26" s="231">
        <v>42979</v>
      </c>
      <c r="AS26" s="174" t="s">
        <v>632</v>
      </c>
      <c r="AT26" s="174" t="s">
        <v>632</v>
      </c>
      <c r="AU26" s="174" t="s">
        <v>632</v>
      </c>
      <c r="AV26" s="174" t="s">
        <v>632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 zoomScale="90" zoomScaleNormal="90" zoomScaleSheetLayoutView="90" workbookViewId="0">
      <selection activeCell="B26" sqref="B26"/>
    </sheetView>
  </sheetViews>
  <sheetFormatPr defaultRowHeight="15.75" x14ac:dyDescent="0.25"/>
  <cols>
    <col min="1" max="1" width="66.140625" style="82" customWidth="1"/>
    <col min="2" max="2" width="66.140625" style="239" customWidth="1"/>
    <col min="3" max="256" width="9.140625" style="83"/>
    <col min="257" max="258" width="66.140625" style="83" customWidth="1"/>
    <col min="259" max="512" width="9.140625" style="83"/>
    <col min="513" max="514" width="66.140625" style="83" customWidth="1"/>
    <col min="515" max="768" width="9.140625" style="83"/>
    <col min="769" max="770" width="66.140625" style="83" customWidth="1"/>
    <col min="771" max="1024" width="9.140625" style="83"/>
    <col min="1025" max="1026" width="66.140625" style="83" customWidth="1"/>
    <col min="1027" max="1280" width="9.140625" style="83"/>
    <col min="1281" max="1282" width="66.140625" style="83" customWidth="1"/>
    <col min="1283" max="1536" width="9.140625" style="83"/>
    <col min="1537" max="1538" width="66.140625" style="83" customWidth="1"/>
    <col min="1539" max="1792" width="9.140625" style="83"/>
    <col min="1793" max="1794" width="66.140625" style="83" customWidth="1"/>
    <col min="1795" max="2048" width="9.140625" style="83"/>
    <col min="2049" max="2050" width="66.140625" style="83" customWidth="1"/>
    <col min="2051" max="2304" width="9.140625" style="83"/>
    <col min="2305" max="2306" width="66.140625" style="83" customWidth="1"/>
    <col min="2307" max="2560" width="9.140625" style="83"/>
    <col min="2561" max="2562" width="66.140625" style="83" customWidth="1"/>
    <col min="2563" max="2816" width="9.140625" style="83"/>
    <col min="2817" max="2818" width="66.140625" style="83" customWidth="1"/>
    <col min="2819" max="3072" width="9.140625" style="83"/>
    <col min="3073" max="3074" width="66.140625" style="83" customWidth="1"/>
    <col min="3075" max="3328" width="9.140625" style="83"/>
    <col min="3329" max="3330" width="66.140625" style="83" customWidth="1"/>
    <col min="3331" max="3584" width="9.140625" style="83"/>
    <col min="3585" max="3586" width="66.140625" style="83" customWidth="1"/>
    <col min="3587" max="3840" width="9.140625" style="83"/>
    <col min="3841" max="3842" width="66.140625" style="83" customWidth="1"/>
    <col min="3843" max="4096" width="9.140625" style="83"/>
    <col min="4097" max="4098" width="66.140625" style="83" customWidth="1"/>
    <col min="4099" max="4352" width="9.140625" style="83"/>
    <col min="4353" max="4354" width="66.140625" style="83" customWidth="1"/>
    <col min="4355" max="4608" width="9.140625" style="83"/>
    <col min="4609" max="4610" width="66.140625" style="83" customWidth="1"/>
    <col min="4611" max="4864" width="9.140625" style="83"/>
    <col min="4865" max="4866" width="66.140625" style="83" customWidth="1"/>
    <col min="4867" max="5120" width="9.140625" style="83"/>
    <col min="5121" max="5122" width="66.140625" style="83" customWidth="1"/>
    <col min="5123" max="5376" width="9.140625" style="83"/>
    <col min="5377" max="5378" width="66.140625" style="83" customWidth="1"/>
    <col min="5379" max="5632" width="9.140625" style="83"/>
    <col min="5633" max="5634" width="66.140625" style="83" customWidth="1"/>
    <col min="5635" max="5888" width="9.140625" style="83"/>
    <col min="5889" max="5890" width="66.140625" style="83" customWidth="1"/>
    <col min="5891" max="6144" width="9.140625" style="83"/>
    <col min="6145" max="6146" width="66.140625" style="83" customWidth="1"/>
    <col min="6147" max="6400" width="9.140625" style="83"/>
    <col min="6401" max="6402" width="66.140625" style="83" customWidth="1"/>
    <col min="6403" max="6656" width="9.140625" style="83"/>
    <col min="6657" max="6658" width="66.140625" style="83" customWidth="1"/>
    <col min="6659" max="6912" width="9.140625" style="83"/>
    <col min="6913" max="6914" width="66.140625" style="83" customWidth="1"/>
    <col min="6915" max="7168" width="9.140625" style="83"/>
    <col min="7169" max="7170" width="66.140625" style="83" customWidth="1"/>
    <col min="7171" max="7424" width="9.140625" style="83"/>
    <col min="7425" max="7426" width="66.140625" style="83" customWidth="1"/>
    <col min="7427" max="7680" width="9.140625" style="83"/>
    <col min="7681" max="7682" width="66.140625" style="83" customWidth="1"/>
    <col min="7683" max="7936" width="9.140625" style="83"/>
    <col min="7937" max="7938" width="66.140625" style="83" customWidth="1"/>
    <col min="7939" max="8192" width="9.140625" style="83"/>
    <col min="8193" max="8194" width="66.140625" style="83" customWidth="1"/>
    <col min="8195" max="8448" width="9.140625" style="83"/>
    <col min="8449" max="8450" width="66.140625" style="83" customWidth="1"/>
    <col min="8451" max="8704" width="9.140625" style="83"/>
    <col min="8705" max="8706" width="66.140625" style="83" customWidth="1"/>
    <col min="8707" max="8960" width="9.140625" style="83"/>
    <col min="8961" max="8962" width="66.140625" style="83" customWidth="1"/>
    <col min="8963" max="9216" width="9.140625" style="83"/>
    <col min="9217" max="9218" width="66.140625" style="83" customWidth="1"/>
    <col min="9219" max="9472" width="9.140625" style="83"/>
    <col min="9473" max="9474" width="66.140625" style="83" customWidth="1"/>
    <col min="9475" max="9728" width="9.140625" style="83"/>
    <col min="9729" max="9730" width="66.140625" style="83" customWidth="1"/>
    <col min="9731" max="9984" width="9.140625" style="83"/>
    <col min="9985" max="9986" width="66.140625" style="83" customWidth="1"/>
    <col min="9987" max="10240" width="9.140625" style="83"/>
    <col min="10241" max="10242" width="66.140625" style="83" customWidth="1"/>
    <col min="10243" max="10496" width="9.140625" style="83"/>
    <col min="10497" max="10498" width="66.140625" style="83" customWidth="1"/>
    <col min="10499" max="10752" width="9.140625" style="83"/>
    <col min="10753" max="10754" width="66.140625" style="83" customWidth="1"/>
    <col min="10755" max="11008" width="9.140625" style="83"/>
    <col min="11009" max="11010" width="66.140625" style="83" customWidth="1"/>
    <col min="11011" max="11264" width="9.140625" style="83"/>
    <col min="11265" max="11266" width="66.140625" style="83" customWidth="1"/>
    <col min="11267" max="11520" width="9.140625" style="83"/>
    <col min="11521" max="11522" width="66.140625" style="83" customWidth="1"/>
    <col min="11523" max="11776" width="9.140625" style="83"/>
    <col min="11777" max="11778" width="66.140625" style="83" customWidth="1"/>
    <col min="11779" max="12032" width="9.140625" style="83"/>
    <col min="12033" max="12034" width="66.140625" style="83" customWidth="1"/>
    <col min="12035" max="12288" width="9.140625" style="83"/>
    <col min="12289" max="12290" width="66.140625" style="83" customWidth="1"/>
    <col min="12291" max="12544" width="9.140625" style="83"/>
    <col min="12545" max="12546" width="66.140625" style="83" customWidth="1"/>
    <col min="12547" max="12800" width="9.140625" style="83"/>
    <col min="12801" max="12802" width="66.140625" style="83" customWidth="1"/>
    <col min="12803" max="13056" width="9.140625" style="83"/>
    <col min="13057" max="13058" width="66.140625" style="83" customWidth="1"/>
    <col min="13059" max="13312" width="9.140625" style="83"/>
    <col min="13313" max="13314" width="66.140625" style="83" customWidth="1"/>
    <col min="13315" max="13568" width="9.140625" style="83"/>
    <col min="13569" max="13570" width="66.140625" style="83" customWidth="1"/>
    <col min="13571" max="13824" width="9.140625" style="83"/>
    <col min="13825" max="13826" width="66.140625" style="83" customWidth="1"/>
    <col min="13827" max="14080" width="9.140625" style="83"/>
    <col min="14081" max="14082" width="66.140625" style="83" customWidth="1"/>
    <col min="14083" max="14336" width="9.140625" style="83"/>
    <col min="14337" max="14338" width="66.140625" style="83" customWidth="1"/>
    <col min="14339" max="14592" width="9.140625" style="83"/>
    <col min="14593" max="14594" width="66.140625" style="83" customWidth="1"/>
    <col min="14595" max="14848" width="9.140625" style="83"/>
    <col min="14849" max="14850" width="66.140625" style="83" customWidth="1"/>
    <col min="14851" max="15104" width="9.140625" style="83"/>
    <col min="15105" max="15106" width="66.140625" style="83" customWidth="1"/>
    <col min="15107" max="15360" width="9.140625" style="83"/>
    <col min="15361" max="15362" width="66.140625" style="83" customWidth="1"/>
    <col min="15363" max="15616" width="9.140625" style="83"/>
    <col min="15617" max="15618" width="66.140625" style="83" customWidth="1"/>
    <col min="15619" max="15872" width="9.140625" style="83"/>
    <col min="15873" max="15874" width="66.140625" style="83" customWidth="1"/>
    <col min="15875" max="16128" width="9.140625" style="83"/>
    <col min="16129" max="16130" width="66.140625" style="83" customWidth="1"/>
    <col min="16131" max="16384" width="9.140625" style="83"/>
  </cols>
  <sheetData>
    <row r="1" spans="1:8" ht="18.75" x14ac:dyDescent="0.25">
      <c r="B1" s="232" t="s">
        <v>65</v>
      </c>
    </row>
    <row r="2" spans="1:8" ht="18.75" x14ac:dyDescent="0.3">
      <c r="B2" s="233" t="s">
        <v>7</v>
      </c>
    </row>
    <row r="3" spans="1:8" ht="18.75" x14ac:dyDescent="0.3">
      <c r="B3" s="233" t="s">
        <v>398</v>
      </c>
    </row>
    <row r="4" spans="1:8" x14ac:dyDescent="0.25">
      <c r="B4" s="234"/>
    </row>
    <row r="5" spans="1:8" ht="18.75" x14ac:dyDescent="0.3">
      <c r="A5" s="496" t="str">
        <f>'7. Паспорт отчет о закупке'!A5</f>
        <v>Год раскрытия информации: 2018 год</v>
      </c>
      <c r="B5" s="496"/>
      <c r="C5" s="71"/>
      <c r="D5" s="71"/>
      <c r="E5" s="71"/>
      <c r="F5" s="71"/>
      <c r="G5" s="71"/>
      <c r="H5" s="71"/>
    </row>
    <row r="6" spans="1:8" ht="18.75" x14ac:dyDescent="0.3">
      <c r="A6" s="195"/>
      <c r="B6" s="235"/>
      <c r="C6" s="105"/>
      <c r="D6" s="105"/>
      <c r="E6" s="105"/>
      <c r="F6" s="105"/>
      <c r="G6" s="105"/>
      <c r="H6" s="105"/>
    </row>
    <row r="7" spans="1:8" ht="18.75" x14ac:dyDescent="0.25">
      <c r="A7" s="371" t="s">
        <v>6</v>
      </c>
      <c r="B7" s="371"/>
      <c r="C7" s="104"/>
      <c r="D7" s="104"/>
      <c r="E7" s="104"/>
      <c r="F7" s="104"/>
      <c r="G7" s="104"/>
      <c r="H7" s="104"/>
    </row>
    <row r="8" spans="1:8" ht="18.75" x14ac:dyDescent="0.25">
      <c r="A8" s="207"/>
      <c r="B8" s="236"/>
      <c r="C8" s="104"/>
      <c r="D8" s="104"/>
      <c r="E8" s="104"/>
      <c r="F8" s="104"/>
      <c r="G8" s="104"/>
      <c r="H8" s="104"/>
    </row>
    <row r="9" spans="1:8" x14ac:dyDescent="0.25">
      <c r="A9" s="375" t="str">
        <f>'7. Паспорт отчет о закупке'!A9</f>
        <v>Акционерное общество "Янтарьэнерго" ДЗО  ПАО "Россети"</v>
      </c>
      <c r="B9" s="375"/>
      <c r="C9" s="102"/>
      <c r="D9" s="102"/>
      <c r="E9" s="102"/>
      <c r="F9" s="102"/>
      <c r="G9" s="102"/>
      <c r="H9" s="102"/>
    </row>
    <row r="10" spans="1:8" x14ac:dyDescent="0.25">
      <c r="A10" s="372" t="s">
        <v>5</v>
      </c>
      <c r="B10" s="372"/>
      <c r="C10" s="103"/>
      <c r="D10" s="103"/>
      <c r="E10" s="103"/>
      <c r="F10" s="103"/>
      <c r="G10" s="103"/>
      <c r="H10" s="103"/>
    </row>
    <row r="11" spans="1:8" ht="18.75" x14ac:dyDescent="0.25">
      <c r="A11" s="207"/>
      <c r="B11" s="236"/>
      <c r="C11" s="104"/>
      <c r="D11" s="104"/>
      <c r="E11" s="104"/>
      <c r="F11" s="104"/>
      <c r="G11" s="104"/>
      <c r="H11" s="104"/>
    </row>
    <row r="12" spans="1:8" ht="30.75" customHeight="1" x14ac:dyDescent="0.25">
      <c r="A12" s="375" t="str">
        <f>'7. Паспорт отчет о закупке'!A12</f>
        <v>Н_17-1458</v>
      </c>
      <c r="B12" s="375"/>
      <c r="C12" s="102"/>
      <c r="D12" s="102"/>
      <c r="E12" s="102"/>
      <c r="F12" s="102"/>
      <c r="G12" s="102"/>
      <c r="H12" s="102"/>
    </row>
    <row r="13" spans="1:8" x14ac:dyDescent="0.25">
      <c r="A13" s="372" t="s">
        <v>4</v>
      </c>
      <c r="B13" s="372"/>
      <c r="C13" s="103"/>
      <c r="D13" s="103"/>
      <c r="E13" s="103"/>
      <c r="F13" s="103"/>
      <c r="G13" s="103"/>
      <c r="H13" s="103"/>
    </row>
    <row r="14" spans="1:8" ht="18.75" x14ac:dyDescent="0.25">
      <c r="A14" s="210"/>
      <c r="B14" s="237"/>
      <c r="C14" s="9"/>
      <c r="D14" s="9"/>
      <c r="E14" s="9"/>
      <c r="F14" s="9"/>
      <c r="G14" s="9"/>
      <c r="H14" s="9"/>
    </row>
    <row r="15" spans="1:8" ht="108" customHeight="1" x14ac:dyDescent="0.25">
      <c r="A15" s="387" t="str">
        <f>'7. Паспорт отчет о закупке'!A15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5" s="387"/>
      <c r="C15" s="102"/>
      <c r="D15" s="102"/>
      <c r="E15" s="102"/>
      <c r="F15" s="102"/>
      <c r="G15" s="102"/>
      <c r="H15" s="102"/>
    </row>
    <row r="16" spans="1:8" x14ac:dyDescent="0.25">
      <c r="A16" s="374" t="s">
        <v>3</v>
      </c>
      <c r="B16" s="374"/>
      <c r="C16" s="103"/>
      <c r="D16" s="103"/>
      <c r="E16" s="103"/>
      <c r="F16" s="103"/>
      <c r="G16" s="103"/>
      <c r="H16" s="103"/>
    </row>
    <row r="17" spans="1:2" x14ac:dyDescent="0.25">
      <c r="B17" s="238"/>
    </row>
    <row r="18" spans="1:2" ht="33.75" customHeight="1" x14ac:dyDescent="0.25">
      <c r="A18" s="494" t="s">
        <v>381</v>
      </c>
      <c r="B18" s="495"/>
    </row>
    <row r="19" spans="1:2" x14ac:dyDescent="0.25">
      <c r="B19" s="234"/>
    </row>
    <row r="20" spans="1:2" ht="16.5" thickBot="1" x14ac:dyDescent="0.3"/>
    <row r="21" spans="1:2" ht="132" customHeight="1" thickBot="1" x14ac:dyDescent="0.3">
      <c r="A21" s="84" t="s">
        <v>280</v>
      </c>
      <c r="B21" s="240" t="str">
        <f>A15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row>
    <row r="22" spans="1:2" ht="16.5" thickBot="1" x14ac:dyDescent="0.3">
      <c r="A22" s="84" t="s">
        <v>281</v>
      </c>
      <c r="B22" s="241" t="s">
        <v>510</v>
      </c>
    </row>
    <row r="23" spans="1:2" ht="16.5" thickBot="1" x14ac:dyDescent="0.3">
      <c r="A23" s="84" t="s">
        <v>263</v>
      </c>
      <c r="B23" s="242" t="s">
        <v>428</v>
      </c>
    </row>
    <row r="24" spans="1:2" ht="21" customHeight="1" thickBot="1" x14ac:dyDescent="0.3">
      <c r="A24" s="84" t="s">
        <v>282</v>
      </c>
      <c r="B24" s="243" t="s">
        <v>633</v>
      </c>
    </row>
    <row r="25" spans="1:2" ht="16.5" thickBot="1" x14ac:dyDescent="0.3">
      <c r="A25" s="85" t="s">
        <v>283</v>
      </c>
      <c r="B25" s="241">
        <v>2020</v>
      </c>
    </row>
    <row r="26" spans="1:2" ht="16.5" thickBot="1" x14ac:dyDescent="0.3">
      <c r="A26" s="86" t="s">
        <v>284</v>
      </c>
      <c r="B26" s="244" t="s">
        <v>518</v>
      </c>
    </row>
    <row r="27" spans="1:2" ht="29.25" thickBot="1" x14ac:dyDescent="0.3">
      <c r="A27" s="92" t="str">
        <f>CONCATENATE("Сметная стоимость проекта в ценах ",B25," года с НДС, млн. руб.")</f>
        <v>Сметная стоимость проекта в ценах 2020 года с НДС, млн. руб.</v>
      </c>
      <c r="B27" s="245">
        <v>451.18061426999998</v>
      </c>
    </row>
    <row r="28" spans="1:2" ht="60.75" thickBot="1" x14ac:dyDescent="0.3">
      <c r="A28" s="88" t="s">
        <v>285</v>
      </c>
      <c r="B28" s="246" t="s">
        <v>659</v>
      </c>
    </row>
    <row r="29" spans="1:2" ht="30.75" thickBot="1" x14ac:dyDescent="0.3">
      <c r="A29" s="93" t="s">
        <v>286</v>
      </c>
      <c r="B29" s="244" t="s">
        <v>444</v>
      </c>
    </row>
    <row r="30" spans="1:2" ht="29.25" thickBot="1" x14ac:dyDescent="0.3">
      <c r="A30" s="93" t="s">
        <v>287</v>
      </c>
      <c r="B30" s="244" t="s">
        <v>273</v>
      </c>
    </row>
    <row r="31" spans="1:2" ht="16.5" thickBot="1" x14ac:dyDescent="0.3">
      <c r="A31" s="88" t="s">
        <v>288</v>
      </c>
      <c r="B31" s="244" t="s">
        <v>273</v>
      </c>
    </row>
    <row r="32" spans="1:2" ht="29.25" thickBot="1" x14ac:dyDescent="0.3">
      <c r="A32" s="93" t="s">
        <v>289</v>
      </c>
      <c r="B32" s="244" t="s">
        <v>273</v>
      </c>
    </row>
    <row r="33" spans="1:2" ht="16.5" thickBot="1" x14ac:dyDescent="0.3">
      <c r="A33" s="88" t="s">
        <v>290</v>
      </c>
      <c r="B33" s="244" t="s">
        <v>273</v>
      </c>
    </row>
    <row r="34" spans="1:2" ht="16.5" thickBot="1" x14ac:dyDescent="0.3">
      <c r="A34" s="88" t="s">
        <v>291</v>
      </c>
      <c r="B34" s="244" t="s">
        <v>273</v>
      </c>
    </row>
    <row r="35" spans="1:2" ht="16.5" thickBot="1" x14ac:dyDescent="0.3">
      <c r="A35" s="88" t="s">
        <v>292</v>
      </c>
      <c r="B35" s="244" t="s">
        <v>273</v>
      </c>
    </row>
    <row r="36" spans="1:2" ht="16.5" thickBot="1" x14ac:dyDescent="0.3">
      <c r="A36" s="88" t="s">
        <v>293</v>
      </c>
      <c r="B36" s="244" t="s">
        <v>273</v>
      </c>
    </row>
    <row r="37" spans="1:2" ht="29.25" thickBot="1" x14ac:dyDescent="0.3">
      <c r="A37" s="93" t="s">
        <v>294</v>
      </c>
      <c r="B37" s="244" t="s">
        <v>273</v>
      </c>
    </row>
    <row r="38" spans="1:2" ht="16.5" thickBot="1" x14ac:dyDescent="0.3">
      <c r="A38" s="88" t="s">
        <v>290</v>
      </c>
      <c r="B38" s="244" t="s">
        <v>273</v>
      </c>
    </row>
    <row r="39" spans="1:2" ht="16.5" thickBot="1" x14ac:dyDescent="0.3">
      <c r="A39" s="88" t="s">
        <v>291</v>
      </c>
      <c r="B39" s="244" t="s">
        <v>273</v>
      </c>
    </row>
    <row r="40" spans="1:2" ht="16.5" thickBot="1" x14ac:dyDescent="0.3">
      <c r="A40" s="88" t="s">
        <v>292</v>
      </c>
      <c r="B40" s="244" t="s">
        <v>273</v>
      </c>
    </row>
    <row r="41" spans="1:2" ht="16.5" thickBot="1" x14ac:dyDescent="0.3">
      <c r="A41" s="88" t="s">
        <v>293</v>
      </c>
      <c r="B41" s="244" t="s">
        <v>273</v>
      </c>
    </row>
    <row r="42" spans="1:2" ht="29.25" thickBot="1" x14ac:dyDescent="0.3">
      <c r="A42" s="93" t="s">
        <v>295</v>
      </c>
      <c r="B42" s="244" t="s">
        <v>273</v>
      </c>
    </row>
    <row r="43" spans="1:2" ht="16.5" thickBot="1" x14ac:dyDescent="0.3">
      <c r="A43" s="88" t="s">
        <v>290</v>
      </c>
      <c r="B43" s="244" t="s">
        <v>273</v>
      </c>
    </row>
    <row r="44" spans="1:2" ht="16.5" thickBot="1" x14ac:dyDescent="0.3">
      <c r="A44" s="88" t="s">
        <v>291</v>
      </c>
      <c r="B44" s="244" t="s">
        <v>273</v>
      </c>
    </row>
    <row r="45" spans="1:2" ht="16.5" thickBot="1" x14ac:dyDescent="0.3">
      <c r="A45" s="88" t="s">
        <v>292</v>
      </c>
      <c r="B45" s="244" t="s">
        <v>273</v>
      </c>
    </row>
    <row r="46" spans="1:2" ht="16.5" thickBot="1" x14ac:dyDescent="0.3">
      <c r="A46" s="88" t="s">
        <v>293</v>
      </c>
      <c r="B46" s="244" t="s">
        <v>273</v>
      </c>
    </row>
    <row r="47" spans="1:2" ht="29.25" thickBot="1" x14ac:dyDescent="0.3">
      <c r="A47" s="87" t="s">
        <v>296</v>
      </c>
      <c r="B47" s="244" t="s">
        <v>273</v>
      </c>
    </row>
    <row r="48" spans="1:2" ht="16.5" thickBot="1" x14ac:dyDescent="0.3">
      <c r="A48" s="89" t="s">
        <v>288</v>
      </c>
      <c r="B48" s="244" t="s">
        <v>273</v>
      </c>
    </row>
    <row r="49" spans="1:2" ht="16.5" thickBot="1" x14ac:dyDescent="0.3">
      <c r="A49" s="89" t="s">
        <v>297</v>
      </c>
      <c r="B49" s="244" t="s">
        <v>273</v>
      </c>
    </row>
    <row r="50" spans="1:2" ht="16.5" thickBot="1" x14ac:dyDescent="0.3">
      <c r="A50" s="89" t="s">
        <v>298</v>
      </c>
      <c r="B50" s="244" t="s">
        <v>273</v>
      </c>
    </row>
    <row r="51" spans="1:2" ht="16.5" thickBot="1" x14ac:dyDescent="0.3">
      <c r="A51" s="89" t="s">
        <v>299</v>
      </c>
      <c r="B51" s="244" t="s">
        <v>273</v>
      </c>
    </row>
    <row r="52" spans="1:2" ht="16.5" thickBot="1" x14ac:dyDescent="0.3">
      <c r="A52" s="85" t="s">
        <v>300</v>
      </c>
      <c r="B52" s="244" t="s">
        <v>273</v>
      </c>
    </row>
    <row r="53" spans="1:2" ht="16.5" thickBot="1" x14ac:dyDescent="0.3">
      <c r="A53" s="85" t="s">
        <v>301</v>
      </c>
      <c r="B53" s="244" t="s">
        <v>273</v>
      </c>
    </row>
    <row r="54" spans="1:2" ht="16.5" thickBot="1" x14ac:dyDescent="0.3">
      <c r="A54" s="85" t="s">
        <v>302</v>
      </c>
      <c r="B54" s="244" t="s">
        <v>273</v>
      </c>
    </row>
    <row r="55" spans="1:2" ht="16.5" thickBot="1" x14ac:dyDescent="0.3">
      <c r="A55" s="86" t="s">
        <v>303</v>
      </c>
      <c r="B55" s="244" t="s">
        <v>273</v>
      </c>
    </row>
    <row r="56" spans="1:2" ht="15.75" customHeight="1" x14ac:dyDescent="0.25">
      <c r="A56" s="87" t="s">
        <v>304</v>
      </c>
      <c r="B56" s="247"/>
    </row>
    <row r="57" spans="1:2" x14ac:dyDescent="0.25">
      <c r="A57" s="90" t="s">
        <v>305</v>
      </c>
      <c r="B57" s="248" t="s">
        <v>399</v>
      </c>
    </row>
    <row r="58" spans="1:2" x14ac:dyDescent="0.25">
      <c r="A58" s="90" t="s">
        <v>306</v>
      </c>
      <c r="B58" s="248" t="s">
        <v>273</v>
      </c>
    </row>
    <row r="59" spans="1:2" x14ac:dyDescent="0.25">
      <c r="A59" s="90" t="s">
        <v>307</v>
      </c>
      <c r="B59" s="248" t="s">
        <v>273</v>
      </c>
    </row>
    <row r="60" spans="1:2" x14ac:dyDescent="0.25">
      <c r="A60" s="90" t="s">
        <v>308</v>
      </c>
      <c r="B60" s="248" t="s">
        <v>273</v>
      </c>
    </row>
    <row r="61" spans="1:2" ht="16.5" thickBot="1" x14ac:dyDescent="0.3">
      <c r="A61" s="91" t="s">
        <v>309</v>
      </c>
      <c r="B61" s="249" t="s">
        <v>273</v>
      </c>
    </row>
    <row r="62" spans="1:2" ht="30.75" thickBot="1" x14ac:dyDescent="0.3">
      <c r="A62" s="89" t="s">
        <v>310</v>
      </c>
      <c r="B62" s="244" t="s">
        <v>438</v>
      </c>
    </row>
    <row r="63" spans="1:2" ht="29.25" thickBot="1" x14ac:dyDescent="0.3">
      <c r="A63" s="85" t="s">
        <v>311</v>
      </c>
      <c r="B63" s="244" t="s">
        <v>438</v>
      </c>
    </row>
    <row r="64" spans="1:2" ht="16.5" thickBot="1" x14ac:dyDescent="0.3">
      <c r="A64" s="89" t="s">
        <v>288</v>
      </c>
      <c r="B64" s="244" t="s">
        <v>438</v>
      </c>
    </row>
    <row r="65" spans="1:2" ht="16.5" thickBot="1" x14ac:dyDescent="0.3">
      <c r="A65" s="89" t="s">
        <v>312</v>
      </c>
      <c r="B65" s="244" t="s">
        <v>438</v>
      </c>
    </row>
    <row r="66" spans="1:2" ht="16.5" thickBot="1" x14ac:dyDescent="0.3">
      <c r="A66" s="89" t="s">
        <v>313</v>
      </c>
      <c r="B66" s="244" t="s">
        <v>438</v>
      </c>
    </row>
    <row r="67" spans="1:2" ht="30.75" thickBot="1" x14ac:dyDescent="0.3">
      <c r="A67" s="94" t="s">
        <v>314</v>
      </c>
      <c r="B67" s="244" t="s">
        <v>445</v>
      </c>
    </row>
    <row r="68" spans="1:2" ht="16.5" thickBot="1" x14ac:dyDescent="0.3">
      <c r="A68" s="85" t="s">
        <v>315</v>
      </c>
      <c r="B68" s="244" t="s">
        <v>273</v>
      </c>
    </row>
    <row r="69" spans="1:2" ht="16.5" thickBot="1" x14ac:dyDescent="0.3">
      <c r="A69" s="90" t="s">
        <v>316</v>
      </c>
      <c r="B69" s="244" t="s">
        <v>438</v>
      </c>
    </row>
    <row r="70" spans="1:2" ht="16.5" thickBot="1" x14ac:dyDescent="0.3">
      <c r="A70" s="90" t="s">
        <v>317</v>
      </c>
      <c r="B70" s="244" t="s">
        <v>273</v>
      </c>
    </row>
    <row r="71" spans="1:2" ht="16.5" thickBot="1" x14ac:dyDescent="0.3">
      <c r="A71" s="90" t="s">
        <v>318</v>
      </c>
      <c r="B71" s="244" t="s">
        <v>273</v>
      </c>
    </row>
    <row r="72" spans="1:2" ht="67.5" customHeight="1" thickBot="1" x14ac:dyDescent="0.3">
      <c r="A72" s="95" t="s">
        <v>319</v>
      </c>
      <c r="B72" s="244" t="s">
        <v>446</v>
      </c>
    </row>
    <row r="73" spans="1:2" ht="28.5" x14ac:dyDescent="0.25">
      <c r="A73" s="87" t="s">
        <v>320</v>
      </c>
      <c r="B73" s="491" t="s">
        <v>429</v>
      </c>
    </row>
    <row r="74" spans="1:2" x14ac:dyDescent="0.25">
      <c r="A74" s="90" t="s">
        <v>321</v>
      </c>
      <c r="B74" s="492"/>
    </row>
    <row r="75" spans="1:2" x14ac:dyDescent="0.25">
      <c r="A75" s="90" t="s">
        <v>322</v>
      </c>
      <c r="B75" s="492"/>
    </row>
    <row r="76" spans="1:2" x14ac:dyDescent="0.25">
      <c r="A76" s="90" t="s">
        <v>323</v>
      </c>
      <c r="B76" s="492"/>
    </row>
    <row r="77" spans="1:2" x14ac:dyDescent="0.25">
      <c r="A77" s="90" t="s">
        <v>324</v>
      </c>
      <c r="B77" s="492"/>
    </row>
    <row r="78" spans="1:2" ht="16.5" thickBot="1" x14ac:dyDescent="0.3">
      <c r="A78" s="96" t="s">
        <v>325</v>
      </c>
      <c r="B78" s="493"/>
    </row>
    <row r="81" spans="1:2" x14ac:dyDescent="0.25">
      <c r="A81" s="97"/>
      <c r="B81" s="98"/>
    </row>
    <row r="82" spans="1:2" x14ac:dyDescent="0.25">
      <c r="B82" s="99"/>
    </row>
    <row r="83" spans="1:2" x14ac:dyDescent="0.25">
      <c r="B83" s="25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C49" sqref="C4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82" t="str">
        <f>CONCATENATE('1. паспорт местоположение'!A5:B5,'1. паспорт местоположение'!C5)</f>
        <v>Год раскрытия информации: 2018 год</v>
      </c>
      <c r="B4" s="382"/>
      <c r="C4" s="382"/>
      <c r="D4" s="382"/>
      <c r="E4" s="382"/>
      <c r="F4" s="382"/>
      <c r="G4" s="382"/>
      <c r="H4" s="382"/>
      <c r="I4" s="382"/>
      <c r="J4" s="382"/>
      <c r="K4" s="382"/>
      <c r="L4" s="382"/>
      <c r="M4" s="382"/>
      <c r="N4" s="382"/>
      <c r="O4" s="382"/>
      <c r="P4" s="382"/>
      <c r="Q4" s="382"/>
      <c r="R4" s="382"/>
      <c r="S4" s="382"/>
    </row>
    <row r="5" spans="1:28" s="10" customFormat="1" ht="15.75" x14ac:dyDescent="0.2">
      <c r="A5" s="200"/>
      <c r="B5" s="180"/>
      <c r="C5" s="180"/>
      <c r="D5" s="180"/>
      <c r="E5" s="180"/>
      <c r="F5" s="180"/>
      <c r="G5" s="180"/>
      <c r="H5" s="180"/>
      <c r="I5" s="180"/>
      <c r="J5" s="180"/>
      <c r="K5" s="180"/>
      <c r="L5" s="180"/>
      <c r="M5" s="180"/>
      <c r="N5" s="180"/>
      <c r="O5" s="180"/>
      <c r="P5" s="180"/>
      <c r="Q5" s="180"/>
      <c r="R5" s="180"/>
      <c r="S5" s="180"/>
    </row>
    <row r="6" spans="1:28" s="10" customFormat="1" ht="18.75" x14ac:dyDescent="0.2">
      <c r="A6" s="371" t="s">
        <v>6</v>
      </c>
      <c r="B6" s="371"/>
      <c r="C6" s="371"/>
      <c r="D6" s="371"/>
      <c r="E6" s="371"/>
      <c r="F6" s="371"/>
      <c r="G6" s="371"/>
      <c r="H6" s="371"/>
      <c r="I6" s="371"/>
      <c r="J6" s="371"/>
      <c r="K6" s="371"/>
      <c r="L6" s="371"/>
      <c r="M6" s="371"/>
      <c r="N6" s="371"/>
      <c r="O6" s="371"/>
      <c r="P6" s="371"/>
      <c r="Q6" s="371"/>
      <c r="R6" s="371"/>
      <c r="S6" s="371"/>
      <c r="T6" s="11"/>
      <c r="U6" s="11"/>
      <c r="V6" s="11"/>
      <c r="W6" s="11"/>
      <c r="X6" s="11"/>
      <c r="Y6" s="11"/>
      <c r="Z6" s="11"/>
      <c r="AA6" s="11"/>
      <c r="AB6" s="11"/>
    </row>
    <row r="7" spans="1:28" s="10" customFormat="1" ht="18.75" x14ac:dyDescent="0.2">
      <c r="A7" s="371"/>
      <c r="B7" s="371"/>
      <c r="C7" s="371"/>
      <c r="D7" s="371"/>
      <c r="E7" s="371"/>
      <c r="F7" s="371"/>
      <c r="G7" s="371"/>
      <c r="H7" s="371"/>
      <c r="I7" s="371"/>
      <c r="J7" s="371"/>
      <c r="K7" s="371"/>
      <c r="L7" s="371"/>
      <c r="M7" s="371"/>
      <c r="N7" s="371"/>
      <c r="O7" s="371"/>
      <c r="P7" s="371"/>
      <c r="Q7" s="371"/>
      <c r="R7" s="371"/>
      <c r="S7" s="371"/>
      <c r="T7" s="11"/>
      <c r="U7" s="11"/>
      <c r="V7" s="11"/>
      <c r="W7" s="11"/>
      <c r="X7" s="11"/>
      <c r="Y7" s="11"/>
      <c r="Z7" s="11"/>
      <c r="AA7" s="11"/>
      <c r="AB7" s="11"/>
    </row>
    <row r="8" spans="1:28" s="10" customFormat="1" ht="18.75" x14ac:dyDescent="0.2">
      <c r="A8" s="375" t="str">
        <f>'1. паспорт местоположение'!A9:C9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11"/>
      <c r="U8" s="11"/>
      <c r="V8" s="11"/>
      <c r="W8" s="11"/>
      <c r="X8" s="11"/>
      <c r="Y8" s="11"/>
      <c r="Z8" s="11"/>
      <c r="AA8" s="11"/>
      <c r="AB8" s="11"/>
    </row>
    <row r="9" spans="1:28" s="10" customFormat="1" ht="18.75" x14ac:dyDescent="0.2">
      <c r="A9" s="372" t="s">
        <v>5</v>
      </c>
      <c r="B9" s="372"/>
      <c r="C9" s="372"/>
      <c r="D9" s="372"/>
      <c r="E9" s="372"/>
      <c r="F9" s="372"/>
      <c r="G9" s="372"/>
      <c r="H9" s="372"/>
      <c r="I9" s="372"/>
      <c r="J9" s="372"/>
      <c r="K9" s="372"/>
      <c r="L9" s="372"/>
      <c r="M9" s="372"/>
      <c r="N9" s="372"/>
      <c r="O9" s="372"/>
      <c r="P9" s="372"/>
      <c r="Q9" s="372"/>
      <c r="R9" s="372"/>
      <c r="S9" s="372"/>
      <c r="T9" s="11"/>
      <c r="U9" s="11"/>
      <c r="V9" s="11"/>
      <c r="W9" s="11"/>
      <c r="X9" s="11"/>
      <c r="Y9" s="11"/>
      <c r="Z9" s="11"/>
      <c r="AA9" s="11"/>
      <c r="AB9" s="11"/>
    </row>
    <row r="10" spans="1:28" s="10" customFormat="1" ht="18.75" x14ac:dyDescent="0.2">
      <c r="A10" s="371"/>
      <c r="B10" s="371"/>
      <c r="C10" s="371"/>
      <c r="D10" s="371"/>
      <c r="E10" s="371"/>
      <c r="F10" s="371"/>
      <c r="G10" s="371"/>
      <c r="H10" s="371"/>
      <c r="I10" s="371"/>
      <c r="J10" s="371"/>
      <c r="K10" s="371"/>
      <c r="L10" s="371"/>
      <c r="M10" s="371"/>
      <c r="N10" s="371"/>
      <c r="O10" s="371"/>
      <c r="P10" s="371"/>
      <c r="Q10" s="371"/>
      <c r="R10" s="371"/>
      <c r="S10" s="371"/>
      <c r="T10" s="11"/>
      <c r="U10" s="11"/>
      <c r="V10" s="11"/>
      <c r="W10" s="11"/>
      <c r="X10" s="11"/>
      <c r="Y10" s="11"/>
      <c r="Z10" s="11"/>
      <c r="AA10" s="11"/>
      <c r="AB10" s="11"/>
    </row>
    <row r="11" spans="1:28" s="10" customFormat="1" ht="18.75" x14ac:dyDescent="0.2">
      <c r="A11" s="375" t="str">
        <f>'1. паспорт местоположение'!A12:C12</f>
        <v>Н_17-1458</v>
      </c>
      <c r="B11" s="375"/>
      <c r="C11" s="375"/>
      <c r="D11" s="375"/>
      <c r="E11" s="375"/>
      <c r="F11" s="375"/>
      <c r="G11" s="375"/>
      <c r="H11" s="375"/>
      <c r="I11" s="375"/>
      <c r="J11" s="375"/>
      <c r="K11" s="375"/>
      <c r="L11" s="375"/>
      <c r="M11" s="375"/>
      <c r="N11" s="375"/>
      <c r="O11" s="375"/>
      <c r="P11" s="375"/>
      <c r="Q11" s="375"/>
      <c r="R11" s="375"/>
      <c r="S11" s="375"/>
      <c r="T11" s="11"/>
      <c r="U11" s="11"/>
      <c r="V11" s="11"/>
      <c r="W11" s="11"/>
      <c r="X11" s="11"/>
      <c r="Y11" s="11"/>
      <c r="Z11" s="11"/>
      <c r="AA11" s="11"/>
      <c r="AB11" s="11"/>
    </row>
    <row r="12" spans="1:28" s="10" customFormat="1" ht="18.75" x14ac:dyDescent="0.2">
      <c r="A12" s="372" t="s">
        <v>4</v>
      </c>
      <c r="B12" s="372"/>
      <c r="C12" s="372"/>
      <c r="D12" s="372"/>
      <c r="E12" s="372"/>
      <c r="F12" s="372"/>
      <c r="G12" s="372"/>
      <c r="H12" s="372"/>
      <c r="I12" s="372"/>
      <c r="J12" s="372"/>
      <c r="K12" s="372"/>
      <c r="L12" s="372"/>
      <c r="M12" s="372"/>
      <c r="N12" s="372"/>
      <c r="O12" s="372"/>
      <c r="P12" s="372"/>
      <c r="Q12" s="372"/>
      <c r="R12" s="372"/>
      <c r="S12" s="372"/>
      <c r="T12" s="11"/>
      <c r="U12" s="11"/>
      <c r="V12" s="11"/>
      <c r="W12" s="11"/>
      <c r="X12" s="11"/>
      <c r="Y12" s="11"/>
      <c r="Z12" s="11"/>
      <c r="AA12" s="11"/>
      <c r="AB12" s="11"/>
    </row>
    <row r="13" spans="1:28" s="7" customFormat="1" ht="15.75" customHeight="1" x14ac:dyDescent="0.2">
      <c r="A13" s="386"/>
      <c r="B13" s="386"/>
      <c r="C13" s="386"/>
      <c r="D13" s="386"/>
      <c r="E13" s="386"/>
      <c r="F13" s="386"/>
      <c r="G13" s="386"/>
      <c r="H13" s="386"/>
      <c r="I13" s="386"/>
      <c r="J13" s="386"/>
      <c r="K13" s="386"/>
      <c r="L13" s="386"/>
      <c r="M13" s="386"/>
      <c r="N13" s="386"/>
      <c r="O13" s="386"/>
      <c r="P13" s="386"/>
      <c r="Q13" s="386"/>
      <c r="R13" s="386"/>
      <c r="S13" s="386"/>
      <c r="T13" s="8"/>
      <c r="U13" s="8"/>
      <c r="V13" s="8"/>
      <c r="W13" s="8"/>
      <c r="X13" s="8"/>
      <c r="Y13" s="8"/>
      <c r="Z13" s="8"/>
      <c r="AA13" s="8"/>
      <c r="AB13" s="8"/>
    </row>
    <row r="14" spans="1:28" s="2" customFormat="1" ht="15.75" x14ac:dyDescent="0.2">
      <c r="A14" s="387" t="str">
        <f>'1. паспорт местоположение'!A15:C15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4" s="387"/>
      <c r="C14" s="387"/>
      <c r="D14" s="387"/>
      <c r="E14" s="387"/>
      <c r="F14" s="387"/>
      <c r="G14" s="387"/>
      <c r="H14" s="387"/>
      <c r="I14" s="387"/>
      <c r="J14" s="387"/>
      <c r="K14" s="387"/>
      <c r="L14" s="387"/>
      <c r="M14" s="387"/>
      <c r="N14" s="387"/>
      <c r="O14" s="387"/>
      <c r="P14" s="387"/>
      <c r="Q14" s="387"/>
      <c r="R14" s="387"/>
      <c r="S14" s="387"/>
      <c r="T14" s="6"/>
      <c r="U14" s="6"/>
      <c r="V14" s="6"/>
      <c r="W14" s="6"/>
      <c r="X14" s="6"/>
      <c r="Y14" s="6"/>
      <c r="Z14" s="6"/>
      <c r="AA14" s="6"/>
      <c r="AB14" s="6"/>
    </row>
    <row r="15" spans="1:28" s="2" customFormat="1" ht="15" customHeight="1" x14ac:dyDescent="0.2">
      <c r="A15" s="374" t="s">
        <v>3</v>
      </c>
      <c r="B15" s="374"/>
      <c r="C15" s="374"/>
      <c r="D15" s="374"/>
      <c r="E15" s="374"/>
      <c r="F15" s="374"/>
      <c r="G15" s="374"/>
      <c r="H15" s="374"/>
      <c r="I15" s="374"/>
      <c r="J15" s="374"/>
      <c r="K15" s="374"/>
      <c r="L15" s="374"/>
      <c r="M15" s="374"/>
      <c r="N15" s="374"/>
      <c r="O15" s="374"/>
      <c r="P15" s="374"/>
      <c r="Q15" s="374"/>
      <c r="R15" s="374"/>
      <c r="S15" s="374"/>
      <c r="T15" s="4"/>
      <c r="U15" s="4"/>
      <c r="V15" s="4"/>
      <c r="W15" s="4"/>
      <c r="X15" s="4"/>
      <c r="Y15" s="4"/>
      <c r="Z15" s="4"/>
      <c r="AA15" s="4"/>
      <c r="AB15" s="4"/>
    </row>
    <row r="16" spans="1:28" s="2" customFormat="1" ht="15" customHeight="1" x14ac:dyDescent="0.2">
      <c r="A16" s="388"/>
      <c r="B16" s="388"/>
      <c r="C16" s="388"/>
      <c r="D16" s="388"/>
      <c r="E16" s="388"/>
      <c r="F16" s="388"/>
      <c r="G16" s="388"/>
      <c r="H16" s="388"/>
      <c r="I16" s="388"/>
      <c r="J16" s="388"/>
      <c r="K16" s="388"/>
      <c r="L16" s="388"/>
      <c r="M16" s="388"/>
      <c r="N16" s="388"/>
      <c r="O16" s="388"/>
      <c r="P16" s="388"/>
      <c r="Q16" s="388"/>
      <c r="R16" s="388"/>
      <c r="S16" s="388"/>
      <c r="T16" s="3"/>
      <c r="U16" s="3"/>
      <c r="V16" s="3"/>
      <c r="W16" s="3"/>
      <c r="X16" s="3"/>
      <c r="Y16" s="3"/>
    </row>
    <row r="17" spans="1:28" s="2" customFormat="1" ht="45.75" customHeight="1" x14ac:dyDescent="0.2">
      <c r="A17" s="379" t="s">
        <v>356</v>
      </c>
      <c r="B17" s="379"/>
      <c r="C17" s="379"/>
      <c r="D17" s="379"/>
      <c r="E17" s="379"/>
      <c r="F17" s="379"/>
      <c r="G17" s="379"/>
      <c r="H17" s="379"/>
      <c r="I17" s="379"/>
      <c r="J17" s="379"/>
      <c r="K17" s="379"/>
      <c r="L17" s="379"/>
      <c r="M17" s="379"/>
      <c r="N17" s="379"/>
      <c r="O17" s="379"/>
      <c r="P17" s="379"/>
      <c r="Q17" s="379"/>
      <c r="R17" s="379"/>
      <c r="S17" s="379"/>
      <c r="T17" s="5"/>
      <c r="U17" s="5"/>
      <c r="V17" s="5"/>
      <c r="W17" s="5"/>
      <c r="X17" s="5"/>
      <c r="Y17" s="5"/>
      <c r="Z17" s="5"/>
      <c r="AA17" s="5"/>
      <c r="AB17" s="5"/>
    </row>
    <row r="18" spans="1:28" s="2"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
      <c r="U18" s="3"/>
      <c r="V18" s="3"/>
      <c r="W18" s="3"/>
      <c r="X18" s="3"/>
      <c r="Y18" s="3"/>
    </row>
    <row r="19" spans="1:28" s="2" customFormat="1" ht="54" customHeight="1" x14ac:dyDescent="0.2">
      <c r="A19" s="381" t="s">
        <v>2</v>
      </c>
      <c r="B19" s="381" t="s">
        <v>93</v>
      </c>
      <c r="C19" s="383" t="s">
        <v>279</v>
      </c>
      <c r="D19" s="381" t="s">
        <v>278</v>
      </c>
      <c r="E19" s="381" t="s">
        <v>92</v>
      </c>
      <c r="F19" s="381" t="s">
        <v>91</v>
      </c>
      <c r="G19" s="381" t="s">
        <v>274</v>
      </c>
      <c r="H19" s="381" t="s">
        <v>90</v>
      </c>
      <c r="I19" s="381" t="s">
        <v>89</v>
      </c>
      <c r="J19" s="381" t="s">
        <v>88</v>
      </c>
      <c r="K19" s="381" t="s">
        <v>87</v>
      </c>
      <c r="L19" s="381" t="s">
        <v>86</v>
      </c>
      <c r="M19" s="381" t="s">
        <v>85</v>
      </c>
      <c r="N19" s="381" t="s">
        <v>84</v>
      </c>
      <c r="O19" s="381" t="s">
        <v>83</v>
      </c>
      <c r="P19" s="381" t="s">
        <v>82</v>
      </c>
      <c r="Q19" s="381" t="s">
        <v>277</v>
      </c>
      <c r="R19" s="381"/>
      <c r="S19" s="385" t="s">
        <v>350</v>
      </c>
      <c r="T19" s="3"/>
      <c r="U19" s="3"/>
      <c r="V19" s="3"/>
      <c r="W19" s="3"/>
      <c r="X19" s="3"/>
      <c r="Y19" s="3"/>
    </row>
    <row r="20" spans="1:28" s="2" customFormat="1" ht="180.75" customHeight="1" x14ac:dyDescent="0.2">
      <c r="A20" s="381"/>
      <c r="B20" s="381"/>
      <c r="C20" s="384"/>
      <c r="D20" s="381"/>
      <c r="E20" s="381"/>
      <c r="F20" s="381"/>
      <c r="G20" s="381"/>
      <c r="H20" s="381"/>
      <c r="I20" s="381"/>
      <c r="J20" s="381"/>
      <c r="K20" s="381"/>
      <c r="L20" s="381"/>
      <c r="M20" s="381"/>
      <c r="N20" s="381"/>
      <c r="O20" s="381"/>
      <c r="P20" s="381"/>
      <c r="Q20" s="39" t="s">
        <v>275</v>
      </c>
      <c r="R20" s="40" t="s">
        <v>276</v>
      </c>
      <c r="S20" s="385"/>
      <c r="T20" s="26"/>
      <c r="U20" s="26"/>
      <c r="V20" s="26"/>
      <c r="W20" s="26"/>
      <c r="X20" s="26"/>
      <c r="Y20" s="26"/>
      <c r="Z20" s="25"/>
      <c r="AA20" s="25"/>
      <c r="AB20" s="25"/>
    </row>
    <row r="21" spans="1:28" s="2" customFormat="1" ht="18.75" x14ac:dyDescent="0.2">
      <c r="A21" s="39">
        <v>1</v>
      </c>
      <c r="B21" s="41">
        <v>2</v>
      </c>
      <c r="C21" s="39">
        <v>3</v>
      </c>
      <c r="D21" s="41">
        <v>4</v>
      </c>
      <c r="E21" s="39">
        <v>5</v>
      </c>
      <c r="F21" s="41">
        <v>6</v>
      </c>
      <c r="G21" s="106">
        <v>7</v>
      </c>
      <c r="H21" s="107">
        <v>8</v>
      </c>
      <c r="I21" s="106">
        <v>9</v>
      </c>
      <c r="J21" s="107">
        <v>10</v>
      </c>
      <c r="K21" s="106">
        <v>11</v>
      </c>
      <c r="L21" s="107">
        <v>12</v>
      </c>
      <c r="M21" s="106">
        <v>13</v>
      </c>
      <c r="N21" s="107">
        <v>14</v>
      </c>
      <c r="O21" s="106">
        <v>15</v>
      </c>
      <c r="P21" s="107">
        <v>16</v>
      </c>
      <c r="Q21" s="106">
        <v>17</v>
      </c>
      <c r="R21" s="107">
        <v>18</v>
      </c>
      <c r="S21" s="106">
        <v>19</v>
      </c>
      <c r="T21" s="26"/>
      <c r="U21" s="26"/>
      <c r="V21" s="26"/>
      <c r="W21" s="26"/>
      <c r="X21" s="26"/>
      <c r="Y21" s="26"/>
      <c r="Z21" s="25"/>
      <c r="AA21" s="25"/>
      <c r="AB21" s="25"/>
    </row>
    <row r="22" spans="1:28" s="2" customFormat="1" ht="32.25" customHeight="1" x14ac:dyDescent="0.2">
      <c r="A22" s="39" t="s">
        <v>273</v>
      </c>
      <c r="B22" s="138" t="s">
        <v>273</v>
      </c>
      <c r="C22" s="138" t="s">
        <v>273</v>
      </c>
      <c r="D22" s="138" t="s">
        <v>273</v>
      </c>
      <c r="E22" s="138" t="s">
        <v>273</v>
      </c>
      <c r="F22" s="138" t="s">
        <v>273</v>
      </c>
      <c r="G22" s="138" t="s">
        <v>273</v>
      </c>
      <c r="H22" s="138" t="s">
        <v>273</v>
      </c>
      <c r="I22" s="138" t="s">
        <v>273</v>
      </c>
      <c r="J22" s="138" t="s">
        <v>273</v>
      </c>
      <c r="K22" s="138" t="s">
        <v>273</v>
      </c>
      <c r="L22" s="138" t="s">
        <v>273</v>
      </c>
      <c r="M22" s="138" t="s">
        <v>273</v>
      </c>
      <c r="N22" s="138" t="s">
        <v>273</v>
      </c>
      <c r="O22" s="138" t="s">
        <v>273</v>
      </c>
      <c r="P22" s="138" t="s">
        <v>273</v>
      </c>
      <c r="Q22" s="138" t="s">
        <v>273</v>
      </c>
      <c r="R22" s="138" t="s">
        <v>273</v>
      </c>
      <c r="S22" s="138" t="s">
        <v>273</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9" zoomScale="90" zoomScaleNormal="60" zoomScaleSheetLayoutView="90" workbookViewId="0">
      <selection activeCell="H25" sqref="H25"/>
    </sheetView>
  </sheetViews>
  <sheetFormatPr defaultColWidth="10.7109375" defaultRowHeight="15.75" x14ac:dyDescent="0.25"/>
  <cols>
    <col min="1" max="1" width="9.5703125" style="43" customWidth="1"/>
    <col min="2" max="2" width="8.7109375" style="43" customWidth="1"/>
    <col min="3" max="3" width="12.7109375" style="43" customWidth="1"/>
    <col min="4" max="4" width="16.140625" style="43" customWidth="1"/>
    <col min="5" max="6" width="19.85546875" style="43" customWidth="1"/>
    <col min="7" max="8" width="11.5703125" style="43" bestFit="1" customWidth="1"/>
    <col min="9" max="9" width="5.5703125" style="43" bestFit="1" customWidth="1"/>
    <col min="10" max="10" width="11" style="43" bestFit="1" customWidth="1"/>
    <col min="11" max="11" width="15.85546875" style="43" bestFit="1" customWidth="1"/>
    <col min="12" max="15" width="8.7109375" style="43" customWidth="1"/>
    <col min="16" max="16" width="19.42578125" style="43" customWidth="1"/>
    <col min="17" max="17" width="23.85546875" style="43" bestFit="1" customWidth="1"/>
    <col min="18" max="18" width="21" style="43" bestFit="1" customWidth="1"/>
    <col min="19" max="19" width="24.85546875" style="43" bestFit="1" customWidth="1"/>
    <col min="20" max="20" width="36" style="43" bestFit="1"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15" customHeight="1" x14ac:dyDescent="0.25">
      <c r="T1" s="36"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82" t="str">
        <f>'2. паспорт  ТП'!A4</f>
        <v>Год раскрытия информации: 2018 год</v>
      </c>
      <c r="B5" s="382"/>
      <c r="C5" s="382"/>
      <c r="D5" s="382"/>
      <c r="E5" s="382"/>
      <c r="F5" s="382"/>
      <c r="G5" s="382"/>
      <c r="H5" s="382"/>
      <c r="I5" s="382"/>
      <c r="J5" s="382"/>
      <c r="K5" s="382"/>
      <c r="L5" s="382"/>
      <c r="M5" s="382"/>
      <c r="N5" s="382"/>
      <c r="O5" s="382"/>
      <c r="P5" s="382"/>
      <c r="Q5" s="382"/>
      <c r="R5" s="382"/>
      <c r="S5" s="382"/>
      <c r="T5" s="382"/>
    </row>
    <row r="6" spans="1:20" s="10" customFormat="1" x14ac:dyDescent="0.2">
      <c r="A6" s="200"/>
      <c r="B6" s="180"/>
      <c r="C6" s="180"/>
      <c r="D6" s="180"/>
      <c r="E6" s="180"/>
      <c r="F6" s="180"/>
      <c r="G6" s="180"/>
      <c r="H6" s="208"/>
      <c r="I6" s="180"/>
      <c r="J6" s="180"/>
      <c r="K6" s="180"/>
      <c r="L6" s="180"/>
      <c r="M6" s="180"/>
      <c r="N6" s="180"/>
      <c r="O6" s="180"/>
      <c r="P6" s="180"/>
      <c r="Q6" s="180"/>
      <c r="R6" s="180"/>
      <c r="S6" s="180"/>
      <c r="T6" s="180"/>
    </row>
    <row r="7" spans="1:20" s="10" customFormat="1" ht="18.75" x14ac:dyDescent="0.2">
      <c r="A7" s="371" t="s">
        <v>6</v>
      </c>
      <c r="B7" s="371"/>
      <c r="C7" s="371"/>
      <c r="D7" s="371"/>
      <c r="E7" s="371"/>
      <c r="F7" s="371"/>
      <c r="G7" s="371"/>
      <c r="H7" s="371"/>
      <c r="I7" s="371"/>
      <c r="J7" s="371"/>
      <c r="K7" s="371"/>
      <c r="L7" s="371"/>
      <c r="M7" s="371"/>
      <c r="N7" s="371"/>
      <c r="O7" s="371"/>
      <c r="P7" s="371"/>
      <c r="Q7" s="371"/>
      <c r="R7" s="371"/>
      <c r="S7" s="371"/>
      <c r="T7" s="371"/>
    </row>
    <row r="8" spans="1:20" s="10" customFormat="1" ht="18.75" x14ac:dyDescent="0.2">
      <c r="A8" s="371"/>
      <c r="B8" s="371"/>
      <c r="C8" s="371"/>
      <c r="D8" s="371"/>
      <c r="E8" s="371"/>
      <c r="F8" s="371"/>
      <c r="G8" s="371"/>
      <c r="H8" s="371"/>
      <c r="I8" s="371"/>
      <c r="J8" s="371"/>
      <c r="K8" s="371"/>
      <c r="L8" s="371"/>
      <c r="M8" s="371"/>
      <c r="N8" s="371"/>
      <c r="O8" s="371"/>
      <c r="P8" s="371"/>
      <c r="Q8" s="371"/>
      <c r="R8" s="371"/>
      <c r="S8" s="371"/>
      <c r="T8" s="371"/>
    </row>
    <row r="9" spans="1:20" s="10" customFormat="1" ht="18.75" customHeight="1" x14ac:dyDescent="0.2">
      <c r="A9" s="375" t="str">
        <f>'2. паспорт  ТП'!A8</f>
        <v>Акционерное общество "Янтарьэнерго" ДЗО  ПАО "Россети"</v>
      </c>
      <c r="B9" s="375"/>
      <c r="C9" s="375"/>
      <c r="D9" s="375"/>
      <c r="E9" s="375"/>
      <c r="F9" s="375"/>
      <c r="G9" s="375"/>
      <c r="H9" s="375"/>
      <c r="I9" s="375"/>
      <c r="J9" s="375"/>
      <c r="K9" s="375"/>
      <c r="L9" s="375"/>
      <c r="M9" s="375"/>
      <c r="N9" s="375"/>
      <c r="O9" s="375"/>
      <c r="P9" s="375"/>
      <c r="Q9" s="375"/>
      <c r="R9" s="375"/>
      <c r="S9" s="375"/>
      <c r="T9" s="375"/>
    </row>
    <row r="10" spans="1:20" s="10" customFormat="1" ht="18.75" customHeight="1" x14ac:dyDescent="0.2">
      <c r="A10" s="372" t="s">
        <v>5</v>
      </c>
      <c r="B10" s="372"/>
      <c r="C10" s="372"/>
      <c r="D10" s="372"/>
      <c r="E10" s="372"/>
      <c r="F10" s="372"/>
      <c r="G10" s="372"/>
      <c r="H10" s="372"/>
      <c r="I10" s="372"/>
      <c r="J10" s="372"/>
      <c r="K10" s="372"/>
      <c r="L10" s="372"/>
      <c r="M10" s="372"/>
      <c r="N10" s="372"/>
      <c r="O10" s="372"/>
      <c r="P10" s="372"/>
      <c r="Q10" s="372"/>
      <c r="R10" s="372"/>
      <c r="S10" s="372"/>
      <c r="T10" s="372"/>
    </row>
    <row r="11" spans="1:20" s="10" customFormat="1" ht="18.75" x14ac:dyDescent="0.2">
      <c r="A11" s="371"/>
      <c r="B11" s="371"/>
      <c r="C11" s="371"/>
      <c r="D11" s="371"/>
      <c r="E11" s="371"/>
      <c r="F11" s="371"/>
      <c r="G11" s="371"/>
      <c r="H11" s="371"/>
      <c r="I11" s="371"/>
      <c r="J11" s="371"/>
      <c r="K11" s="371"/>
      <c r="L11" s="371"/>
      <c r="M11" s="371"/>
      <c r="N11" s="371"/>
      <c r="O11" s="371"/>
      <c r="P11" s="371"/>
      <c r="Q11" s="371"/>
      <c r="R11" s="371"/>
      <c r="S11" s="371"/>
      <c r="T11" s="371"/>
    </row>
    <row r="12" spans="1:20" s="10" customFormat="1" ht="18.75" customHeight="1" x14ac:dyDescent="0.2">
      <c r="A12" s="375" t="str">
        <f>'2. паспорт  ТП'!A11</f>
        <v>Н_17-1458</v>
      </c>
      <c r="B12" s="375"/>
      <c r="C12" s="375"/>
      <c r="D12" s="375"/>
      <c r="E12" s="375"/>
      <c r="F12" s="375"/>
      <c r="G12" s="375"/>
      <c r="H12" s="375"/>
      <c r="I12" s="375"/>
      <c r="J12" s="375"/>
      <c r="K12" s="375"/>
      <c r="L12" s="375"/>
      <c r="M12" s="375"/>
      <c r="N12" s="375"/>
      <c r="O12" s="375"/>
      <c r="P12" s="375"/>
      <c r="Q12" s="375"/>
      <c r="R12" s="375"/>
      <c r="S12" s="375"/>
      <c r="T12" s="375"/>
    </row>
    <row r="13" spans="1:20" s="10" customFormat="1" ht="18.75" customHeight="1" x14ac:dyDescent="0.2">
      <c r="A13" s="372" t="s">
        <v>4</v>
      </c>
      <c r="B13" s="372"/>
      <c r="C13" s="372"/>
      <c r="D13" s="372"/>
      <c r="E13" s="372"/>
      <c r="F13" s="372"/>
      <c r="G13" s="372"/>
      <c r="H13" s="372"/>
      <c r="I13" s="372"/>
      <c r="J13" s="372"/>
      <c r="K13" s="372"/>
      <c r="L13" s="372"/>
      <c r="M13" s="372"/>
      <c r="N13" s="372"/>
      <c r="O13" s="372"/>
      <c r="P13" s="372"/>
      <c r="Q13" s="372"/>
      <c r="R13" s="372"/>
      <c r="S13" s="372"/>
      <c r="T13" s="372"/>
    </row>
    <row r="14" spans="1:20" s="7" customFormat="1" ht="15.75" customHeight="1" x14ac:dyDescent="0.2">
      <c r="A14" s="386"/>
      <c r="B14" s="386"/>
      <c r="C14" s="386"/>
      <c r="D14" s="386"/>
      <c r="E14" s="386"/>
      <c r="F14" s="386"/>
      <c r="G14" s="386"/>
      <c r="H14" s="386"/>
      <c r="I14" s="386"/>
      <c r="J14" s="386"/>
      <c r="K14" s="386"/>
      <c r="L14" s="386"/>
      <c r="M14" s="386"/>
      <c r="N14" s="386"/>
      <c r="O14" s="386"/>
      <c r="P14" s="386"/>
      <c r="Q14" s="386"/>
      <c r="R14" s="386"/>
      <c r="S14" s="386"/>
      <c r="T14" s="386"/>
    </row>
    <row r="15" spans="1:20" s="2" customFormat="1" ht="34.5" customHeight="1" x14ac:dyDescent="0.2">
      <c r="A15" s="387" t="str">
        <f>'2. паспорт  ТП'!A14</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5" s="387"/>
      <c r="C15" s="387"/>
      <c r="D15" s="387"/>
      <c r="E15" s="387"/>
      <c r="F15" s="387"/>
      <c r="G15" s="387"/>
      <c r="H15" s="387"/>
      <c r="I15" s="387"/>
      <c r="J15" s="387"/>
      <c r="K15" s="387"/>
      <c r="L15" s="387"/>
      <c r="M15" s="387"/>
      <c r="N15" s="387"/>
      <c r="O15" s="387"/>
      <c r="P15" s="387"/>
      <c r="Q15" s="387"/>
      <c r="R15" s="387"/>
      <c r="S15" s="387"/>
      <c r="T15" s="387"/>
    </row>
    <row r="16" spans="1:20" s="2" customFormat="1" ht="15" customHeight="1" x14ac:dyDescent="0.2">
      <c r="A16" s="374" t="s">
        <v>3</v>
      </c>
      <c r="B16" s="374"/>
      <c r="C16" s="374"/>
      <c r="D16" s="374"/>
      <c r="E16" s="374"/>
      <c r="F16" s="374"/>
      <c r="G16" s="374"/>
      <c r="H16" s="374"/>
      <c r="I16" s="374"/>
      <c r="J16" s="374"/>
      <c r="K16" s="374"/>
      <c r="L16" s="374"/>
      <c r="M16" s="374"/>
      <c r="N16" s="374"/>
      <c r="O16" s="374"/>
      <c r="P16" s="374"/>
      <c r="Q16" s="374"/>
      <c r="R16" s="374"/>
      <c r="S16" s="374"/>
      <c r="T16" s="374"/>
    </row>
    <row r="17" spans="1:113" s="2" customFormat="1" ht="15" customHeight="1" x14ac:dyDescent="0.2">
      <c r="A17" s="388"/>
      <c r="B17" s="388"/>
      <c r="C17" s="388"/>
      <c r="D17" s="388"/>
      <c r="E17" s="388"/>
      <c r="F17" s="388"/>
      <c r="G17" s="388"/>
      <c r="H17" s="388"/>
      <c r="I17" s="388"/>
      <c r="J17" s="388"/>
      <c r="K17" s="388"/>
      <c r="L17" s="388"/>
      <c r="M17" s="388"/>
      <c r="N17" s="388"/>
      <c r="O17" s="388"/>
      <c r="P17" s="388"/>
      <c r="Q17" s="388"/>
      <c r="R17" s="388"/>
      <c r="S17" s="388"/>
      <c r="T17" s="388"/>
    </row>
    <row r="18" spans="1:113" s="2" customFormat="1" ht="15" customHeight="1" x14ac:dyDescent="0.2">
      <c r="A18" s="380" t="s">
        <v>361</v>
      </c>
      <c r="B18" s="380"/>
      <c r="C18" s="380"/>
      <c r="D18" s="380"/>
      <c r="E18" s="380"/>
      <c r="F18" s="380"/>
      <c r="G18" s="380"/>
      <c r="H18" s="380"/>
      <c r="I18" s="380"/>
      <c r="J18" s="380"/>
      <c r="K18" s="380"/>
      <c r="L18" s="380"/>
      <c r="M18" s="380"/>
      <c r="N18" s="380"/>
      <c r="O18" s="380"/>
      <c r="P18" s="380"/>
      <c r="Q18" s="380"/>
      <c r="R18" s="380"/>
      <c r="S18" s="380"/>
      <c r="T18" s="380"/>
    </row>
    <row r="19" spans="1:113" s="50" customFormat="1" ht="21" customHeight="1" x14ac:dyDescent="0.25">
      <c r="A19" s="406"/>
      <c r="B19" s="406"/>
      <c r="C19" s="406"/>
      <c r="D19" s="406"/>
      <c r="E19" s="406"/>
      <c r="F19" s="406"/>
      <c r="G19" s="406"/>
      <c r="H19" s="406"/>
      <c r="I19" s="406"/>
      <c r="J19" s="406"/>
      <c r="K19" s="406"/>
      <c r="L19" s="406"/>
      <c r="M19" s="406"/>
      <c r="N19" s="406"/>
      <c r="O19" s="406"/>
      <c r="P19" s="406"/>
      <c r="Q19" s="406"/>
      <c r="R19" s="406"/>
      <c r="S19" s="406"/>
      <c r="T19" s="406"/>
    </row>
    <row r="20" spans="1:113" ht="46.5" customHeight="1" x14ac:dyDescent="0.25">
      <c r="A20" s="400" t="s">
        <v>2</v>
      </c>
      <c r="B20" s="391" t="s">
        <v>193</v>
      </c>
      <c r="C20" s="392"/>
      <c r="D20" s="395" t="s">
        <v>115</v>
      </c>
      <c r="E20" s="391" t="s">
        <v>390</v>
      </c>
      <c r="F20" s="392"/>
      <c r="G20" s="391" t="s">
        <v>212</v>
      </c>
      <c r="H20" s="392"/>
      <c r="I20" s="391" t="s">
        <v>114</v>
      </c>
      <c r="J20" s="392"/>
      <c r="K20" s="395" t="s">
        <v>113</v>
      </c>
      <c r="L20" s="391" t="s">
        <v>112</v>
      </c>
      <c r="M20" s="392"/>
      <c r="N20" s="391" t="s">
        <v>386</v>
      </c>
      <c r="O20" s="392"/>
      <c r="P20" s="395" t="s">
        <v>111</v>
      </c>
      <c r="Q20" s="403" t="s">
        <v>110</v>
      </c>
      <c r="R20" s="404"/>
      <c r="S20" s="403" t="s">
        <v>109</v>
      </c>
      <c r="T20" s="405"/>
    </row>
    <row r="21" spans="1:113" ht="204.75" customHeight="1" x14ac:dyDescent="0.25">
      <c r="A21" s="401"/>
      <c r="B21" s="393"/>
      <c r="C21" s="394"/>
      <c r="D21" s="397"/>
      <c r="E21" s="393"/>
      <c r="F21" s="394"/>
      <c r="G21" s="393"/>
      <c r="H21" s="394"/>
      <c r="I21" s="393"/>
      <c r="J21" s="394"/>
      <c r="K21" s="396"/>
      <c r="L21" s="393"/>
      <c r="M21" s="394"/>
      <c r="N21" s="393"/>
      <c r="O21" s="394"/>
      <c r="P21" s="396"/>
      <c r="Q21" s="77" t="s">
        <v>108</v>
      </c>
      <c r="R21" s="77" t="s">
        <v>360</v>
      </c>
      <c r="S21" s="77" t="s">
        <v>107</v>
      </c>
      <c r="T21" s="77" t="s">
        <v>106</v>
      </c>
    </row>
    <row r="22" spans="1:113" ht="51.75" customHeight="1" x14ac:dyDescent="0.25">
      <c r="A22" s="402"/>
      <c r="B22" s="114" t="s">
        <v>104</v>
      </c>
      <c r="C22" s="114" t="s">
        <v>105</v>
      </c>
      <c r="D22" s="396"/>
      <c r="E22" s="114" t="s">
        <v>104</v>
      </c>
      <c r="F22" s="114" t="s">
        <v>105</v>
      </c>
      <c r="G22" s="114" t="s">
        <v>104</v>
      </c>
      <c r="H22" s="114" t="s">
        <v>105</v>
      </c>
      <c r="I22" s="114" t="s">
        <v>104</v>
      </c>
      <c r="J22" s="114" t="s">
        <v>105</v>
      </c>
      <c r="K22" s="114" t="s">
        <v>104</v>
      </c>
      <c r="L22" s="114" t="s">
        <v>104</v>
      </c>
      <c r="M22" s="114" t="s">
        <v>105</v>
      </c>
      <c r="N22" s="114" t="s">
        <v>104</v>
      </c>
      <c r="O22" s="114" t="s">
        <v>105</v>
      </c>
      <c r="P22" s="115" t="s">
        <v>104</v>
      </c>
      <c r="Q22" s="77" t="s">
        <v>104</v>
      </c>
      <c r="R22" s="77" t="s">
        <v>104</v>
      </c>
      <c r="S22" s="77" t="s">
        <v>104</v>
      </c>
      <c r="T22" s="77" t="s">
        <v>104</v>
      </c>
    </row>
    <row r="23" spans="1:113"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row>
    <row r="24" spans="1:113" s="49" customFormat="1" ht="47.25" x14ac:dyDescent="0.2">
      <c r="A24" s="398">
        <v>1</v>
      </c>
      <c r="B24" s="398" t="s">
        <v>273</v>
      </c>
      <c r="C24" s="398" t="s">
        <v>522</v>
      </c>
      <c r="D24" s="153" t="s">
        <v>100</v>
      </c>
      <c r="E24" s="153" t="s">
        <v>273</v>
      </c>
      <c r="F24" s="153" t="s">
        <v>520</v>
      </c>
      <c r="G24" s="152" t="s">
        <v>273</v>
      </c>
      <c r="H24" s="152" t="s">
        <v>521</v>
      </c>
      <c r="I24" s="398" t="s">
        <v>273</v>
      </c>
      <c r="J24" s="398" t="s">
        <v>497</v>
      </c>
      <c r="K24" s="398" t="s">
        <v>273</v>
      </c>
      <c r="L24" s="398" t="s">
        <v>273</v>
      </c>
      <c r="M24" s="398">
        <v>6</v>
      </c>
      <c r="N24" s="398" t="s">
        <v>273</v>
      </c>
      <c r="O24" s="398">
        <v>0.5</v>
      </c>
      <c r="P24" s="398" t="s">
        <v>273</v>
      </c>
      <c r="Q24" s="398" t="s">
        <v>273</v>
      </c>
      <c r="R24" s="398" t="s">
        <v>273</v>
      </c>
      <c r="S24" s="398" t="s">
        <v>273</v>
      </c>
      <c r="T24" s="398" t="s">
        <v>273</v>
      </c>
    </row>
    <row r="25" spans="1:113" s="49" customFormat="1" x14ac:dyDescent="0.2">
      <c r="A25" s="399"/>
      <c r="B25" s="399"/>
      <c r="C25" s="399"/>
      <c r="D25" s="152" t="s">
        <v>359</v>
      </c>
      <c r="E25" s="153" t="s">
        <v>273</v>
      </c>
      <c r="F25" s="153" t="s">
        <v>519</v>
      </c>
      <c r="G25" s="152" t="s">
        <v>273</v>
      </c>
      <c r="H25" s="152" t="s">
        <v>523</v>
      </c>
      <c r="I25" s="399" t="s">
        <v>273</v>
      </c>
      <c r="J25" s="399" t="s">
        <v>497</v>
      </c>
      <c r="K25" s="399" t="s">
        <v>273</v>
      </c>
      <c r="L25" s="399" t="s">
        <v>273</v>
      </c>
      <c r="M25" s="399">
        <v>6</v>
      </c>
      <c r="N25" s="399" t="s">
        <v>273</v>
      </c>
      <c r="O25" s="399">
        <v>0.5</v>
      </c>
      <c r="P25" s="399" t="s">
        <v>273</v>
      </c>
      <c r="Q25" s="399" t="s">
        <v>273</v>
      </c>
      <c r="R25" s="399" t="s">
        <v>273</v>
      </c>
      <c r="S25" s="399" t="s">
        <v>273</v>
      </c>
      <c r="T25" s="399" t="s">
        <v>273</v>
      </c>
    </row>
    <row r="26" spans="1:113" s="183" customFormat="1" ht="47.25" x14ac:dyDescent="0.25">
      <c r="A26" s="218">
        <v>2</v>
      </c>
      <c r="B26" s="218" t="s">
        <v>526</v>
      </c>
      <c r="C26" s="218" t="s">
        <v>526</v>
      </c>
      <c r="D26" s="218" t="s">
        <v>359</v>
      </c>
      <c r="E26" s="219" t="s">
        <v>527</v>
      </c>
      <c r="F26" s="219" t="s">
        <v>528</v>
      </c>
      <c r="G26" s="218" t="s">
        <v>529</v>
      </c>
      <c r="H26" s="218" t="s">
        <v>529</v>
      </c>
      <c r="I26" s="218">
        <v>1965</v>
      </c>
      <c r="J26" s="218" t="s">
        <v>497</v>
      </c>
      <c r="K26" s="218">
        <v>1965</v>
      </c>
      <c r="L26" s="218">
        <v>10</v>
      </c>
      <c r="M26" s="218">
        <v>10</v>
      </c>
      <c r="N26" s="218" t="s">
        <v>273</v>
      </c>
      <c r="O26" s="218" t="s">
        <v>273</v>
      </c>
      <c r="P26" s="218">
        <v>2011</v>
      </c>
      <c r="Q26" s="218" t="s">
        <v>530</v>
      </c>
      <c r="R26" s="218" t="s">
        <v>531</v>
      </c>
      <c r="S26" s="218" t="s">
        <v>498</v>
      </c>
      <c r="T26" s="218" t="s">
        <v>532</v>
      </c>
    </row>
    <row r="27" spans="1:113" s="182" customFormat="1" ht="47.25" x14ac:dyDescent="0.25">
      <c r="A27" s="218">
        <v>3</v>
      </c>
      <c r="B27" s="218" t="s">
        <v>533</v>
      </c>
      <c r="C27" s="218" t="s">
        <v>533</v>
      </c>
      <c r="D27" s="218" t="s">
        <v>359</v>
      </c>
      <c r="E27" s="219" t="s">
        <v>527</v>
      </c>
      <c r="F27" s="219" t="s">
        <v>528</v>
      </c>
      <c r="G27" s="218" t="s">
        <v>534</v>
      </c>
      <c r="H27" s="218" t="s">
        <v>534</v>
      </c>
      <c r="I27" s="218">
        <v>1965</v>
      </c>
      <c r="J27" s="218" t="s">
        <v>497</v>
      </c>
      <c r="K27" s="218">
        <v>1965</v>
      </c>
      <c r="L27" s="218">
        <v>10</v>
      </c>
      <c r="M27" s="218">
        <v>10</v>
      </c>
      <c r="N27" s="218" t="s">
        <v>273</v>
      </c>
      <c r="O27" s="218" t="s">
        <v>273</v>
      </c>
      <c r="P27" s="218">
        <v>2011</v>
      </c>
      <c r="Q27" s="218" t="s">
        <v>530</v>
      </c>
      <c r="R27" s="218" t="s">
        <v>531</v>
      </c>
      <c r="S27" s="218" t="s">
        <v>498</v>
      </c>
      <c r="T27" s="218" t="s">
        <v>532</v>
      </c>
    </row>
    <row r="28" spans="1:113" s="49" customFormat="1" ht="47.25" x14ac:dyDescent="0.2">
      <c r="A28" s="218">
        <v>4</v>
      </c>
      <c r="B28" s="218" t="s">
        <v>535</v>
      </c>
      <c r="C28" s="218" t="s">
        <v>535</v>
      </c>
      <c r="D28" s="218" t="s">
        <v>359</v>
      </c>
      <c r="E28" s="219" t="s">
        <v>527</v>
      </c>
      <c r="F28" s="219" t="s">
        <v>528</v>
      </c>
      <c r="G28" s="218" t="s">
        <v>536</v>
      </c>
      <c r="H28" s="218" t="s">
        <v>536</v>
      </c>
      <c r="I28" s="218">
        <v>1965</v>
      </c>
      <c r="J28" s="218" t="s">
        <v>497</v>
      </c>
      <c r="K28" s="218">
        <v>1965</v>
      </c>
      <c r="L28" s="218">
        <v>10</v>
      </c>
      <c r="M28" s="218">
        <v>10</v>
      </c>
      <c r="N28" s="218" t="s">
        <v>273</v>
      </c>
      <c r="O28" s="218" t="s">
        <v>273</v>
      </c>
      <c r="P28" s="218">
        <v>2011</v>
      </c>
      <c r="Q28" s="218" t="s">
        <v>530</v>
      </c>
      <c r="R28" s="218" t="s">
        <v>531</v>
      </c>
      <c r="S28" s="218" t="s">
        <v>498</v>
      </c>
      <c r="T28" s="218" t="s">
        <v>532</v>
      </c>
    </row>
    <row r="29" spans="1:113" s="49" customFormat="1" x14ac:dyDescent="0.25">
      <c r="B29" s="47" t="s">
        <v>103</v>
      </c>
      <c r="C29" s="47"/>
      <c r="D29" s="47"/>
      <c r="E29" s="47"/>
      <c r="F29" s="47"/>
      <c r="G29" s="47"/>
      <c r="H29" s="47"/>
      <c r="I29" s="47"/>
      <c r="J29" s="47"/>
      <c r="K29" s="47"/>
      <c r="L29" s="47"/>
      <c r="M29" s="47"/>
      <c r="N29" s="47"/>
      <c r="O29" s="47"/>
      <c r="P29" s="47"/>
      <c r="Q29" s="47"/>
      <c r="R29" s="47"/>
    </row>
    <row r="30" spans="1:113" x14ac:dyDescent="0.25">
      <c r="B30" s="390" t="s">
        <v>396</v>
      </c>
      <c r="C30" s="390"/>
      <c r="D30" s="390"/>
      <c r="E30" s="390"/>
      <c r="F30" s="390"/>
      <c r="G30" s="390"/>
      <c r="H30" s="390"/>
      <c r="I30" s="390"/>
      <c r="J30" s="390"/>
      <c r="K30" s="390"/>
      <c r="L30" s="390"/>
      <c r="M30" s="390"/>
      <c r="N30" s="390"/>
      <c r="O30" s="390"/>
      <c r="P30" s="390"/>
      <c r="Q30" s="390"/>
      <c r="R30" s="390"/>
    </row>
    <row r="31" spans="1:113" x14ac:dyDescent="0.25">
      <c r="B31" s="47"/>
      <c r="C31" s="47"/>
      <c r="D31" s="47"/>
      <c r="E31" s="47"/>
      <c r="F31" s="47"/>
      <c r="G31" s="47"/>
      <c r="H31" s="47"/>
      <c r="I31" s="47"/>
      <c r="J31" s="47"/>
      <c r="K31" s="47"/>
      <c r="L31" s="47"/>
      <c r="M31" s="47"/>
      <c r="N31" s="47"/>
      <c r="O31" s="47"/>
      <c r="P31" s="47"/>
      <c r="Q31" s="47"/>
      <c r="R31" s="47"/>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6" t="s">
        <v>359</v>
      </c>
      <c r="C32" s="46"/>
      <c r="D32" s="46"/>
      <c r="E32" s="46"/>
      <c r="F32" s="44"/>
      <c r="G32" s="44"/>
      <c r="H32" s="46"/>
      <c r="I32" s="46"/>
      <c r="J32" s="46"/>
      <c r="K32" s="46"/>
      <c r="L32" s="46"/>
      <c r="M32" s="46"/>
      <c r="N32" s="46"/>
      <c r="O32" s="46"/>
      <c r="P32" s="46"/>
      <c r="Q32" s="46"/>
      <c r="R32" s="46"/>
      <c r="S32" s="48"/>
      <c r="T32" s="48"/>
      <c r="U32" s="48"/>
      <c r="V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x14ac:dyDescent="0.25">
      <c r="B33" s="46" t="s">
        <v>102</v>
      </c>
      <c r="C33" s="46"/>
      <c r="D33" s="46"/>
      <c r="E33" s="46"/>
      <c r="F33" s="44"/>
      <c r="G33" s="44"/>
      <c r="H33" s="46"/>
      <c r="I33" s="46"/>
      <c r="J33" s="46"/>
      <c r="K33" s="46"/>
      <c r="L33" s="46"/>
      <c r="M33" s="46"/>
      <c r="N33" s="46"/>
      <c r="O33" s="46"/>
      <c r="P33" s="46"/>
      <c r="Q33" s="46"/>
      <c r="R33" s="46"/>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4" customFormat="1" x14ac:dyDescent="0.25">
      <c r="B34" s="46" t="s">
        <v>101</v>
      </c>
      <c r="C34" s="46"/>
      <c r="D34" s="46"/>
      <c r="E34" s="46"/>
      <c r="H34" s="46"/>
      <c r="I34" s="46"/>
      <c r="J34" s="46"/>
      <c r="K34" s="46"/>
      <c r="L34" s="46"/>
      <c r="M34" s="46"/>
      <c r="N34" s="46"/>
      <c r="O34" s="46"/>
      <c r="P34" s="46"/>
      <c r="Q34" s="46"/>
      <c r="R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100</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99</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98</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97</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96</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95</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B41" s="46" t="s">
        <v>94</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4" customFormat="1" x14ac:dyDescent="0.25">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sheetData>
  <mergeCells count="42">
    <mergeCell ref="S24:S25"/>
    <mergeCell ref="T24:T25"/>
    <mergeCell ref="A24:A25"/>
    <mergeCell ref="B24:B25"/>
    <mergeCell ref="C24:C25"/>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30:R30"/>
    <mergeCell ref="L20:M21"/>
    <mergeCell ref="N20:O21"/>
    <mergeCell ref="P20:P21"/>
    <mergeCell ref="D20:D22"/>
    <mergeCell ref="B20:C21"/>
    <mergeCell ref="I24:I25"/>
    <mergeCell ref="J24:J25"/>
    <mergeCell ref="K24:K25"/>
    <mergeCell ref="L24:L25"/>
    <mergeCell ref="M24:M25"/>
    <mergeCell ref="N24:N25"/>
    <mergeCell ref="O24:O25"/>
    <mergeCell ref="P24:P25"/>
    <mergeCell ref="Q24:Q25"/>
    <mergeCell ref="R24:R25"/>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5"/>
  <sheetViews>
    <sheetView view="pageBreakPreview" topLeftCell="A85" zoomScale="80" zoomScaleSheetLayoutView="80" workbookViewId="0">
      <selection activeCell="Q95" sqref="Q95"/>
    </sheetView>
  </sheetViews>
  <sheetFormatPr defaultColWidth="10.7109375" defaultRowHeight="15.75" x14ac:dyDescent="0.25"/>
  <cols>
    <col min="1" max="1" width="10.7109375" style="43"/>
    <col min="2" max="5" width="19.570312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12.42578125" style="43" bestFit="1" customWidth="1"/>
    <col min="14" max="14" width="13.14062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9.28515625" style="43" bestFit="1" customWidth="1"/>
    <col min="26" max="26" width="24.85546875" style="43" bestFit="1"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6"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82" t="str">
        <f>'3.1. паспорт Техсостояние ПС'!A5</f>
        <v>Год раскрытия информации: 2018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10" customFormat="1" x14ac:dyDescent="0.2">
      <c r="A6" s="212"/>
      <c r="B6" s="212"/>
      <c r="C6" s="212"/>
      <c r="D6" s="212"/>
      <c r="E6" s="212"/>
      <c r="F6" s="212"/>
      <c r="G6" s="212"/>
      <c r="H6" s="212"/>
      <c r="I6" s="212"/>
      <c r="J6" s="212"/>
      <c r="K6" s="212"/>
      <c r="L6" s="212"/>
      <c r="M6" s="212"/>
      <c r="N6" s="212"/>
      <c r="O6" s="212"/>
      <c r="P6" s="212"/>
      <c r="Q6" s="212"/>
      <c r="R6" s="212"/>
      <c r="S6" s="212"/>
      <c r="T6" s="212"/>
      <c r="U6" s="180"/>
      <c r="V6" s="180"/>
      <c r="W6" s="180"/>
      <c r="X6" s="180"/>
      <c r="Y6" s="180"/>
      <c r="Z6" s="180"/>
      <c r="AA6" s="180"/>
    </row>
    <row r="7" spans="1:27" s="10" customFormat="1" ht="18.75" x14ac:dyDescent="0.2">
      <c r="A7" s="180"/>
      <c r="B7" s="180"/>
      <c r="C7" s="180"/>
      <c r="D7" s="180"/>
      <c r="E7" s="371" t="s">
        <v>6</v>
      </c>
      <c r="F7" s="371"/>
      <c r="G7" s="371"/>
      <c r="H7" s="371"/>
      <c r="I7" s="371"/>
      <c r="J7" s="371"/>
      <c r="K7" s="371"/>
      <c r="L7" s="371"/>
      <c r="M7" s="371"/>
      <c r="N7" s="371"/>
      <c r="O7" s="371"/>
      <c r="P7" s="371"/>
      <c r="Q7" s="371"/>
      <c r="R7" s="371"/>
      <c r="S7" s="371"/>
      <c r="T7" s="371"/>
      <c r="U7" s="371"/>
      <c r="V7" s="371"/>
      <c r="W7" s="371"/>
      <c r="X7" s="371"/>
      <c r="Y7" s="371"/>
      <c r="Z7" s="180"/>
      <c r="AA7" s="180"/>
    </row>
    <row r="8" spans="1:27" s="10" customFormat="1" ht="18.75" x14ac:dyDescent="0.2">
      <c r="A8" s="180"/>
      <c r="B8" s="180"/>
      <c r="C8" s="180"/>
      <c r="D8" s="180"/>
      <c r="E8" s="201"/>
      <c r="F8" s="201"/>
      <c r="G8" s="201"/>
      <c r="H8" s="201"/>
      <c r="I8" s="201"/>
      <c r="J8" s="201"/>
      <c r="K8" s="201"/>
      <c r="L8" s="201"/>
      <c r="M8" s="201"/>
      <c r="N8" s="201"/>
      <c r="O8" s="201"/>
      <c r="P8" s="201"/>
      <c r="Q8" s="201"/>
      <c r="R8" s="201"/>
      <c r="S8" s="207"/>
      <c r="T8" s="207"/>
      <c r="U8" s="207"/>
      <c r="V8" s="207"/>
      <c r="W8" s="207"/>
      <c r="X8" s="180"/>
      <c r="Y8" s="180"/>
      <c r="Z8" s="180"/>
      <c r="AA8" s="180"/>
    </row>
    <row r="9" spans="1:27" s="10" customFormat="1" ht="18.75" customHeight="1" x14ac:dyDescent="0.2">
      <c r="A9" s="180"/>
      <c r="B9" s="180"/>
      <c r="C9" s="180"/>
      <c r="D9" s="180"/>
      <c r="E9" s="375" t="str">
        <f>'3.1. паспорт Техсостояние ПС'!A9</f>
        <v>Акционерное общество "Янтарьэнерго" ДЗО  ПАО "Россети"</v>
      </c>
      <c r="F9" s="375"/>
      <c r="G9" s="375"/>
      <c r="H9" s="375"/>
      <c r="I9" s="375"/>
      <c r="J9" s="375"/>
      <c r="K9" s="375"/>
      <c r="L9" s="375"/>
      <c r="M9" s="375"/>
      <c r="N9" s="375"/>
      <c r="O9" s="375"/>
      <c r="P9" s="375"/>
      <c r="Q9" s="375"/>
      <c r="R9" s="375"/>
      <c r="S9" s="375"/>
      <c r="T9" s="375"/>
      <c r="U9" s="375"/>
      <c r="V9" s="375"/>
      <c r="W9" s="375"/>
      <c r="X9" s="375"/>
      <c r="Y9" s="375"/>
      <c r="Z9" s="180"/>
      <c r="AA9" s="180"/>
    </row>
    <row r="10" spans="1:27" s="10" customFormat="1" ht="18.75" customHeight="1" x14ac:dyDescent="0.2">
      <c r="A10" s="180"/>
      <c r="B10" s="180"/>
      <c r="C10" s="180"/>
      <c r="D10" s="180"/>
      <c r="E10" s="372" t="s">
        <v>5</v>
      </c>
      <c r="F10" s="372"/>
      <c r="G10" s="372"/>
      <c r="H10" s="372"/>
      <c r="I10" s="372"/>
      <c r="J10" s="372"/>
      <c r="K10" s="372"/>
      <c r="L10" s="372"/>
      <c r="M10" s="372"/>
      <c r="N10" s="372"/>
      <c r="O10" s="372"/>
      <c r="P10" s="372"/>
      <c r="Q10" s="372"/>
      <c r="R10" s="372"/>
      <c r="S10" s="372"/>
      <c r="T10" s="372"/>
      <c r="U10" s="372"/>
      <c r="V10" s="372"/>
      <c r="W10" s="372"/>
      <c r="X10" s="372"/>
      <c r="Y10" s="372"/>
      <c r="Z10" s="180"/>
      <c r="AA10" s="180"/>
    </row>
    <row r="11" spans="1:27" s="10" customFormat="1" ht="18.75" x14ac:dyDescent="0.2">
      <c r="A11" s="180"/>
      <c r="B11" s="180"/>
      <c r="C11" s="180"/>
      <c r="D11" s="180"/>
      <c r="E11" s="201"/>
      <c r="F11" s="201"/>
      <c r="G11" s="201"/>
      <c r="H11" s="201"/>
      <c r="I11" s="201"/>
      <c r="J11" s="201"/>
      <c r="K11" s="201"/>
      <c r="L11" s="201"/>
      <c r="M11" s="201"/>
      <c r="N11" s="201"/>
      <c r="O11" s="201"/>
      <c r="P11" s="201"/>
      <c r="Q11" s="201"/>
      <c r="R11" s="201"/>
      <c r="S11" s="207"/>
      <c r="T11" s="207"/>
      <c r="U11" s="207"/>
      <c r="V11" s="207"/>
      <c r="W11" s="207"/>
      <c r="X11" s="180"/>
      <c r="Y11" s="180"/>
      <c r="Z11" s="180"/>
      <c r="AA11" s="180"/>
    </row>
    <row r="12" spans="1:27" s="10" customFormat="1" ht="18.75" customHeight="1" x14ac:dyDescent="0.2">
      <c r="A12" s="180"/>
      <c r="B12" s="180"/>
      <c r="C12" s="180"/>
      <c r="D12" s="180"/>
      <c r="E12" s="375" t="str">
        <f>'1. паспорт местоположение'!A12</f>
        <v>Н_17-1458</v>
      </c>
      <c r="F12" s="375"/>
      <c r="G12" s="375"/>
      <c r="H12" s="375"/>
      <c r="I12" s="375"/>
      <c r="J12" s="375"/>
      <c r="K12" s="375"/>
      <c r="L12" s="375"/>
      <c r="M12" s="375"/>
      <c r="N12" s="375"/>
      <c r="O12" s="375"/>
      <c r="P12" s="375"/>
      <c r="Q12" s="375"/>
      <c r="R12" s="375"/>
      <c r="S12" s="375"/>
      <c r="T12" s="375"/>
      <c r="U12" s="375"/>
      <c r="V12" s="375"/>
      <c r="W12" s="375"/>
      <c r="X12" s="375"/>
      <c r="Y12" s="375"/>
      <c r="Z12" s="180"/>
      <c r="AA12" s="180"/>
    </row>
    <row r="13" spans="1:27" s="10" customFormat="1" ht="18.75" customHeight="1" x14ac:dyDescent="0.2">
      <c r="A13" s="180"/>
      <c r="B13" s="180"/>
      <c r="C13" s="180"/>
      <c r="D13" s="180"/>
      <c r="E13" s="372" t="s">
        <v>4</v>
      </c>
      <c r="F13" s="372"/>
      <c r="G13" s="372"/>
      <c r="H13" s="372"/>
      <c r="I13" s="372"/>
      <c r="J13" s="372"/>
      <c r="K13" s="372"/>
      <c r="L13" s="372"/>
      <c r="M13" s="372"/>
      <c r="N13" s="372"/>
      <c r="O13" s="372"/>
      <c r="P13" s="372"/>
      <c r="Q13" s="372"/>
      <c r="R13" s="372"/>
      <c r="S13" s="372"/>
      <c r="T13" s="372"/>
      <c r="U13" s="372"/>
      <c r="V13" s="372"/>
      <c r="W13" s="372"/>
      <c r="X13" s="372"/>
      <c r="Y13" s="372"/>
      <c r="Z13" s="180"/>
      <c r="AA13" s="180"/>
    </row>
    <row r="14" spans="1:27" s="7" customFormat="1" ht="15.75" customHeight="1" x14ac:dyDescent="0.2">
      <c r="A14" s="203"/>
      <c r="B14" s="203"/>
      <c r="C14" s="203"/>
      <c r="D14" s="203"/>
      <c r="E14" s="202"/>
      <c r="F14" s="202"/>
      <c r="G14" s="202"/>
      <c r="H14" s="202"/>
      <c r="I14" s="202"/>
      <c r="J14" s="202"/>
      <c r="K14" s="202"/>
      <c r="L14" s="202"/>
      <c r="M14" s="202"/>
      <c r="N14" s="202"/>
      <c r="O14" s="202"/>
      <c r="P14" s="202"/>
      <c r="Q14" s="202"/>
      <c r="R14" s="202"/>
      <c r="S14" s="202"/>
      <c r="T14" s="202"/>
      <c r="U14" s="202"/>
      <c r="V14" s="202"/>
      <c r="W14" s="202"/>
      <c r="X14" s="203"/>
      <c r="Y14" s="203"/>
      <c r="Z14" s="203"/>
      <c r="AA14" s="203"/>
    </row>
    <row r="15" spans="1:27" s="2" customFormat="1" ht="39" customHeight="1" x14ac:dyDescent="0.2">
      <c r="A15" s="206"/>
      <c r="B15" s="206"/>
      <c r="C15" s="206"/>
      <c r="D15" s="206"/>
      <c r="E15" s="387" t="str">
        <f>'3.1. паспорт Техсостояние ПС'!A15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F15" s="387"/>
      <c r="G15" s="387"/>
      <c r="H15" s="387"/>
      <c r="I15" s="387"/>
      <c r="J15" s="387"/>
      <c r="K15" s="387"/>
      <c r="L15" s="387"/>
      <c r="M15" s="387"/>
      <c r="N15" s="387"/>
      <c r="O15" s="387"/>
      <c r="P15" s="387"/>
      <c r="Q15" s="387"/>
      <c r="R15" s="387"/>
      <c r="S15" s="387"/>
      <c r="T15" s="387"/>
      <c r="U15" s="387"/>
      <c r="V15" s="387"/>
      <c r="W15" s="387"/>
      <c r="X15" s="387"/>
      <c r="Y15" s="387"/>
      <c r="Z15" s="206"/>
      <c r="AA15" s="206"/>
    </row>
    <row r="16" spans="1:27" s="2" customFormat="1" ht="15" customHeight="1" x14ac:dyDescent="0.2">
      <c r="E16" s="374" t="s">
        <v>3</v>
      </c>
      <c r="F16" s="374"/>
      <c r="G16" s="374"/>
      <c r="H16" s="374"/>
      <c r="I16" s="374"/>
      <c r="J16" s="374"/>
      <c r="K16" s="374"/>
      <c r="L16" s="374"/>
      <c r="M16" s="374"/>
      <c r="N16" s="374"/>
      <c r="O16" s="374"/>
      <c r="P16" s="374"/>
      <c r="Q16" s="374"/>
      <c r="R16" s="374"/>
      <c r="S16" s="374"/>
      <c r="T16" s="374"/>
      <c r="U16" s="374"/>
      <c r="V16" s="374"/>
      <c r="W16" s="374"/>
      <c r="X16" s="374"/>
      <c r="Y16" s="37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0"/>
      <c r="F18" s="380"/>
      <c r="G18" s="380"/>
      <c r="H18" s="380"/>
      <c r="I18" s="380"/>
      <c r="J18" s="380"/>
      <c r="K18" s="380"/>
      <c r="L18" s="380"/>
      <c r="M18" s="380"/>
      <c r="N18" s="380"/>
      <c r="O18" s="380"/>
      <c r="P18" s="380"/>
      <c r="Q18" s="380"/>
      <c r="R18" s="380"/>
      <c r="S18" s="380"/>
      <c r="T18" s="380"/>
      <c r="U18" s="380"/>
      <c r="V18" s="380"/>
      <c r="W18" s="380"/>
      <c r="X18" s="380"/>
      <c r="Y18" s="380"/>
    </row>
    <row r="19" spans="1:27" ht="25.5" customHeight="1" x14ac:dyDescent="0.25">
      <c r="A19" s="380" t="s">
        <v>363</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row>
    <row r="20" spans="1:27" s="50" customFormat="1" ht="21" customHeight="1" x14ac:dyDescent="0.25"/>
    <row r="21" spans="1:27" ht="15.75" customHeight="1" x14ac:dyDescent="0.25">
      <c r="A21" s="407" t="s">
        <v>2</v>
      </c>
      <c r="B21" s="410" t="s">
        <v>370</v>
      </c>
      <c r="C21" s="411"/>
      <c r="D21" s="410" t="s">
        <v>372</v>
      </c>
      <c r="E21" s="411"/>
      <c r="F21" s="403" t="s">
        <v>87</v>
      </c>
      <c r="G21" s="405"/>
      <c r="H21" s="405"/>
      <c r="I21" s="404"/>
      <c r="J21" s="407" t="s">
        <v>373</v>
      </c>
      <c r="K21" s="410" t="s">
        <v>374</v>
      </c>
      <c r="L21" s="411"/>
      <c r="M21" s="410" t="s">
        <v>375</v>
      </c>
      <c r="N21" s="411"/>
      <c r="O21" s="410" t="s">
        <v>362</v>
      </c>
      <c r="P21" s="411"/>
      <c r="Q21" s="410" t="s">
        <v>120</v>
      </c>
      <c r="R21" s="411"/>
      <c r="S21" s="407" t="s">
        <v>119</v>
      </c>
      <c r="T21" s="407" t="s">
        <v>376</v>
      </c>
      <c r="U21" s="407" t="s">
        <v>371</v>
      </c>
      <c r="V21" s="410" t="s">
        <v>118</v>
      </c>
      <c r="W21" s="411"/>
      <c r="X21" s="403" t="s">
        <v>110</v>
      </c>
      <c r="Y21" s="405"/>
      <c r="Z21" s="403" t="s">
        <v>109</v>
      </c>
      <c r="AA21" s="405"/>
    </row>
    <row r="22" spans="1:27" ht="216" customHeight="1" x14ac:dyDescent="0.25">
      <c r="A22" s="408"/>
      <c r="B22" s="412"/>
      <c r="C22" s="413"/>
      <c r="D22" s="412"/>
      <c r="E22" s="413"/>
      <c r="F22" s="403" t="s">
        <v>117</v>
      </c>
      <c r="G22" s="404"/>
      <c r="H22" s="403" t="s">
        <v>116</v>
      </c>
      <c r="I22" s="404"/>
      <c r="J22" s="409"/>
      <c r="K22" s="412"/>
      <c r="L22" s="413"/>
      <c r="M22" s="412"/>
      <c r="N22" s="413"/>
      <c r="O22" s="412"/>
      <c r="P22" s="413"/>
      <c r="Q22" s="412"/>
      <c r="R22" s="413"/>
      <c r="S22" s="409"/>
      <c r="T22" s="409"/>
      <c r="U22" s="409"/>
      <c r="V22" s="412"/>
      <c r="W22" s="413"/>
      <c r="X22" s="77" t="s">
        <v>108</v>
      </c>
      <c r="Y22" s="77" t="s">
        <v>360</v>
      </c>
      <c r="Z22" s="77" t="s">
        <v>107</v>
      </c>
      <c r="AA22" s="77" t="s">
        <v>106</v>
      </c>
    </row>
    <row r="23" spans="1:27" ht="60" customHeight="1" x14ac:dyDescent="0.25">
      <c r="A23" s="409"/>
      <c r="B23" s="112" t="s">
        <v>104</v>
      </c>
      <c r="C23" s="112" t="s">
        <v>105</v>
      </c>
      <c r="D23" s="78" t="s">
        <v>104</v>
      </c>
      <c r="E23" s="78" t="s">
        <v>105</v>
      </c>
      <c r="F23" s="78" t="s">
        <v>104</v>
      </c>
      <c r="G23" s="78" t="s">
        <v>105</v>
      </c>
      <c r="H23" s="78" t="s">
        <v>104</v>
      </c>
      <c r="I23" s="78" t="s">
        <v>105</v>
      </c>
      <c r="J23" s="78" t="s">
        <v>104</v>
      </c>
      <c r="K23" s="78" t="s">
        <v>104</v>
      </c>
      <c r="L23" s="78" t="s">
        <v>105</v>
      </c>
      <c r="M23" s="78" t="s">
        <v>104</v>
      </c>
      <c r="N23" s="78" t="s">
        <v>105</v>
      </c>
      <c r="O23" s="78" t="s">
        <v>104</v>
      </c>
      <c r="P23" s="78" t="s">
        <v>105</v>
      </c>
      <c r="Q23" s="78" t="s">
        <v>104</v>
      </c>
      <c r="R23" s="78" t="s">
        <v>105</v>
      </c>
      <c r="S23" s="78" t="s">
        <v>104</v>
      </c>
      <c r="T23" s="78" t="s">
        <v>104</v>
      </c>
      <c r="U23" s="78" t="s">
        <v>104</v>
      </c>
      <c r="V23" s="78" t="s">
        <v>104</v>
      </c>
      <c r="W23" s="78" t="s">
        <v>105</v>
      </c>
      <c r="X23" s="78" t="s">
        <v>104</v>
      </c>
      <c r="Y23" s="78" t="s">
        <v>104</v>
      </c>
      <c r="Z23" s="77" t="s">
        <v>104</v>
      </c>
      <c r="AA23" s="77" t="s">
        <v>104</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50" customFormat="1" ht="31.5" x14ac:dyDescent="0.25">
      <c r="A25" s="216">
        <v>1</v>
      </c>
      <c r="B25" s="217" t="s">
        <v>513</v>
      </c>
      <c r="C25" s="217" t="s">
        <v>513</v>
      </c>
      <c r="D25" s="217" t="s">
        <v>513</v>
      </c>
      <c r="E25" s="217" t="s">
        <v>513</v>
      </c>
      <c r="F25" s="156">
        <v>6</v>
      </c>
      <c r="G25" s="156">
        <v>10</v>
      </c>
      <c r="H25" s="156">
        <v>6</v>
      </c>
      <c r="I25" s="156">
        <v>6</v>
      </c>
      <c r="J25" s="154">
        <v>1979</v>
      </c>
      <c r="K25" s="155">
        <v>1</v>
      </c>
      <c r="L25" s="156">
        <v>1</v>
      </c>
      <c r="M25" s="154">
        <v>95</v>
      </c>
      <c r="N25" s="155">
        <v>400</v>
      </c>
      <c r="O25" s="156" t="s">
        <v>500</v>
      </c>
      <c r="P25" s="156" t="s">
        <v>500</v>
      </c>
      <c r="Q25" s="154">
        <v>3.5</v>
      </c>
      <c r="R25" s="154">
        <v>3.5</v>
      </c>
      <c r="S25" s="156" t="s">
        <v>273</v>
      </c>
      <c r="T25" s="156" t="s">
        <v>501</v>
      </c>
      <c r="U25" s="156" t="s">
        <v>501</v>
      </c>
      <c r="V25" s="156" t="s">
        <v>502</v>
      </c>
      <c r="W25" s="156" t="s">
        <v>502</v>
      </c>
      <c r="X25" s="156" t="s">
        <v>503</v>
      </c>
      <c r="Y25" s="156" t="s">
        <v>504</v>
      </c>
      <c r="Z25" s="156" t="s">
        <v>498</v>
      </c>
      <c r="AA25" s="156" t="s">
        <v>505</v>
      </c>
    </row>
    <row r="26" spans="1:27" s="183" customFormat="1" ht="31.5" x14ac:dyDescent="0.25">
      <c r="A26" s="216">
        <v>2</v>
      </c>
      <c r="B26" s="217" t="s">
        <v>273</v>
      </c>
      <c r="C26" s="217" t="s">
        <v>514</v>
      </c>
      <c r="D26" s="217" t="s">
        <v>273</v>
      </c>
      <c r="E26" s="217" t="str">
        <f>C26</f>
        <v>КЛ 6 кВ от ПС О-66 до РП-3</v>
      </c>
      <c r="F26" s="217" t="s">
        <v>273</v>
      </c>
      <c r="G26" s="156">
        <v>10</v>
      </c>
      <c r="H26" s="217" t="s">
        <v>273</v>
      </c>
      <c r="I26" s="156">
        <v>6</v>
      </c>
      <c r="J26" s="217" t="s">
        <v>273</v>
      </c>
      <c r="K26" s="217" t="s">
        <v>273</v>
      </c>
      <c r="L26" s="156">
        <v>1</v>
      </c>
      <c r="M26" s="217" t="s">
        <v>273</v>
      </c>
      <c r="N26" s="155">
        <v>400</v>
      </c>
      <c r="O26" s="217" t="s">
        <v>273</v>
      </c>
      <c r="P26" s="156" t="s">
        <v>500</v>
      </c>
      <c r="Q26" s="217" t="s">
        <v>273</v>
      </c>
      <c r="R26" s="154">
        <v>4.2</v>
      </c>
      <c r="S26" s="217" t="s">
        <v>273</v>
      </c>
      <c r="T26" s="217" t="s">
        <v>273</v>
      </c>
      <c r="U26" s="217" t="s">
        <v>273</v>
      </c>
      <c r="V26" s="217" t="s">
        <v>273</v>
      </c>
      <c r="W26" s="156" t="s">
        <v>502</v>
      </c>
      <c r="X26" s="217" t="s">
        <v>273</v>
      </c>
      <c r="Y26" s="217" t="s">
        <v>273</v>
      </c>
      <c r="Z26" s="217" t="s">
        <v>273</v>
      </c>
      <c r="AA26" s="217" t="s">
        <v>273</v>
      </c>
    </row>
    <row r="27" spans="1:27" s="183" customFormat="1" ht="31.5" x14ac:dyDescent="0.25">
      <c r="A27" s="216">
        <v>3</v>
      </c>
      <c r="B27" s="217" t="s">
        <v>273</v>
      </c>
      <c r="C27" s="217" t="s">
        <v>515</v>
      </c>
      <c r="D27" s="217" t="s">
        <v>273</v>
      </c>
      <c r="E27" s="217" t="str">
        <f t="shared" ref="E27:E29" si="0">C27</f>
        <v>КЛ 6 кВ от О-66 до ТП 14</v>
      </c>
      <c r="F27" s="217" t="s">
        <v>273</v>
      </c>
      <c r="G27" s="156">
        <v>10</v>
      </c>
      <c r="H27" s="217" t="s">
        <v>273</v>
      </c>
      <c r="I27" s="156">
        <v>6</v>
      </c>
      <c r="J27" s="217" t="s">
        <v>273</v>
      </c>
      <c r="K27" s="217" t="s">
        <v>273</v>
      </c>
      <c r="L27" s="156">
        <v>1</v>
      </c>
      <c r="M27" s="217" t="s">
        <v>273</v>
      </c>
      <c r="N27" s="155">
        <v>240</v>
      </c>
      <c r="O27" s="217" t="s">
        <v>273</v>
      </c>
      <c r="P27" s="156" t="s">
        <v>500</v>
      </c>
      <c r="Q27" s="217" t="s">
        <v>273</v>
      </c>
      <c r="R27" s="154">
        <v>0.5</v>
      </c>
      <c r="S27" s="217" t="s">
        <v>273</v>
      </c>
      <c r="T27" s="217" t="s">
        <v>273</v>
      </c>
      <c r="U27" s="217" t="s">
        <v>273</v>
      </c>
      <c r="V27" s="217" t="s">
        <v>273</v>
      </c>
      <c r="W27" s="156" t="s">
        <v>502</v>
      </c>
      <c r="X27" s="217" t="s">
        <v>273</v>
      </c>
      <c r="Y27" s="217" t="s">
        <v>273</v>
      </c>
      <c r="Z27" s="217" t="s">
        <v>273</v>
      </c>
      <c r="AA27" s="217" t="s">
        <v>273</v>
      </c>
    </row>
    <row r="28" spans="1:27" s="183" customFormat="1" ht="31.5" x14ac:dyDescent="0.25">
      <c r="A28" s="216">
        <v>4</v>
      </c>
      <c r="B28" s="217" t="s">
        <v>273</v>
      </c>
      <c r="C28" s="217" t="s">
        <v>516</v>
      </c>
      <c r="D28" s="217" t="s">
        <v>273</v>
      </c>
      <c r="E28" s="217" t="str">
        <f t="shared" si="0"/>
        <v>КЛ 6 кВ от О-66 до ТП 96</v>
      </c>
      <c r="F28" s="217" t="s">
        <v>273</v>
      </c>
      <c r="G28" s="156">
        <v>10</v>
      </c>
      <c r="H28" s="217" t="s">
        <v>273</v>
      </c>
      <c r="I28" s="156">
        <v>6</v>
      </c>
      <c r="J28" s="217" t="s">
        <v>273</v>
      </c>
      <c r="K28" s="217" t="s">
        <v>273</v>
      </c>
      <c r="L28" s="156">
        <v>1</v>
      </c>
      <c r="M28" s="217" t="s">
        <v>273</v>
      </c>
      <c r="N28" s="155">
        <v>240</v>
      </c>
      <c r="O28" s="217" t="s">
        <v>273</v>
      </c>
      <c r="P28" s="156" t="s">
        <v>500</v>
      </c>
      <c r="Q28" s="217" t="s">
        <v>273</v>
      </c>
      <c r="R28" s="154">
        <v>1</v>
      </c>
      <c r="S28" s="217" t="s">
        <v>273</v>
      </c>
      <c r="T28" s="217" t="s">
        <v>273</v>
      </c>
      <c r="U28" s="217" t="s">
        <v>273</v>
      </c>
      <c r="V28" s="217" t="s">
        <v>273</v>
      </c>
      <c r="W28" s="156" t="s">
        <v>502</v>
      </c>
      <c r="X28" s="217" t="s">
        <v>273</v>
      </c>
      <c r="Y28" s="217" t="s">
        <v>273</v>
      </c>
      <c r="Z28" s="217" t="s">
        <v>273</v>
      </c>
      <c r="AA28" s="217" t="s">
        <v>273</v>
      </c>
    </row>
    <row r="29" spans="1:27" s="183" customFormat="1" ht="47.25" x14ac:dyDescent="0.25">
      <c r="A29" s="216">
        <v>5</v>
      </c>
      <c r="B29" s="217" t="s">
        <v>273</v>
      </c>
      <c r="C29" s="217" t="s">
        <v>517</v>
      </c>
      <c r="D29" s="217" t="s">
        <v>273</v>
      </c>
      <c r="E29" s="217" t="str">
        <f t="shared" si="0"/>
        <v>2 КЛ 6 кВ от О-66 до РП (новой), вместо ТП 83</v>
      </c>
      <c r="F29" s="217" t="s">
        <v>273</v>
      </c>
      <c r="G29" s="156">
        <v>10</v>
      </c>
      <c r="H29" s="217" t="s">
        <v>273</v>
      </c>
      <c r="I29" s="156">
        <v>6</v>
      </c>
      <c r="J29" s="217" t="s">
        <v>273</v>
      </c>
      <c r="K29" s="217" t="s">
        <v>273</v>
      </c>
      <c r="L29" s="156">
        <v>2</v>
      </c>
      <c r="M29" s="217" t="s">
        <v>273</v>
      </c>
      <c r="N29" s="155">
        <v>400</v>
      </c>
      <c r="O29" s="217" t="s">
        <v>273</v>
      </c>
      <c r="P29" s="156" t="s">
        <v>500</v>
      </c>
      <c r="Q29" s="217" t="s">
        <v>273</v>
      </c>
      <c r="R29" s="154">
        <v>3</v>
      </c>
      <c r="S29" s="217" t="s">
        <v>273</v>
      </c>
      <c r="T29" s="217" t="s">
        <v>273</v>
      </c>
      <c r="U29" s="217" t="s">
        <v>273</v>
      </c>
      <c r="V29" s="217" t="s">
        <v>273</v>
      </c>
      <c r="W29" s="156" t="s">
        <v>502</v>
      </c>
      <c r="X29" s="217" t="s">
        <v>273</v>
      </c>
      <c r="Y29" s="217" t="s">
        <v>273</v>
      </c>
      <c r="Z29" s="217" t="s">
        <v>273</v>
      </c>
      <c r="AA29" s="217" t="s">
        <v>273</v>
      </c>
    </row>
    <row r="30" spans="1:27" s="183" customFormat="1" ht="24" customHeight="1" x14ac:dyDescent="0.25">
      <c r="A30" s="216">
        <v>6</v>
      </c>
      <c r="B30" s="220" t="s">
        <v>537</v>
      </c>
      <c r="C30" s="220" t="s">
        <v>537</v>
      </c>
      <c r="D30" s="220" t="s">
        <v>537</v>
      </c>
      <c r="E30" s="220" t="s">
        <v>537</v>
      </c>
      <c r="F30" s="218">
        <v>6</v>
      </c>
      <c r="G30" s="218">
        <v>10</v>
      </c>
      <c r="H30" s="218">
        <v>6</v>
      </c>
      <c r="I30" s="218">
        <v>6</v>
      </c>
      <c r="J30" s="220">
        <v>1995</v>
      </c>
      <c r="K30" s="221">
        <v>1</v>
      </c>
      <c r="L30" s="218">
        <v>1</v>
      </c>
      <c r="M30" s="225" t="s">
        <v>538</v>
      </c>
      <c r="N30" s="224" t="s">
        <v>539</v>
      </c>
      <c r="O30" s="218" t="s">
        <v>500</v>
      </c>
      <c r="P30" s="218" t="s">
        <v>500</v>
      </c>
      <c r="Q30" s="222">
        <v>3.5</v>
      </c>
      <c r="R30" s="222">
        <v>3.5</v>
      </c>
      <c r="S30" s="218">
        <v>2019</v>
      </c>
      <c r="T30" s="218" t="s">
        <v>501</v>
      </c>
      <c r="U30" s="218" t="s">
        <v>501</v>
      </c>
      <c r="V30" s="218" t="s">
        <v>502</v>
      </c>
      <c r="W30" s="218" t="s">
        <v>502</v>
      </c>
      <c r="X30" s="218" t="s">
        <v>503</v>
      </c>
      <c r="Y30" s="218" t="s">
        <v>504</v>
      </c>
      <c r="Z30" s="218" t="s">
        <v>498</v>
      </c>
      <c r="AA30" s="218" t="s">
        <v>505</v>
      </c>
    </row>
    <row r="31" spans="1:27" s="182" customFormat="1" ht="31.5" x14ac:dyDescent="0.25">
      <c r="A31" s="216">
        <v>7</v>
      </c>
      <c r="B31" s="220" t="s">
        <v>537</v>
      </c>
      <c r="C31" s="220" t="s">
        <v>537</v>
      </c>
      <c r="D31" s="220" t="s">
        <v>537</v>
      </c>
      <c r="E31" s="220" t="s">
        <v>537</v>
      </c>
      <c r="F31" s="218">
        <v>6</v>
      </c>
      <c r="G31" s="218">
        <v>10</v>
      </c>
      <c r="H31" s="218">
        <v>6</v>
      </c>
      <c r="I31" s="218">
        <v>6</v>
      </c>
      <c r="J31" s="220">
        <v>1995</v>
      </c>
      <c r="K31" s="221">
        <v>1</v>
      </c>
      <c r="L31" s="218">
        <v>1</v>
      </c>
      <c r="M31" s="225" t="s">
        <v>540</v>
      </c>
      <c r="N31" s="224" t="s">
        <v>539</v>
      </c>
      <c r="O31" s="218" t="s">
        <v>500</v>
      </c>
      <c r="P31" s="218" t="s">
        <v>500</v>
      </c>
      <c r="Q31" s="222">
        <v>0.15</v>
      </c>
      <c r="R31" s="222">
        <v>0.15</v>
      </c>
      <c r="S31" s="218">
        <v>2019</v>
      </c>
      <c r="T31" s="218" t="s">
        <v>501</v>
      </c>
      <c r="U31" s="218" t="s">
        <v>501</v>
      </c>
      <c r="V31" s="218" t="s">
        <v>502</v>
      </c>
      <c r="W31" s="218" t="s">
        <v>502</v>
      </c>
      <c r="X31" s="218" t="s">
        <v>503</v>
      </c>
      <c r="Y31" s="218" t="s">
        <v>504</v>
      </c>
      <c r="Z31" s="218" t="s">
        <v>498</v>
      </c>
      <c r="AA31" s="218" t="s">
        <v>505</v>
      </c>
    </row>
    <row r="32" spans="1:27" s="49" customFormat="1" ht="31.5" x14ac:dyDescent="0.2">
      <c r="A32" s="216">
        <v>8</v>
      </c>
      <c r="B32" s="220" t="s">
        <v>499</v>
      </c>
      <c r="C32" s="220" t="s">
        <v>499</v>
      </c>
      <c r="D32" s="220" t="s">
        <v>499</v>
      </c>
      <c r="E32" s="220" t="s">
        <v>499</v>
      </c>
      <c r="F32" s="218">
        <v>6</v>
      </c>
      <c r="G32" s="218">
        <v>10</v>
      </c>
      <c r="H32" s="218">
        <v>6</v>
      </c>
      <c r="I32" s="218">
        <v>6</v>
      </c>
      <c r="J32" s="220">
        <v>1979</v>
      </c>
      <c r="K32" s="221">
        <v>1</v>
      </c>
      <c r="L32" s="218">
        <v>1</v>
      </c>
      <c r="M32" s="225" t="s">
        <v>541</v>
      </c>
      <c r="N32" s="224" t="s">
        <v>539</v>
      </c>
      <c r="O32" s="218" t="s">
        <v>500</v>
      </c>
      <c r="P32" s="218" t="s">
        <v>500</v>
      </c>
      <c r="Q32" s="222">
        <v>1.92</v>
      </c>
      <c r="R32" s="222">
        <v>1.92</v>
      </c>
      <c r="S32" s="218">
        <v>2019</v>
      </c>
      <c r="T32" s="218" t="s">
        <v>501</v>
      </c>
      <c r="U32" s="218" t="s">
        <v>501</v>
      </c>
      <c r="V32" s="218" t="s">
        <v>502</v>
      </c>
      <c r="W32" s="218" t="s">
        <v>502</v>
      </c>
      <c r="X32" s="218" t="s">
        <v>503</v>
      </c>
      <c r="Y32" s="218" t="s">
        <v>504</v>
      </c>
      <c r="Z32" s="218" t="s">
        <v>498</v>
      </c>
      <c r="AA32" s="218" t="s">
        <v>505</v>
      </c>
    </row>
    <row r="33" spans="1:27" s="49" customFormat="1" ht="31.5" x14ac:dyDescent="0.2">
      <c r="A33" s="216">
        <v>9</v>
      </c>
      <c r="B33" s="220" t="s">
        <v>542</v>
      </c>
      <c r="C33" s="220" t="s">
        <v>542</v>
      </c>
      <c r="D33" s="220" t="s">
        <v>542</v>
      </c>
      <c r="E33" s="220" t="s">
        <v>542</v>
      </c>
      <c r="F33" s="218">
        <v>6</v>
      </c>
      <c r="G33" s="218">
        <v>10</v>
      </c>
      <c r="H33" s="218">
        <v>6</v>
      </c>
      <c r="I33" s="218">
        <v>6</v>
      </c>
      <c r="J33" s="220">
        <v>1949</v>
      </c>
      <c r="K33" s="221">
        <v>1</v>
      </c>
      <c r="L33" s="218">
        <v>1</v>
      </c>
      <c r="M33" s="225" t="s">
        <v>543</v>
      </c>
      <c r="N33" s="224" t="s">
        <v>539</v>
      </c>
      <c r="O33" s="218" t="s">
        <v>500</v>
      </c>
      <c r="P33" s="218" t="s">
        <v>500</v>
      </c>
      <c r="Q33" s="222">
        <v>0.13</v>
      </c>
      <c r="R33" s="222">
        <v>0.13</v>
      </c>
      <c r="S33" s="218">
        <v>2019</v>
      </c>
      <c r="T33" s="218" t="s">
        <v>501</v>
      </c>
      <c r="U33" s="218" t="s">
        <v>501</v>
      </c>
      <c r="V33" s="218" t="s">
        <v>502</v>
      </c>
      <c r="W33" s="218" t="s">
        <v>502</v>
      </c>
      <c r="X33" s="218" t="s">
        <v>503</v>
      </c>
      <c r="Y33" s="218" t="s">
        <v>504</v>
      </c>
      <c r="Z33" s="218" t="s">
        <v>498</v>
      </c>
      <c r="AA33" s="218" t="s">
        <v>505</v>
      </c>
    </row>
    <row r="34" spans="1:27" s="182" customFormat="1" ht="31.5" x14ac:dyDescent="0.25">
      <c r="A34" s="216">
        <v>10</v>
      </c>
      <c r="B34" s="220" t="s">
        <v>544</v>
      </c>
      <c r="C34" s="220" t="s">
        <v>544</v>
      </c>
      <c r="D34" s="220" t="s">
        <v>544</v>
      </c>
      <c r="E34" s="220" t="s">
        <v>544</v>
      </c>
      <c r="F34" s="218">
        <v>6</v>
      </c>
      <c r="G34" s="218">
        <v>10</v>
      </c>
      <c r="H34" s="218">
        <v>6</v>
      </c>
      <c r="I34" s="218">
        <v>6</v>
      </c>
      <c r="J34" s="220">
        <v>1949</v>
      </c>
      <c r="K34" s="221">
        <v>1</v>
      </c>
      <c r="L34" s="218">
        <v>1</v>
      </c>
      <c r="M34" s="225" t="s">
        <v>545</v>
      </c>
      <c r="N34" s="224" t="s">
        <v>539</v>
      </c>
      <c r="O34" s="218" t="s">
        <v>500</v>
      </c>
      <c r="P34" s="218" t="s">
        <v>500</v>
      </c>
      <c r="Q34" s="222">
        <v>0.14000000000000001</v>
      </c>
      <c r="R34" s="222">
        <v>0.14000000000000001</v>
      </c>
      <c r="S34" s="218">
        <v>2019</v>
      </c>
      <c r="T34" s="218" t="s">
        <v>501</v>
      </c>
      <c r="U34" s="218" t="s">
        <v>501</v>
      </c>
      <c r="V34" s="218" t="s">
        <v>502</v>
      </c>
      <c r="W34" s="218" t="s">
        <v>502</v>
      </c>
      <c r="X34" s="218" t="s">
        <v>503</v>
      </c>
      <c r="Y34" s="218" t="s">
        <v>504</v>
      </c>
      <c r="Z34" s="218" t="s">
        <v>498</v>
      </c>
      <c r="AA34" s="218" t="s">
        <v>505</v>
      </c>
    </row>
    <row r="35" spans="1:27" s="182" customFormat="1" ht="31.5" x14ac:dyDescent="0.25">
      <c r="A35" s="216">
        <v>11</v>
      </c>
      <c r="B35" s="220" t="s">
        <v>546</v>
      </c>
      <c r="C35" s="220" t="s">
        <v>546</v>
      </c>
      <c r="D35" s="220" t="s">
        <v>546</v>
      </c>
      <c r="E35" s="220" t="s">
        <v>546</v>
      </c>
      <c r="F35" s="218">
        <v>6</v>
      </c>
      <c r="G35" s="218">
        <v>10</v>
      </c>
      <c r="H35" s="218">
        <v>6</v>
      </c>
      <c r="I35" s="218">
        <v>6</v>
      </c>
      <c r="J35" s="220">
        <v>1974</v>
      </c>
      <c r="K35" s="221">
        <v>1</v>
      </c>
      <c r="L35" s="218">
        <v>1</v>
      </c>
      <c r="M35" s="225" t="s">
        <v>547</v>
      </c>
      <c r="N35" s="224" t="s">
        <v>539</v>
      </c>
      <c r="O35" s="218" t="s">
        <v>500</v>
      </c>
      <c r="P35" s="218" t="s">
        <v>500</v>
      </c>
      <c r="Q35" s="222">
        <v>2.15</v>
      </c>
      <c r="R35" s="222">
        <v>2.15</v>
      </c>
      <c r="S35" s="218">
        <v>2019</v>
      </c>
      <c r="T35" s="218" t="s">
        <v>501</v>
      </c>
      <c r="U35" s="218" t="s">
        <v>501</v>
      </c>
      <c r="V35" s="218" t="s">
        <v>502</v>
      </c>
      <c r="W35" s="218" t="s">
        <v>502</v>
      </c>
      <c r="X35" s="218" t="s">
        <v>503</v>
      </c>
      <c r="Y35" s="218" t="s">
        <v>504</v>
      </c>
      <c r="Z35" s="218" t="s">
        <v>498</v>
      </c>
      <c r="AA35" s="218" t="s">
        <v>505</v>
      </c>
    </row>
    <row r="36" spans="1:27" s="182" customFormat="1" ht="31.5" x14ac:dyDescent="0.25">
      <c r="A36" s="216">
        <v>12</v>
      </c>
      <c r="B36" s="220" t="s">
        <v>546</v>
      </c>
      <c r="C36" s="220" t="s">
        <v>546</v>
      </c>
      <c r="D36" s="220" t="s">
        <v>546</v>
      </c>
      <c r="E36" s="220" t="s">
        <v>546</v>
      </c>
      <c r="F36" s="218">
        <v>6</v>
      </c>
      <c r="G36" s="218">
        <v>10</v>
      </c>
      <c r="H36" s="218">
        <v>6</v>
      </c>
      <c r="I36" s="218">
        <v>6</v>
      </c>
      <c r="J36" s="220">
        <v>1974</v>
      </c>
      <c r="K36" s="221">
        <v>1</v>
      </c>
      <c r="L36" s="218">
        <v>1</v>
      </c>
      <c r="M36" s="225" t="s">
        <v>548</v>
      </c>
      <c r="N36" s="224" t="s">
        <v>539</v>
      </c>
      <c r="O36" s="218" t="s">
        <v>500</v>
      </c>
      <c r="P36" s="218" t="s">
        <v>500</v>
      </c>
      <c r="Q36" s="222">
        <v>1.6</v>
      </c>
      <c r="R36" s="222">
        <v>1.6</v>
      </c>
      <c r="S36" s="218">
        <v>2019</v>
      </c>
      <c r="T36" s="218" t="s">
        <v>501</v>
      </c>
      <c r="U36" s="218" t="s">
        <v>501</v>
      </c>
      <c r="V36" s="218" t="s">
        <v>502</v>
      </c>
      <c r="W36" s="218" t="s">
        <v>502</v>
      </c>
      <c r="X36" s="218" t="s">
        <v>503</v>
      </c>
      <c r="Y36" s="218" t="s">
        <v>504</v>
      </c>
      <c r="Z36" s="218" t="s">
        <v>498</v>
      </c>
      <c r="AA36" s="218" t="s">
        <v>505</v>
      </c>
    </row>
    <row r="37" spans="1:27" s="182" customFormat="1" ht="31.5" x14ac:dyDescent="0.25">
      <c r="A37" s="216">
        <v>13</v>
      </c>
      <c r="B37" s="220" t="s">
        <v>546</v>
      </c>
      <c r="C37" s="220" t="s">
        <v>546</v>
      </c>
      <c r="D37" s="220" t="s">
        <v>546</v>
      </c>
      <c r="E37" s="220" t="s">
        <v>546</v>
      </c>
      <c r="F37" s="218">
        <v>6</v>
      </c>
      <c r="G37" s="218">
        <v>10</v>
      </c>
      <c r="H37" s="218">
        <v>6</v>
      </c>
      <c r="I37" s="218">
        <v>6</v>
      </c>
      <c r="J37" s="220">
        <v>1974</v>
      </c>
      <c r="K37" s="221">
        <v>1</v>
      </c>
      <c r="L37" s="218">
        <v>1</v>
      </c>
      <c r="M37" s="225" t="s">
        <v>549</v>
      </c>
      <c r="N37" s="224" t="s">
        <v>539</v>
      </c>
      <c r="O37" s="218" t="s">
        <v>500</v>
      </c>
      <c r="P37" s="218" t="s">
        <v>500</v>
      </c>
      <c r="Q37" s="222">
        <v>0.06</v>
      </c>
      <c r="R37" s="222">
        <v>0.06</v>
      </c>
      <c r="S37" s="218">
        <v>2019</v>
      </c>
      <c r="T37" s="218" t="s">
        <v>501</v>
      </c>
      <c r="U37" s="218" t="s">
        <v>501</v>
      </c>
      <c r="V37" s="218" t="s">
        <v>502</v>
      </c>
      <c r="W37" s="218" t="s">
        <v>502</v>
      </c>
      <c r="X37" s="218" t="s">
        <v>503</v>
      </c>
      <c r="Y37" s="218" t="s">
        <v>504</v>
      </c>
      <c r="Z37" s="218" t="s">
        <v>498</v>
      </c>
      <c r="AA37" s="218" t="s">
        <v>505</v>
      </c>
    </row>
    <row r="38" spans="1:27" s="182" customFormat="1" ht="31.5" x14ac:dyDescent="0.25">
      <c r="A38" s="216">
        <v>14</v>
      </c>
      <c r="B38" s="220" t="s">
        <v>550</v>
      </c>
      <c r="C38" s="220" t="s">
        <v>550</v>
      </c>
      <c r="D38" s="220" t="s">
        <v>550</v>
      </c>
      <c r="E38" s="220" t="s">
        <v>550</v>
      </c>
      <c r="F38" s="218">
        <v>6</v>
      </c>
      <c r="G38" s="218">
        <v>10</v>
      </c>
      <c r="H38" s="218">
        <v>6</v>
      </c>
      <c r="I38" s="218">
        <v>6</v>
      </c>
      <c r="J38" s="220">
        <v>1980</v>
      </c>
      <c r="K38" s="221">
        <v>1</v>
      </c>
      <c r="L38" s="218">
        <v>1</v>
      </c>
      <c r="M38" s="225" t="s">
        <v>548</v>
      </c>
      <c r="N38" s="224" t="s">
        <v>539</v>
      </c>
      <c r="O38" s="218" t="s">
        <v>500</v>
      </c>
      <c r="P38" s="218" t="s">
        <v>500</v>
      </c>
      <c r="Q38" s="222">
        <v>0.54</v>
      </c>
      <c r="R38" s="222">
        <v>0.54</v>
      </c>
      <c r="S38" s="218">
        <v>2019</v>
      </c>
      <c r="T38" s="218" t="s">
        <v>501</v>
      </c>
      <c r="U38" s="218" t="s">
        <v>501</v>
      </c>
      <c r="V38" s="218" t="s">
        <v>502</v>
      </c>
      <c r="W38" s="218" t="s">
        <v>502</v>
      </c>
      <c r="X38" s="218" t="s">
        <v>503</v>
      </c>
      <c r="Y38" s="218" t="s">
        <v>504</v>
      </c>
      <c r="Z38" s="218" t="s">
        <v>498</v>
      </c>
      <c r="AA38" s="218" t="s">
        <v>505</v>
      </c>
    </row>
    <row r="39" spans="1:27" s="182" customFormat="1" ht="31.5" x14ac:dyDescent="0.25">
      <c r="A39" s="216">
        <v>15</v>
      </c>
      <c r="B39" s="220" t="s">
        <v>550</v>
      </c>
      <c r="C39" s="220" t="s">
        <v>550</v>
      </c>
      <c r="D39" s="220" t="s">
        <v>550</v>
      </c>
      <c r="E39" s="220" t="s">
        <v>550</v>
      </c>
      <c r="F39" s="218">
        <v>6</v>
      </c>
      <c r="G39" s="218">
        <v>10</v>
      </c>
      <c r="H39" s="218">
        <v>6</v>
      </c>
      <c r="I39" s="218">
        <v>6</v>
      </c>
      <c r="J39" s="220">
        <v>1980</v>
      </c>
      <c r="K39" s="221">
        <v>1</v>
      </c>
      <c r="L39" s="218">
        <v>1</v>
      </c>
      <c r="M39" s="225" t="s">
        <v>547</v>
      </c>
      <c r="N39" s="224" t="s">
        <v>539</v>
      </c>
      <c r="O39" s="218" t="s">
        <v>500</v>
      </c>
      <c r="P39" s="218" t="s">
        <v>500</v>
      </c>
      <c r="Q39" s="222">
        <v>1.6</v>
      </c>
      <c r="R39" s="222">
        <v>1.6</v>
      </c>
      <c r="S39" s="218">
        <v>2019</v>
      </c>
      <c r="T39" s="218" t="s">
        <v>501</v>
      </c>
      <c r="U39" s="218" t="s">
        <v>501</v>
      </c>
      <c r="V39" s="218" t="s">
        <v>502</v>
      </c>
      <c r="W39" s="218" t="s">
        <v>502</v>
      </c>
      <c r="X39" s="218" t="s">
        <v>503</v>
      </c>
      <c r="Y39" s="218" t="s">
        <v>504</v>
      </c>
      <c r="Z39" s="218" t="s">
        <v>498</v>
      </c>
      <c r="AA39" s="218" t="s">
        <v>505</v>
      </c>
    </row>
    <row r="40" spans="1:27" s="182" customFormat="1" ht="31.5" x14ac:dyDescent="0.25">
      <c r="A40" s="216">
        <v>16</v>
      </c>
      <c r="B40" s="220" t="s">
        <v>551</v>
      </c>
      <c r="C40" s="220" t="s">
        <v>551</v>
      </c>
      <c r="D40" s="220" t="s">
        <v>551</v>
      </c>
      <c r="E40" s="220" t="s">
        <v>551</v>
      </c>
      <c r="F40" s="218">
        <v>6</v>
      </c>
      <c r="G40" s="218">
        <v>10</v>
      </c>
      <c r="H40" s="218">
        <v>6</v>
      </c>
      <c r="I40" s="218">
        <v>6</v>
      </c>
      <c r="J40" s="220">
        <v>1977</v>
      </c>
      <c r="K40" s="221">
        <v>1</v>
      </c>
      <c r="L40" s="218">
        <v>1</v>
      </c>
      <c r="M40" s="225" t="s">
        <v>552</v>
      </c>
      <c r="N40" s="224" t="s">
        <v>539</v>
      </c>
      <c r="O40" s="218" t="s">
        <v>500</v>
      </c>
      <c r="P40" s="218" t="s">
        <v>500</v>
      </c>
      <c r="Q40" s="222">
        <v>2.2000000000000002</v>
      </c>
      <c r="R40" s="222">
        <v>2.2000000000000002</v>
      </c>
      <c r="S40" s="218">
        <v>2019</v>
      </c>
      <c r="T40" s="218" t="s">
        <v>501</v>
      </c>
      <c r="U40" s="218" t="s">
        <v>501</v>
      </c>
      <c r="V40" s="218" t="s">
        <v>502</v>
      </c>
      <c r="W40" s="218" t="s">
        <v>502</v>
      </c>
      <c r="X40" s="218" t="s">
        <v>503</v>
      </c>
      <c r="Y40" s="218" t="s">
        <v>504</v>
      </c>
      <c r="Z40" s="218" t="s">
        <v>498</v>
      </c>
      <c r="AA40" s="218" t="s">
        <v>505</v>
      </c>
    </row>
    <row r="41" spans="1:27" s="182" customFormat="1" ht="31.5" x14ac:dyDescent="0.25">
      <c r="A41" s="216">
        <v>17</v>
      </c>
      <c r="B41" s="220" t="s">
        <v>551</v>
      </c>
      <c r="C41" s="220" t="s">
        <v>551</v>
      </c>
      <c r="D41" s="220" t="s">
        <v>551</v>
      </c>
      <c r="E41" s="220" t="s">
        <v>551</v>
      </c>
      <c r="F41" s="218">
        <v>6</v>
      </c>
      <c r="G41" s="218">
        <v>10</v>
      </c>
      <c r="H41" s="218">
        <v>6</v>
      </c>
      <c r="I41" s="218">
        <v>6</v>
      </c>
      <c r="J41" s="220">
        <v>1982</v>
      </c>
      <c r="K41" s="221">
        <v>1</v>
      </c>
      <c r="L41" s="218">
        <v>1</v>
      </c>
      <c r="M41" s="225" t="s">
        <v>553</v>
      </c>
      <c r="N41" s="224" t="s">
        <v>539</v>
      </c>
      <c r="O41" s="218" t="s">
        <v>500</v>
      </c>
      <c r="P41" s="218" t="s">
        <v>500</v>
      </c>
      <c r="Q41" s="222">
        <v>0.18</v>
      </c>
      <c r="R41" s="222">
        <v>0.18</v>
      </c>
      <c r="S41" s="218">
        <v>2019</v>
      </c>
      <c r="T41" s="218" t="s">
        <v>501</v>
      </c>
      <c r="U41" s="218" t="s">
        <v>501</v>
      </c>
      <c r="V41" s="218" t="s">
        <v>502</v>
      </c>
      <c r="W41" s="218" t="s">
        <v>502</v>
      </c>
      <c r="X41" s="218" t="s">
        <v>503</v>
      </c>
      <c r="Y41" s="218" t="s">
        <v>504</v>
      </c>
      <c r="Z41" s="218" t="s">
        <v>498</v>
      </c>
      <c r="AA41" s="218" t="s">
        <v>505</v>
      </c>
    </row>
    <row r="42" spans="1:27" s="182" customFormat="1" ht="31.5" x14ac:dyDescent="0.25">
      <c r="A42" s="216">
        <v>18</v>
      </c>
      <c r="B42" s="220" t="s">
        <v>554</v>
      </c>
      <c r="C42" s="220" t="s">
        <v>554</v>
      </c>
      <c r="D42" s="220" t="s">
        <v>554</v>
      </c>
      <c r="E42" s="220" t="s">
        <v>554</v>
      </c>
      <c r="F42" s="218">
        <v>6</v>
      </c>
      <c r="G42" s="218">
        <v>10</v>
      </c>
      <c r="H42" s="218">
        <v>6</v>
      </c>
      <c r="I42" s="218">
        <v>6</v>
      </c>
      <c r="J42" s="220">
        <v>1949</v>
      </c>
      <c r="K42" s="221">
        <v>1</v>
      </c>
      <c r="L42" s="218">
        <v>1</v>
      </c>
      <c r="M42" s="225" t="s">
        <v>541</v>
      </c>
      <c r="N42" s="224" t="s">
        <v>539</v>
      </c>
      <c r="O42" s="218" t="s">
        <v>500</v>
      </c>
      <c r="P42" s="218" t="s">
        <v>500</v>
      </c>
      <c r="Q42" s="222">
        <v>0.2</v>
      </c>
      <c r="R42" s="222">
        <v>0.2</v>
      </c>
      <c r="S42" s="218">
        <v>2019</v>
      </c>
      <c r="T42" s="218" t="s">
        <v>501</v>
      </c>
      <c r="U42" s="218" t="s">
        <v>501</v>
      </c>
      <c r="V42" s="218" t="s">
        <v>502</v>
      </c>
      <c r="W42" s="218" t="s">
        <v>502</v>
      </c>
      <c r="X42" s="218" t="s">
        <v>503</v>
      </c>
      <c r="Y42" s="218" t="s">
        <v>504</v>
      </c>
      <c r="Z42" s="218" t="s">
        <v>498</v>
      </c>
      <c r="AA42" s="218" t="s">
        <v>505</v>
      </c>
    </row>
    <row r="43" spans="1:27" s="182" customFormat="1" ht="31.5" x14ac:dyDescent="0.25">
      <c r="A43" s="216">
        <v>19</v>
      </c>
      <c r="B43" s="220" t="s">
        <v>555</v>
      </c>
      <c r="C43" s="220" t="s">
        <v>555</v>
      </c>
      <c r="D43" s="220" t="s">
        <v>555</v>
      </c>
      <c r="E43" s="220" t="s">
        <v>555</v>
      </c>
      <c r="F43" s="218">
        <v>6</v>
      </c>
      <c r="G43" s="218">
        <v>10</v>
      </c>
      <c r="H43" s="218">
        <v>6</v>
      </c>
      <c r="I43" s="218">
        <v>6</v>
      </c>
      <c r="J43" s="220">
        <v>1970</v>
      </c>
      <c r="K43" s="221">
        <v>1</v>
      </c>
      <c r="L43" s="218">
        <v>1</v>
      </c>
      <c r="M43" s="225" t="s">
        <v>543</v>
      </c>
      <c r="N43" s="224" t="s">
        <v>539</v>
      </c>
      <c r="O43" s="218" t="s">
        <v>500</v>
      </c>
      <c r="P43" s="218" t="s">
        <v>500</v>
      </c>
      <c r="Q43" s="222">
        <v>0.35</v>
      </c>
      <c r="R43" s="222">
        <v>0.35</v>
      </c>
      <c r="S43" s="218">
        <v>2019</v>
      </c>
      <c r="T43" s="218" t="s">
        <v>501</v>
      </c>
      <c r="U43" s="218" t="s">
        <v>501</v>
      </c>
      <c r="V43" s="218" t="s">
        <v>502</v>
      </c>
      <c r="W43" s="218" t="s">
        <v>502</v>
      </c>
      <c r="X43" s="218" t="s">
        <v>503</v>
      </c>
      <c r="Y43" s="218" t="s">
        <v>504</v>
      </c>
      <c r="Z43" s="218" t="s">
        <v>498</v>
      </c>
      <c r="AA43" s="218" t="s">
        <v>505</v>
      </c>
    </row>
    <row r="44" spans="1:27" s="182" customFormat="1" ht="31.5" x14ac:dyDescent="0.25">
      <c r="A44" s="216">
        <v>20</v>
      </c>
      <c r="B44" s="220" t="s">
        <v>556</v>
      </c>
      <c r="C44" s="220" t="s">
        <v>556</v>
      </c>
      <c r="D44" s="220" t="s">
        <v>556</v>
      </c>
      <c r="E44" s="220" t="s">
        <v>556</v>
      </c>
      <c r="F44" s="218">
        <v>6</v>
      </c>
      <c r="G44" s="218">
        <v>10</v>
      </c>
      <c r="H44" s="218">
        <v>6</v>
      </c>
      <c r="I44" s="218">
        <v>6</v>
      </c>
      <c r="J44" s="220">
        <v>1964</v>
      </c>
      <c r="K44" s="221">
        <v>1</v>
      </c>
      <c r="L44" s="218">
        <v>1</v>
      </c>
      <c r="M44" s="225" t="s">
        <v>543</v>
      </c>
      <c r="N44" s="224" t="s">
        <v>539</v>
      </c>
      <c r="O44" s="218" t="s">
        <v>500</v>
      </c>
      <c r="P44" s="218" t="s">
        <v>500</v>
      </c>
      <c r="Q44" s="222">
        <v>7.0000000000000007E-2</v>
      </c>
      <c r="R44" s="222">
        <v>7.0000000000000007E-2</v>
      </c>
      <c r="S44" s="218">
        <v>2019</v>
      </c>
      <c r="T44" s="218" t="s">
        <v>501</v>
      </c>
      <c r="U44" s="218" t="s">
        <v>501</v>
      </c>
      <c r="V44" s="218" t="s">
        <v>502</v>
      </c>
      <c r="W44" s="218" t="s">
        <v>502</v>
      </c>
      <c r="X44" s="218" t="s">
        <v>503</v>
      </c>
      <c r="Y44" s="218" t="s">
        <v>504</v>
      </c>
      <c r="Z44" s="218" t="s">
        <v>498</v>
      </c>
      <c r="AA44" s="218" t="s">
        <v>505</v>
      </c>
    </row>
    <row r="45" spans="1:27" s="182" customFormat="1" ht="31.5" x14ac:dyDescent="0.25">
      <c r="A45" s="216">
        <v>21</v>
      </c>
      <c r="B45" s="220" t="s">
        <v>557</v>
      </c>
      <c r="C45" s="220" t="s">
        <v>557</v>
      </c>
      <c r="D45" s="220" t="s">
        <v>557</v>
      </c>
      <c r="E45" s="220" t="s">
        <v>557</v>
      </c>
      <c r="F45" s="218">
        <v>6</v>
      </c>
      <c r="G45" s="218">
        <v>10</v>
      </c>
      <c r="H45" s="218">
        <v>6</v>
      </c>
      <c r="I45" s="218">
        <v>6</v>
      </c>
      <c r="J45" s="220">
        <v>1965</v>
      </c>
      <c r="K45" s="221">
        <v>1</v>
      </c>
      <c r="L45" s="218">
        <v>1</v>
      </c>
      <c r="M45" s="225" t="s">
        <v>558</v>
      </c>
      <c r="N45" s="224" t="s">
        <v>539</v>
      </c>
      <c r="O45" s="218" t="s">
        <v>500</v>
      </c>
      <c r="P45" s="218" t="s">
        <v>500</v>
      </c>
      <c r="Q45" s="222">
        <v>0.8</v>
      </c>
      <c r="R45" s="222">
        <v>0.8</v>
      </c>
      <c r="S45" s="218">
        <v>2019</v>
      </c>
      <c r="T45" s="218" t="s">
        <v>501</v>
      </c>
      <c r="U45" s="218" t="s">
        <v>501</v>
      </c>
      <c r="V45" s="218" t="s">
        <v>502</v>
      </c>
      <c r="W45" s="218" t="s">
        <v>502</v>
      </c>
      <c r="X45" s="218" t="s">
        <v>503</v>
      </c>
      <c r="Y45" s="218" t="s">
        <v>504</v>
      </c>
      <c r="Z45" s="218" t="s">
        <v>498</v>
      </c>
      <c r="AA45" s="218" t="s">
        <v>505</v>
      </c>
    </row>
    <row r="46" spans="1:27" s="182" customFormat="1" ht="31.5" x14ac:dyDescent="0.25">
      <c r="A46" s="216">
        <v>22</v>
      </c>
      <c r="B46" s="220" t="s">
        <v>559</v>
      </c>
      <c r="C46" s="220" t="s">
        <v>559</v>
      </c>
      <c r="D46" s="220" t="s">
        <v>559</v>
      </c>
      <c r="E46" s="220" t="s">
        <v>559</v>
      </c>
      <c r="F46" s="218">
        <v>6</v>
      </c>
      <c r="G46" s="218">
        <v>10</v>
      </c>
      <c r="H46" s="218">
        <v>6</v>
      </c>
      <c r="I46" s="218">
        <v>6</v>
      </c>
      <c r="J46" s="220">
        <v>1965</v>
      </c>
      <c r="K46" s="221">
        <v>1</v>
      </c>
      <c r="L46" s="218">
        <v>1</v>
      </c>
      <c r="M46" s="225" t="s">
        <v>560</v>
      </c>
      <c r="N46" s="224" t="s">
        <v>539</v>
      </c>
      <c r="O46" s="218" t="s">
        <v>500</v>
      </c>
      <c r="P46" s="218" t="s">
        <v>500</v>
      </c>
      <c r="Q46" s="222">
        <v>0.14000000000000001</v>
      </c>
      <c r="R46" s="222">
        <v>0.14000000000000001</v>
      </c>
      <c r="S46" s="218">
        <v>2019</v>
      </c>
      <c r="T46" s="218" t="s">
        <v>501</v>
      </c>
      <c r="U46" s="218" t="s">
        <v>501</v>
      </c>
      <c r="V46" s="218" t="s">
        <v>502</v>
      </c>
      <c r="W46" s="218" t="s">
        <v>502</v>
      </c>
      <c r="X46" s="218" t="s">
        <v>503</v>
      </c>
      <c r="Y46" s="218" t="s">
        <v>504</v>
      </c>
      <c r="Z46" s="218" t="s">
        <v>498</v>
      </c>
      <c r="AA46" s="218" t="s">
        <v>505</v>
      </c>
    </row>
    <row r="47" spans="1:27" s="182" customFormat="1" ht="31.5" x14ac:dyDescent="0.25">
      <c r="A47" s="216">
        <v>23</v>
      </c>
      <c r="B47" s="220" t="s">
        <v>559</v>
      </c>
      <c r="C47" s="220" t="s">
        <v>559</v>
      </c>
      <c r="D47" s="220" t="s">
        <v>559</v>
      </c>
      <c r="E47" s="220" t="s">
        <v>559</v>
      </c>
      <c r="F47" s="218">
        <v>6</v>
      </c>
      <c r="G47" s="218">
        <v>10</v>
      </c>
      <c r="H47" s="218">
        <v>6</v>
      </c>
      <c r="I47" s="218">
        <v>6</v>
      </c>
      <c r="J47" s="220">
        <v>1965</v>
      </c>
      <c r="K47" s="221">
        <v>1</v>
      </c>
      <c r="L47" s="218">
        <v>1</v>
      </c>
      <c r="M47" s="225" t="s">
        <v>541</v>
      </c>
      <c r="N47" s="224" t="s">
        <v>539</v>
      </c>
      <c r="O47" s="218" t="s">
        <v>500</v>
      </c>
      <c r="P47" s="218" t="s">
        <v>500</v>
      </c>
      <c r="Q47" s="222">
        <v>0.22</v>
      </c>
      <c r="R47" s="222">
        <v>0.22</v>
      </c>
      <c r="S47" s="218">
        <v>2019</v>
      </c>
      <c r="T47" s="218" t="s">
        <v>501</v>
      </c>
      <c r="U47" s="218" t="s">
        <v>501</v>
      </c>
      <c r="V47" s="218" t="s">
        <v>502</v>
      </c>
      <c r="W47" s="218" t="s">
        <v>502</v>
      </c>
      <c r="X47" s="218" t="s">
        <v>503</v>
      </c>
      <c r="Y47" s="218" t="s">
        <v>504</v>
      </c>
      <c r="Z47" s="218" t="s">
        <v>498</v>
      </c>
      <c r="AA47" s="218" t="s">
        <v>505</v>
      </c>
    </row>
    <row r="48" spans="1:27" s="182" customFormat="1" ht="31.5" x14ac:dyDescent="0.25">
      <c r="A48" s="216">
        <v>24</v>
      </c>
      <c r="B48" s="223" t="s">
        <v>561</v>
      </c>
      <c r="C48" s="223" t="s">
        <v>561</v>
      </c>
      <c r="D48" s="223" t="s">
        <v>561</v>
      </c>
      <c r="E48" s="223" t="s">
        <v>561</v>
      </c>
      <c r="F48" s="218">
        <v>6</v>
      </c>
      <c r="G48" s="218">
        <v>10</v>
      </c>
      <c r="H48" s="218">
        <v>6</v>
      </c>
      <c r="I48" s="218">
        <v>6</v>
      </c>
      <c r="J48" s="220">
        <v>1950</v>
      </c>
      <c r="K48" s="221">
        <v>1</v>
      </c>
      <c r="L48" s="218">
        <v>1</v>
      </c>
      <c r="M48" s="225" t="s">
        <v>560</v>
      </c>
      <c r="N48" s="224" t="s">
        <v>539</v>
      </c>
      <c r="O48" s="218" t="s">
        <v>500</v>
      </c>
      <c r="P48" s="218" t="s">
        <v>500</v>
      </c>
      <c r="Q48" s="222">
        <v>0.03</v>
      </c>
      <c r="R48" s="222">
        <v>0.03</v>
      </c>
      <c r="S48" s="218">
        <v>2019</v>
      </c>
      <c r="T48" s="218" t="s">
        <v>501</v>
      </c>
      <c r="U48" s="218" t="s">
        <v>501</v>
      </c>
      <c r="V48" s="218" t="s">
        <v>502</v>
      </c>
      <c r="W48" s="218" t="s">
        <v>502</v>
      </c>
      <c r="X48" s="218" t="s">
        <v>503</v>
      </c>
      <c r="Y48" s="218" t="s">
        <v>504</v>
      </c>
      <c r="Z48" s="218" t="s">
        <v>498</v>
      </c>
      <c r="AA48" s="218" t="s">
        <v>505</v>
      </c>
    </row>
    <row r="49" spans="1:27" s="182" customFormat="1" ht="31.5" x14ac:dyDescent="0.25">
      <c r="A49" s="216">
        <v>25</v>
      </c>
      <c r="B49" s="220" t="s">
        <v>562</v>
      </c>
      <c r="C49" s="220" t="s">
        <v>562</v>
      </c>
      <c r="D49" s="220" t="s">
        <v>562</v>
      </c>
      <c r="E49" s="220" t="s">
        <v>562</v>
      </c>
      <c r="F49" s="218">
        <v>6</v>
      </c>
      <c r="G49" s="218">
        <v>10</v>
      </c>
      <c r="H49" s="218">
        <v>6</v>
      </c>
      <c r="I49" s="218">
        <v>6</v>
      </c>
      <c r="J49" s="220">
        <v>1949</v>
      </c>
      <c r="K49" s="221">
        <v>1</v>
      </c>
      <c r="L49" s="218">
        <v>1</v>
      </c>
      <c r="M49" s="225" t="s">
        <v>563</v>
      </c>
      <c r="N49" s="224" t="s">
        <v>539</v>
      </c>
      <c r="O49" s="218" t="s">
        <v>500</v>
      </c>
      <c r="P49" s="218" t="s">
        <v>500</v>
      </c>
      <c r="Q49" s="222">
        <v>0.91</v>
      </c>
      <c r="R49" s="222">
        <v>0.91</v>
      </c>
      <c r="S49" s="218">
        <v>2019</v>
      </c>
      <c r="T49" s="218" t="s">
        <v>501</v>
      </c>
      <c r="U49" s="218" t="s">
        <v>501</v>
      </c>
      <c r="V49" s="218" t="s">
        <v>502</v>
      </c>
      <c r="W49" s="218" t="s">
        <v>502</v>
      </c>
      <c r="X49" s="218" t="s">
        <v>503</v>
      </c>
      <c r="Y49" s="218" t="s">
        <v>504</v>
      </c>
      <c r="Z49" s="218" t="s">
        <v>498</v>
      </c>
      <c r="AA49" s="218" t="s">
        <v>505</v>
      </c>
    </row>
    <row r="50" spans="1:27" s="182" customFormat="1" ht="31.5" x14ac:dyDescent="0.25">
      <c r="A50" s="216">
        <v>26</v>
      </c>
      <c r="B50" s="220" t="s">
        <v>562</v>
      </c>
      <c r="C50" s="220" t="s">
        <v>562</v>
      </c>
      <c r="D50" s="220" t="s">
        <v>562</v>
      </c>
      <c r="E50" s="220" t="s">
        <v>562</v>
      </c>
      <c r="F50" s="218">
        <v>6</v>
      </c>
      <c r="G50" s="218">
        <v>10</v>
      </c>
      <c r="H50" s="218">
        <v>6</v>
      </c>
      <c r="I50" s="218">
        <v>6</v>
      </c>
      <c r="J50" s="220">
        <v>1995</v>
      </c>
      <c r="K50" s="221">
        <v>1</v>
      </c>
      <c r="L50" s="218">
        <v>1</v>
      </c>
      <c r="M50" s="225" t="s">
        <v>543</v>
      </c>
      <c r="N50" s="224" t="s">
        <v>539</v>
      </c>
      <c r="O50" s="218" t="s">
        <v>500</v>
      </c>
      <c r="P50" s="218" t="s">
        <v>500</v>
      </c>
      <c r="Q50" s="222">
        <v>0.45</v>
      </c>
      <c r="R50" s="222">
        <v>0.45</v>
      </c>
      <c r="S50" s="218">
        <v>2019</v>
      </c>
      <c r="T50" s="218" t="s">
        <v>501</v>
      </c>
      <c r="U50" s="218" t="s">
        <v>501</v>
      </c>
      <c r="V50" s="218" t="s">
        <v>502</v>
      </c>
      <c r="W50" s="218" t="s">
        <v>502</v>
      </c>
      <c r="X50" s="218" t="s">
        <v>503</v>
      </c>
      <c r="Y50" s="218" t="s">
        <v>504</v>
      </c>
      <c r="Z50" s="218" t="s">
        <v>498</v>
      </c>
      <c r="AA50" s="218" t="s">
        <v>505</v>
      </c>
    </row>
    <row r="51" spans="1:27" s="182" customFormat="1" ht="31.5" x14ac:dyDescent="0.25">
      <c r="A51" s="216">
        <v>27</v>
      </c>
      <c r="B51" s="220" t="s">
        <v>564</v>
      </c>
      <c r="C51" s="220" t="s">
        <v>564</v>
      </c>
      <c r="D51" s="220" t="s">
        <v>564</v>
      </c>
      <c r="E51" s="220" t="s">
        <v>564</v>
      </c>
      <c r="F51" s="218">
        <v>6</v>
      </c>
      <c r="G51" s="218">
        <v>10</v>
      </c>
      <c r="H51" s="218">
        <v>6</v>
      </c>
      <c r="I51" s="218">
        <v>6</v>
      </c>
      <c r="J51" s="220">
        <v>1995</v>
      </c>
      <c r="K51" s="221">
        <v>1</v>
      </c>
      <c r="L51" s="218">
        <v>1</v>
      </c>
      <c r="M51" s="225" t="s">
        <v>565</v>
      </c>
      <c r="N51" s="224" t="s">
        <v>539</v>
      </c>
      <c r="O51" s="218" t="s">
        <v>500</v>
      </c>
      <c r="P51" s="218" t="s">
        <v>500</v>
      </c>
      <c r="Q51" s="222">
        <v>0.19</v>
      </c>
      <c r="R51" s="222">
        <v>0.19</v>
      </c>
      <c r="S51" s="218">
        <v>2019</v>
      </c>
      <c r="T51" s="218" t="s">
        <v>501</v>
      </c>
      <c r="U51" s="218" t="s">
        <v>501</v>
      </c>
      <c r="V51" s="218" t="s">
        <v>502</v>
      </c>
      <c r="W51" s="218" t="s">
        <v>502</v>
      </c>
      <c r="X51" s="218" t="s">
        <v>503</v>
      </c>
      <c r="Y51" s="218" t="s">
        <v>504</v>
      </c>
      <c r="Z51" s="218" t="s">
        <v>498</v>
      </c>
      <c r="AA51" s="218" t="s">
        <v>505</v>
      </c>
    </row>
    <row r="52" spans="1:27" s="182" customFormat="1" ht="31.5" x14ac:dyDescent="0.25">
      <c r="A52" s="216">
        <v>28</v>
      </c>
      <c r="B52" s="220" t="s">
        <v>566</v>
      </c>
      <c r="C52" s="220" t="s">
        <v>566</v>
      </c>
      <c r="D52" s="220" t="s">
        <v>566</v>
      </c>
      <c r="E52" s="220" t="s">
        <v>566</v>
      </c>
      <c r="F52" s="218">
        <v>6</v>
      </c>
      <c r="G52" s="218">
        <v>10</v>
      </c>
      <c r="H52" s="218">
        <v>6</v>
      </c>
      <c r="I52" s="218">
        <v>6</v>
      </c>
      <c r="J52" s="220">
        <v>1957</v>
      </c>
      <c r="K52" s="221">
        <v>1</v>
      </c>
      <c r="L52" s="218">
        <v>1</v>
      </c>
      <c r="M52" s="225" t="s">
        <v>567</v>
      </c>
      <c r="N52" s="224" t="s">
        <v>539</v>
      </c>
      <c r="O52" s="218" t="s">
        <v>500</v>
      </c>
      <c r="P52" s="218" t="s">
        <v>500</v>
      </c>
      <c r="Q52" s="222">
        <v>0.54</v>
      </c>
      <c r="R52" s="222">
        <v>0.54</v>
      </c>
      <c r="S52" s="218">
        <v>2019</v>
      </c>
      <c r="T52" s="218" t="s">
        <v>501</v>
      </c>
      <c r="U52" s="218" t="s">
        <v>501</v>
      </c>
      <c r="V52" s="218" t="s">
        <v>502</v>
      </c>
      <c r="W52" s="218" t="s">
        <v>502</v>
      </c>
      <c r="X52" s="218" t="s">
        <v>503</v>
      </c>
      <c r="Y52" s="218" t="s">
        <v>504</v>
      </c>
      <c r="Z52" s="218" t="s">
        <v>498</v>
      </c>
      <c r="AA52" s="218" t="s">
        <v>505</v>
      </c>
    </row>
    <row r="53" spans="1:27" s="182" customFormat="1" ht="31.5" x14ac:dyDescent="0.25">
      <c r="A53" s="216">
        <v>29</v>
      </c>
      <c r="B53" s="220" t="s">
        <v>568</v>
      </c>
      <c r="C53" s="220" t="s">
        <v>568</v>
      </c>
      <c r="D53" s="220" t="s">
        <v>568</v>
      </c>
      <c r="E53" s="220" t="s">
        <v>568</v>
      </c>
      <c r="F53" s="218">
        <v>6</v>
      </c>
      <c r="G53" s="218">
        <v>10</v>
      </c>
      <c r="H53" s="218">
        <v>6</v>
      </c>
      <c r="I53" s="218">
        <v>6</v>
      </c>
      <c r="J53" s="220">
        <v>1950</v>
      </c>
      <c r="K53" s="221">
        <v>1</v>
      </c>
      <c r="L53" s="218">
        <v>1</v>
      </c>
      <c r="M53" s="225" t="s">
        <v>560</v>
      </c>
      <c r="N53" s="224" t="s">
        <v>539</v>
      </c>
      <c r="O53" s="218" t="s">
        <v>500</v>
      </c>
      <c r="P53" s="218" t="s">
        <v>500</v>
      </c>
      <c r="Q53" s="222">
        <v>0.15</v>
      </c>
      <c r="R53" s="222">
        <v>0.15</v>
      </c>
      <c r="S53" s="218">
        <v>2019</v>
      </c>
      <c r="T53" s="218" t="s">
        <v>501</v>
      </c>
      <c r="U53" s="218" t="s">
        <v>501</v>
      </c>
      <c r="V53" s="218" t="s">
        <v>502</v>
      </c>
      <c r="W53" s="218" t="s">
        <v>502</v>
      </c>
      <c r="X53" s="218" t="s">
        <v>503</v>
      </c>
      <c r="Y53" s="218" t="s">
        <v>504</v>
      </c>
      <c r="Z53" s="218" t="s">
        <v>498</v>
      </c>
      <c r="AA53" s="218" t="s">
        <v>505</v>
      </c>
    </row>
    <row r="54" spans="1:27" s="182" customFormat="1" ht="31.5" x14ac:dyDescent="0.25">
      <c r="A54" s="216">
        <v>30</v>
      </c>
      <c r="B54" s="220" t="s">
        <v>568</v>
      </c>
      <c r="C54" s="220" t="s">
        <v>568</v>
      </c>
      <c r="D54" s="220" t="s">
        <v>568</v>
      </c>
      <c r="E54" s="220" t="s">
        <v>568</v>
      </c>
      <c r="F54" s="218">
        <v>6</v>
      </c>
      <c r="G54" s="218">
        <v>10</v>
      </c>
      <c r="H54" s="218">
        <v>6</v>
      </c>
      <c r="I54" s="218">
        <v>6</v>
      </c>
      <c r="J54" s="220">
        <v>1950</v>
      </c>
      <c r="K54" s="221">
        <v>1</v>
      </c>
      <c r="L54" s="218">
        <v>1</v>
      </c>
      <c r="M54" s="225" t="s">
        <v>569</v>
      </c>
      <c r="N54" s="224" t="s">
        <v>539</v>
      </c>
      <c r="O54" s="218" t="s">
        <v>500</v>
      </c>
      <c r="P54" s="218" t="s">
        <v>500</v>
      </c>
      <c r="Q54" s="222">
        <v>0.05</v>
      </c>
      <c r="R54" s="222">
        <v>0.05</v>
      </c>
      <c r="S54" s="218">
        <v>2019</v>
      </c>
      <c r="T54" s="218" t="s">
        <v>501</v>
      </c>
      <c r="U54" s="218" t="s">
        <v>501</v>
      </c>
      <c r="V54" s="218" t="s">
        <v>502</v>
      </c>
      <c r="W54" s="218" t="s">
        <v>502</v>
      </c>
      <c r="X54" s="218" t="s">
        <v>503</v>
      </c>
      <c r="Y54" s="218" t="s">
        <v>504</v>
      </c>
      <c r="Z54" s="218" t="s">
        <v>498</v>
      </c>
      <c r="AA54" s="218" t="s">
        <v>505</v>
      </c>
    </row>
    <row r="55" spans="1:27" s="182" customFormat="1" ht="31.5" x14ac:dyDescent="0.25">
      <c r="A55" s="216">
        <v>31</v>
      </c>
      <c r="B55" s="220" t="s">
        <v>570</v>
      </c>
      <c r="C55" s="220" t="s">
        <v>570</v>
      </c>
      <c r="D55" s="220" t="s">
        <v>570</v>
      </c>
      <c r="E55" s="220" t="s">
        <v>570</v>
      </c>
      <c r="F55" s="218">
        <v>6</v>
      </c>
      <c r="G55" s="218">
        <v>10</v>
      </c>
      <c r="H55" s="218">
        <v>6</v>
      </c>
      <c r="I55" s="218">
        <v>6</v>
      </c>
      <c r="J55" s="220">
        <v>1995</v>
      </c>
      <c r="K55" s="221">
        <v>1</v>
      </c>
      <c r="L55" s="218">
        <v>1</v>
      </c>
      <c r="M55" s="225" t="s">
        <v>541</v>
      </c>
      <c r="N55" s="224" t="s">
        <v>539</v>
      </c>
      <c r="O55" s="218" t="s">
        <v>500</v>
      </c>
      <c r="P55" s="218" t="s">
        <v>500</v>
      </c>
      <c r="Q55" s="222">
        <v>0.3</v>
      </c>
      <c r="R55" s="222">
        <v>0.3</v>
      </c>
      <c r="S55" s="218">
        <v>2019</v>
      </c>
      <c r="T55" s="218" t="s">
        <v>501</v>
      </c>
      <c r="U55" s="218" t="s">
        <v>501</v>
      </c>
      <c r="V55" s="218" t="s">
        <v>502</v>
      </c>
      <c r="W55" s="218" t="s">
        <v>502</v>
      </c>
      <c r="X55" s="218" t="s">
        <v>503</v>
      </c>
      <c r="Y55" s="218" t="s">
        <v>504</v>
      </c>
      <c r="Z55" s="218" t="s">
        <v>498</v>
      </c>
      <c r="AA55" s="218" t="s">
        <v>505</v>
      </c>
    </row>
    <row r="56" spans="1:27" s="182" customFormat="1" ht="31.5" x14ac:dyDescent="0.25">
      <c r="A56" s="216">
        <v>32</v>
      </c>
      <c r="B56" s="220" t="s">
        <v>571</v>
      </c>
      <c r="C56" s="220" t="s">
        <v>571</v>
      </c>
      <c r="D56" s="220" t="s">
        <v>571</v>
      </c>
      <c r="E56" s="220" t="s">
        <v>571</v>
      </c>
      <c r="F56" s="218">
        <v>6</v>
      </c>
      <c r="G56" s="218">
        <v>10</v>
      </c>
      <c r="H56" s="218">
        <v>6</v>
      </c>
      <c r="I56" s="218">
        <v>6</v>
      </c>
      <c r="J56" s="220">
        <v>1965</v>
      </c>
      <c r="K56" s="221">
        <v>1</v>
      </c>
      <c r="L56" s="218">
        <v>1</v>
      </c>
      <c r="M56" s="225" t="s">
        <v>567</v>
      </c>
      <c r="N56" s="224" t="s">
        <v>539</v>
      </c>
      <c r="O56" s="218" t="s">
        <v>500</v>
      </c>
      <c r="P56" s="218" t="s">
        <v>500</v>
      </c>
      <c r="Q56" s="222">
        <v>0.22</v>
      </c>
      <c r="R56" s="222">
        <v>0.22</v>
      </c>
      <c r="S56" s="218">
        <v>2019</v>
      </c>
      <c r="T56" s="218" t="s">
        <v>501</v>
      </c>
      <c r="U56" s="218" t="s">
        <v>501</v>
      </c>
      <c r="V56" s="218" t="s">
        <v>502</v>
      </c>
      <c r="W56" s="218" t="s">
        <v>502</v>
      </c>
      <c r="X56" s="218" t="s">
        <v>503</v>
      </c>
      <c r="Y56" s="218" t="s">
        <v>504</v>
      </c>
      <c r="Z56" s="218" t="s">
        <v>498</v>
      </c>
      <c r="AA56" s="218" t="s">
        <v>505</v>
      </c>
    </row>
    <row r="57" spans="1:27" s="182" customFormat="1" ht="31.5" x14ac:dyDescent="0.25">
      <c r="A57" s="216">
        <v>33</v>
      </c>
      <c r="B57" s="220" t="s">
        <v>572</v>
      </c>
      <c r="C57" s="220" t="s">
        <v>572</v>
      </c>
      <c r="D57" s="220" t="s">
        <v>572</v>
      </c>
      <c r="E57" s="220" t="s">
        <v>572</v>
      </c>
      <c r="F57" s="218">
        <v>6</v>
      </c>
      <c r="G57" s="218">
        <v>10</v>
      </c>
      <c r="H57" s="218">
        <v>6</v>
      </c>
      <c r="I57" s="218">
        <v>6</v>
      </c>
      <c r="J57" s="220">
        <v>1950</v>
      </c>
      <c r="K57" s="221">
        <v>1</v>
      </c>
      <c r="L57" s="218">
        <v>1</v>
      </c>
      <c r="M57" s="225" t="s">
        <v>565</v>
      </c>
      <c r="N57" s="224" t="s">
        <v>539</v>
      </c>
      <c r="O57" s="218" t="s">
        <v>500</v>
      </c>
      <c r="P57" s="218" t="s">
        <v>500</v>
      </c>
      <c r="Q57" s="222">
        <v>0.62</v>
      </c>
      <c r="R57" s="222">
        <v>0.62</v>
      </c>
      <c r="S57" s="218">
        <v>2019</v>
      </c>
      <c r="T57" s="218" t="s">
        <v>501</v>
      </c>
      <c r="U57" s="218" t="s">
        <v>501</v>
      </c>
      <c r="V57" s="218" t="s">
        <v>502</v>
      </c>
      <c r="W57" s="218" t="s">
        <v>502</v>
      </c>
      <c r="X57" s="218" t="s">
        <v>503</v>
      </c>
      <c r="Y57" s="218" t="s">
        <v>504</v>
      </c>
      <c r="Z57" s="218" t="s">
        <v>498</v>
      </c>
      <c r="AA57" s="218" t="s">
        <v>505</v>
      </c>
    </row>
    <row r="58" spans="1:27" s="182" customFormat="1" ht="31.5" x14ac:dyDescent="0.25">
      <c r="A58" s="216">
        <v>34</v>
      </c>
      <c r="B58" s="220" t="s">
        <v>573</v>
      </c>
      <c r="C58" s="220" t="s">
        <v>573</v>
      </c>
      <c r="D58" s="220" t="s">
        <v>573</v>
      </c>
      <c r="E58" s="220" t="s">
        <v>573</v>
      </c>
      <c r="F58" s="218">
        <v>6</v>
      </c>
      <c r="G58" s="218">
        <v>10</v>
      </c>
      <c r="H58" s="218">
        <v>6</v>
      </c>
      <c r="I58" s="218">
        <v>6</v>
      </c>
      <c r="J58" s="220">
        <v>1995</v>
      </c>
      <c r="K58" s="221">
        <v>1</v>
      </c>
      <c r="L58" s="218">
        <v>1</v>
      </c>
      <c r="M58" s="225" t="s">
        <v>574</v>
      </c>
      <c r="N58" s="224" t="s">
        <v>539</v>
      </c>
      <c r="O58" s="218" t="s">
        <v>500</v>
      </c>
      <c r="P58" s="218" t="s">
        <v>500</v>
      </c>
      <c r="Q58" s="222">
        <v>0.4</v>
      </c>
      <c r="R58" s="222">
        <v>0.4</v>
      </c>
      <c r="S58" s="218">
        <v>2019</v>
      </c>
      <c r="T58" s="218" t="s">
        <v>501</v>
      </c>
      <c r="U58" s="218" t="s">
        <v>501</v>
      </c>
      <c r="V58" s="218" t="s">
        <v>502</v>
      </c>
      <c r="W58" s="218" t="s">
        <v>502</v>
      </c>
      <c r="X58" s="218" t="s">
        <v>503</v>
      </c>
      <c r="Y58" s="218" t="s">
        <v>504</v>
      </c>
      <c r="Z58" s="218" t="s">
        <v>498</v>
      </c>
      <c r="AA58" s="218" t="s">
        <v>505</v>
      </c>
    </row>
    <row r="59" spans="1:27" s="182" customFormat="1" ht="31.5" x14ac:dyDescent="0.25">
      <c r="A59" s="216">
        <v>35</v>
      </c>
      <c r="B59" s="220" t="s">
        <v>575</v>
      </c>
      <c r="C59" s="220" t="s">
        <v>575</v>
      </c>
      <c r="D59" s="220" t="s">
        <v>575</v>
      </c>
      <c r="E59" s="220" t="s">
        <v>575</v>
      </c>
      <c r="F59" s="218">
        <v>6</v>
      </c>
      <c r="G59" s="218">
        <v>10</v>
      </c>
      <c r="H59" s="218">
        <v>6</v>
      </c>
      <c r="I59" s="218">
        <v>6</v>
      </c>
      <c r="J59" s="220">
        <v>1995</v>
      </c>
      <c r="K59" s="221">
        <v>1</v>
      </c>
      <c r="L59" s="218">
        <v>1</v>
      </c>
      <c r="M59" s="225" t="s">
        <v>574</v>
      </c>
      <c r="N59" s="224" t="s">
        <v>539</v>
      </c>
      <c r="O59" s="218" t="s">
        <v>500</v>
      </c>
      <c r="P59" s="218" t="s">
        <v>500</v>
      </c>
      <c r="Q59" s="222">
        <v>0.41</v>
      </c>
      <c r="R59" s="222">
        <v>0.41</v>
      </c>
      <c r="S59" s="218">
        <v>2019</v>
      </c>
      <c r="T59" s="218" t="s">
        <v>501</v>
      </c>
      <c r="U59" s="218" t="s">
        <v>501</v>
      </c>
      <c r="V59" s="218" t="s">
        <v>502</v>
      </c>
      <c r="W59" s="218" t="s">
        <v>502</v>
      </c>
      <c r="X59" s="218" t="s">
        <v>503</v>
      </c>
      <c r="Y59" s="218" t="s">
        <v>504</v>
      </c>
      <c r="Z59" s="218" t="s">
        <v>498</v>
      </c>
      <c r="AA59" s="218" t="s">
        <v>505</v>
      </c>
    </row>
    <row r="60" spans="1:27" s="182" customFormat="1" ht="31.5" x14ac:dyDescent="0.25">
      <c r="A60" s="216">
        <v>36</v>
      </c>
      <c r="B60" s="220" t="s">
        <v>576</v>
      </c>
      <c r="C60" s="220" t="s">
        <v>576</v>
      </c>
      <c r="D60" s="220" t="s">
        <v>576</v>
      </c>
      <c r="E60" s="220" t="s">
        <v>576</v>
      </c>
      <c r="F60" s="218">
        <v>6</v>
      </c>
      <c r="G60" s="218">
        <v>10</v>
      </c>
      <c r="H60" s="218">
        <v>6</v>
      </c>
      <c r="I60" s="218">
        <v>6</v>
      </c>
      <c r="J60" s="220">
        <v>1979</v>
      </c>
      <c r="K60" s="221">
        <v>1</v>
      </c>
      <c r="L60" s="218">
        <v>1</v>
      </c>
      <c r="M60" s="225" t="s">
        <v>567</v>
      </c>
      <c r="N60" s="224" t="s">
        <v>539</v>
      </c>
      <c r="O60" s="218" t="s">
        <v>500</v>
      </c>
      <c r="P60" s="218" t="s">
        <v>500</v>
      </c>
      <c r="Q60" s="222">
        <v>0.05</v>
      </c>
      <c r="R60" s="222">
        <v>0.05</v>
      </c>
      <c r="S60" s="218">
        <v>2019</v>
      </c>
      <c r="T60" s="218" t="s">
        <v>501</v>
      </c>
      <c r="U60" s="218" t="s">
        <v>501</v>
      </c>
      <c r="V60" s="218" t="s">
        <v>502</v>
      </c>
      <c r="W60" s="218" t="s">
        <v>502</v>
      </c>
      <c r="X60" s="218" t="s">
        <v>503</v>
      </c>
      <c r="Y60" s="218" t="s">
        <v>504</v>
      </c>
      <c r="Z60" s="218" t="s">
        <v>498</v>
      </c>
      <c r="AA60" s="218" t="s">
        <v>505</v>
      </c>
    </row>
    <row r="61" spans="1:27" s="182" customFormat="1" ht="31.5" x14ac:dyDescent="0.25">
      <c r="A61" s="216">
        <v>37</v>
      </c>
      <c r="B61" s="220" t="s">
        <v>577</v>
      </c>
      <c r="C61" s="220" t="s">
        <v>577</v>
      </c>
      <c r="D61" s="220" t="s">
        <v>577</v>
      </c>
      <c r="E61" s="220" t="s">
        <v>577</v>
      </c>
      <c r="F61" s="218">
        <v>6</v>
      </c>
      <c r="G61" s="218">
        <v>10</v>
      </c>
      <c r="H61" s="218">
        <v>6</v>
      </c>
      <c r="I61" s="218">
        <v>6</v>
      </c>
      <c r="J61" s="220">
        <v>1952</v>
      </c>
      <c r="K61" s="221">
        <v>1</v>
      </c>
      <c r="L61" s="218">
        <v>1</v>
      </c>
      <c r="M61" s="225" t="s">
        <v>560</v>
      </c>
      <c r="N61" s="224" t="s">
        <v>539</v>
      </c>
      <c r="O61" s="218" t="s">
        <v>500</v>
      </c>
      <c r="P61" s="218" t="s">
        <v>500</v>
      </c>
      <c r="Q61" s="222">
        <v>0.18</v>
      </c>
      <c r="R61" s="222">
        <v>0.18</v>
      </c>
      <c r="S61" s="218">
        <v>2019</v>
      </c>
      <c r="T61" s="218" t="s">
        <v>501</v>
      </c>
      <c r="U61" s="218" t="s">
        <v>501</v>
      </c>
      <c r="V61" s="218" t="s">
        <v>502</v>
      </c>
      <c r="W61" s="218" t="s">
        <v>502</v>
      </c>
      <c r="X61" s="218" t="s">
        <v>503</v>
      </c>
      <c r="Y61" s="218" t="s">
        <v>504</v>
      </c>
      <c r="Z61" s="218" t="s">
        <v>498</v>
      </c>
      <c r="AA61" s="218" t="s">
        <v>505</v>
      </c>
    </row>
    <row r="62" spans="1:27" s="182" customFormat="1" ht="31.5" x14ac:dyDescent="0.25">
      <c r="A62" s="216">
        <v>38</v>
      </c>
      <c r="B62" s="220" t="s">
        <v>577</v>
      </c>
      <c r="C62" s="220" t="s">
        <v>577</v>
      </c>
      <c r="D62" s="220" t="s">
        <v>577</v>
      </c>
      <c r="E62" s="220" t="s">
        <v>577</v>
      </c>
      <c r="F62" s="218">
        <v>6</v>
      </c>
      <c r="G62" s="218">
        <v>10</v>
      </c>
      <c r="H62" s="218">
        <v>6</v>
      </c>
      <c r="I62" s="218">
        <v>6</v>
      </c>
      <c r="J62" s="220">
        <v>1952</v>
      </c>
      <c r="K62" s="221">
        <v>1</v>
      </c>
      <c r="L62" s="218">
        <v>1</v>
      </c>
      <c r="M62" s="225" t="s">
        <v>563</v>
      </c>
      <c r="N62" s="224" t="s">
        <v>539</v>
      </c>
      <c r="O62" s="218" t="s">
        <v>500</v>
      </c>
      <c r="P62" s="218" t="s">
        <v>500</v>
      </c>
      <c r="Q62" s="222">
        <v>0.54</v>
      </c>
      <c r="R62" s="222">
        <v>0.54</v>
      </c>
      <c r="S62" s="218">
        <v>2019</v>
      </c>
      <c r="T62" s="218" t="s">
        <v>501</v>
      </c>
      <c r="U62" s="218" t="s">
        <v>501</v>
      </c>
      <c r="V62" s="218" t="s">
        <v>502</v>
      </c>
      <c r="W62" s="218" t="s">
        <v>502</v>
      </c>
      <c r="X62" s="218" t="s">
        <v>503</v>
      </c>
      <c r="Y62" s="218" t="s">
        <v>504</v>
      </c>
      <c r="Z62" s="218" t="s">
        <v>498</v>
      </c>
      <c r="AA62" s="218" t="s">
        <v>505</v>
      </c>
    </row>
    <row r="63" spans="1:27" s="182" customFormat="1" ht="31.5" x14ac:dyDescent="0.25">
      <c r="A63" s="216">
        <v>39</v>
      </c>
      <c r="B63" s="220" t="s">
        <v>578</v>
      </c>
      <c r="C63" s="220" t="s">
        <v>578</v>
      </c>
      <c r="D63" s="220" t="s">
        <v>578</v>
      </c>
      <c r="E63" s="220" t="s">
        <v>578</v>
      </c>
      <c r="F63" s="218">
        <v>6</v>
      </c>
      <c r="G63" s="218">
        <v>10</v>
      </c>
      <c r="H63" s="218">
        <v>6</v>
      </c>
      <c r="I63" s="218">
        <v>6</v>
      </c>
      <c r="J63" s="220">
        <v>1976</v>
      </c>
      <c r="K63" s="221">
        <v>1</v>
      </c>
      <c r="L63" s="218">
        <v>1</v>
      </c>
      <c r="M63" s="225" t="s">
        <v>543</v>
      </c>
      <c r="N63" s="224" t="s">
        <v>539</v>
      </c>
      <c r="O63" s="218" t="s">
        <v>500</v>
      </c>
      <c r="P63" s="218" t="s">
        <v>500</v>
      </c>
      <c r="Q63" s="222">
        <v>0.28000000000000003</v>
      </c>
      <c r="R63" s="222">
        <v>0.28000000000000003</v>
      </c>
      <c r="S63" s="218">
        <v>2019</v>
      </c>
      <c r="T63" s="218" t="s">
        <v>501</v>
      </c>
      <c r="U63" s="218" t="s">
        <v>501</v>
      </c>
      <c r="V63" s="218" t="s">
        <v>502</v>
      </c>
      <c r="W63" s="218" t="s">
        <v>502</v>
      </c>
      <c r="X63" s="218" t="s">
        <v>503</v>
      </c>
      <c r="Y63" s="218" t="s">
        <v>504</v>
      </c>
      <c r="Z63" s="218" t="s">
        <v>498</v>
      </c>
      <c r="AA63" s="218" t="s">
        <v>505</v>
      </c>
    </row>
    <row r="64" spans="1:27" s="182" customFormat="1" ht="31.5" x14ac:dyDescent="0.25">
      <c r="A64" s="216">
        <v>40</v>
      </c>
      <c r="B64" s="220" t="s">
        <v>579</v>
      </c>
      <c r="C64" s="220" t="s">
        <v>579</v>
      </c>
      <c r="D64" s="220" t="s">
        <v>579</v>
      </c>
      <c r="E64" s="220" t="s">
        <v>579</v>
      </c>
      <c r="F64" s="218">
        <v>6</v>
      </c>
      <c r="G64" s="218">
        <v>10</v>
      </c>
      <c r="H64" s="218">
        <v>6</v>
      </c>
      <c r="I64" s="218">
        <v>6</v>
      </c>
      <c r="J64" s="220">
        <v>1995</v>
      </c>
      <c r="K64" s="221">
        <v>1</v>
      </c>
      <c r="L64" s="218">
        <v>1</v>
      </c>
      <c r="M64" s="225" t="s">
        <v>543</v>
      </c>
      <c r="N64" s="224" t="s">
        <v>539</v>
      </c>
      <c r="O64" s="218" t="s">
        <v>500</v>
      </c>
      <c r="P64" s="218" t="s">
        <v>500</v>
      </c>
      <c r="Q64" s="222">
        <v>0.3</v>
      </c>
      <c r="R64" s="222">
        <v>0.3</v>
      </c>
      <c r="S64" s="218">
        <v>2019</v>
      </c>
      <c r="T64" s="218" t="s">
        <v>501</v>
      </c>
      <c r="U64" s="218" t="s">
        <v>501</v>
      </c>
      <c r="V64" s="218" t="s">
        <v>502</v>
      </c>
      <c r="W64" s="218" t="s">
        <v>502</v>
      </c>
      <c r="X64" s="218" t="s">
        <v>503</v>
      </c>
      <c r="Y64" s="218" t="s">
        <v>504</v>
      </c>
      <c r="Z64" s="218" t="s">
        <v>498</v>
      </c>
      <c r="AA64" s="218" t="s">
        <v>505</v>
      </c>
    </row>
    <row r="65" spans="1:27" s="182" customFormat="1" ht="31.5" x14ac:dyDescent="0.25">
      <c r="A65" s="216">
        <v>41</v>
      </c>
      <c r="B65" s="220" t="s">
        <v>580</v>
      </c>
      <c r="C65" s="220" t="s">
        <v>580</v>
      </c>
      <c r="D65" s="220" t="s">
        <v>580</v>
      </c>
      <c r="E65" s="220" t="s">
        <v>580</v>
      </c>
      <c r="F65" s="218">
        <v>6</v>
      </c>
      <c r="G65" s="218">
        <v>10</v>
      </c>
      <c r="H65" s="218">
        <v>6</v>
      </c>
      <c r="I65" s="218">
        <v>6</v>
      </c>
      <c r="J65" s="220">
        <v>1968</v>
      </c>
      <c r="K65" s="221">
        <v>1</v>
      </c>
      <c r="L65" s="218">
        <v>1</v>
      </c>
      <c r="M65" s="225" t="s">
        <v>545</v>
      </c>
      <c r="N65" s="224" t="s">
        <v>539</v>
      </c>
      <c r="O65" s="218" t="s">
        <v>500</v>
      </c>
      <c r="P65" s="218" t="s">
        <v>500</v>
      </c>
      <c r="Q65" s="222">
        <v>0.24</v>
      </c>
      <c r="R65" s="222">
        <v>0.24</v>
      </c>
      <c r="S65" s="218">
        <v>2019</v>
      </c>
      <c r="T65" s="218" t="s">
        <v>501</v>
      </c>
      <c r="U65" s="218" t="s">
        <v>501</v>
      </c>
      <c r="V65" s="218" t="s">
        <v>502</v>
      </c>
      <c r="W65" s="218" t="s">
        <v>502</v>
      </c>
      <c r="X65" s="218" t="s">
        <v>503</v>
      </c>
      <c r="Y65" s="218" t="s">
        <v>504</v>
      </c>
      <c r="Z65" s="218" t="s">
        <v>498</v>
      </c>
      <c r="AA65" s="218" t="s">
        <v>505</v>
      </c>
    </row>
    <row r="66" spans="1:27" s="182" customFormat="1" ht="31.5" x14ac:dyDescent="0.25">
      <c r="A66" s="216">
        <v>42</v>
      </c>
      <c r="B66" s="220" t="s">
        <v>581</v>
      </c>
      <c r="C66" s="220" t="s">
        <v>581</v>
      </c>
      <c r="D66" s="220" t="s">
        <v>581</v>
      </c>
      <c r="E66" s="220" t="s">
        <v>581</v>
      </c>
      <c r="F66" s="218">
        <v>6</v>
      </c>
      <c r="G66" s="218">
        <v>10</v>
      </c>
      <c r="H66" s="218">
        <v>6</v>
      </c>
      <c r="I66" s="218">
        <v>6</v>
      </c>
      <c r="J66" s="220">
        <v>1962</v>
      </c>
      <c r="K66" s="221">
        <v>1</v>
      </c>
      <c r="L66" s="218">
        <v>1</v>
      </c>
      <c r="M66" s="225" t="s">
        <v>543</v>
      </c>
      <c r="N66" s="224" t="s">
        <v>539</v>
      </c>
      <c r="O66" s="218" t="s">
        <v>500</v>
      </c>
      <c r="P66" s="218" t="s">
        <v>500</v>
      </c>
      <c r="Q66" s="222">
        <v>0.1</v>
      </c>
      <c r="R66" s="222">
        <v>0.1</v>
      </c>
      <c r="S66" s="218">
        <v>2019</v>
      </c>
      <c r="T66" s="218" t="s">
        <v>501</v>
      </c>
      <c r="U66" s="218" t="s">
        <v>501</v>
      </c>
      <c r="V66" s="218" t="s">
        <v>502</v>
      </c>
      <c r="W66" s="218" t="s">
        <v>502</v>
      </c>
      <c r="X66" s="218" t="s">
        <v>503</v>
      </c>
      <c r="Y66" s="218" t="s">
        <v>504</v>
      </c>
      <c r="Z66" s="218" t="s">
        <v>498</v>
      </c>
      <c r="AA66" s="218" t="s">
        <v>505</v>
      </c>
    </row>
    <row r="67" spans="1:27" s="182" customFormat="1" ht="31.5" x14ac:dyDescent="0.25">
      <c r="A67" s="216">
        <v>43</v>
      </c>
      <c r="B67" s="220" t="s">
        <v>582</v>
      </c>
      <c r="C67" s="220" t="s">
        <v>582</v>
      </c>
      <c r="D67" s="220" t="s">
        <v>582</v>
      </c>
      <c r="E67" s="220" t="s">
        <v>582</v>
      </c>
      <c r="F67" s="218">
        <v>6</v>
      </c>
      <c r="G67" s="218">
        <v>10</v>
      </c>
      <c r="H67" s="218">
        <v>6</v>
      </c>
      <c r="I67" s="218">
        <v>6</v>
      </c>
      <c r="J67" s="220">
        <v>1949</v>
      </c>
      <c r="K67" s="221">
        <v>1</v>
      </c>
      <c r="L67" s="218">
        <v>1</v>
      </c>
      <c r="M67" s="225" t="s">
        <v>560</v>
      </c>
      <c r="N67" s="224" t="s">
        <v>539</v>
      </c>
      <c r="O67" s="218" t="s">
        <v>500</v>
      </c>
      <c r="P67" s="218" t="s">
        <v>500</v>
      </c>
      <c r="Q67" s="222">
        <v>0.25</v>
      </c>
      <c r="R67" s="222">
        <v>0.25</v>
      </c>
      <c r="S67" s="218">
        <v>2019</v>
      </c>
      <c r="T67" s="218" t="s">
        <v>501</v>
      </c>
      <c r="U67" s="218" t="s">
        <v>501</v>
      </c>
      <c r="V67" s="218" t="s">
        <v>502</v>
      </c>
      <c r="W67" s="218" t="s">
        <v>502</v>
      </c>
      <c r="X67" s="218" t="s">
        <v>503</v>
      </c>
      <c r="Y67" s="218" t="s">
        <v>504</v>
      </c>
      <c r="Z67" s="218" t="s">
        <v>498</v>
      </c>
      <c r="AA67" s="218" t="s">
        <v>505</v>
      </c>
    </row>
    <row r="68" spans="1:27" s="182" customFormat="1" ht="31.5" x14ac:dyDescent="0.25">
      <c r="A68" s="216">
        <v>44</v>
      </c>
      <c r="B68" s="220" t="s">
        <v>583</v>
      </c>
      <c r="C68" s="220" t="s">
        <v>583</v>
      </c>
      <c r="D68" s="220" t="s">
        <v>583</v>
      </c>
      <c r="E68" s="220" t="s">
        <v>583</v>
      </c>
      <c r="F68" s="218">
        <v>6</v>
      </c>
      <c r="G68" s="218">
        <v>10</v>
      </c>
      <c r="H68" s="218">
        <v>6</v>
      </c>
      <c r="I68" s="218">
        <v>6</v>
      </c>
      <c r="J68" s="220">
        <v>1964</v>
      </c>
      <c r="K68" s="221">
        <v>1</v>
      </c>
      <c r="L68" s="218">
        <v>1</v>
      </c>
      <c r="M68" s="225" t="s">
        <v>543</v>
      </c>
      <c r="N68" s="224" t="s">
        <v>539</v>
      </c>
      <c r="O68" s="218" t="s">
        <v>500</v>
      </c>
      <c r="P68" s="218" t="s">
        <v>500</v>
      </c>
      <c r="Q68" s="222">
        <v>0.1</v>
      </c>
      <c r="R68" s="222">
        <v>0.1</v>
      </c>
      <c r="S68" s="218">
        <v>2019</v>
      </c>
      <c r="T68" s="218" t="s">
        <v>501</v>
      </c>
      <c r="U68" s="218" t="s">
        <v>501</v>
      </c>
      <c r="V68" s="218" t="s">
        <v>502</v>
      </c>
      <c r="W68" s="218" t="s">
        <v>502</v>
      </c>
      <c r="X68" s="218" t="s">
        <v>503</v>
      </c>
      <c r="Y68" s="218" t="s">
        <v>504</v>
      </c>
      <c r="Z68" s="218" t="s">
        <v>498</v>
      </c>
      <c r="AA68" s="218" t="s">
        <v>505</v>
      </c>
    </row>
    <row r="69" spans="1:27" s="182" customFormat="1" ht="31.5" x14ac:dyDescent="0.25">
      <c r="A69" s="216">
        <v>45</v>
      </c>
      <c r="B69" s="220" t="s">
        <v>583</v>
      </c>
      <c r="C69" s="220" t="s">
        <v>583</v>
      </c>
      <c r="D69" s="220" t="s">
        <v>583</v>
      </c>
      <c r="E69" s="220" t="s">
        <v>583</v>
      </c>
      <c r="F69" s="218">
        <v>6</v>
      </c>
      <c r="G69" s="218">
        <v>10</v>
      </c>
      <c r="H69" s="218">
        <v>6</v>
      </c>
      <c r="I69" s="218">
        <v>6</v>
      </c>
      <c r="J69" s="220">
        <v>1964</v>
      </c>
      <c r="K69" s="221">
        <v>1</v>
      </c>
      <c r="L69" s="218">
        <v>1</v>
      </c>
      <c r="M69" s="225" t="s">
        <v>560</v>
      </c>
      <c r="N69" s="224" t="s">
        <v>539</v>
      </c>
      <c r="O69" s="218" t="s">
        <v>500</v>
      </c>
      <c r="P69" s="218" t="s">
        <v>500</v>
      </c>
      <c r="Q69" s="222">
        <v>0.17</v>
      </c>
      <c r="R69" s="222">
        <v>0.17</v>
      </c>
      <c r="S69" s="218">
        <v>2019</v>
      </c>
      <c r="T69" s="218" t="s">
        <v>501</v>
      </c>
      <c r="U69" s="218" t="s">
        <v>501</v>
      </c>
      <c r="V69" s="218" t="s">
        <v>502</v>
      </c>
      <c r="W69" s="218" t="s">
        <v>502</v>
      </c>
      <c r="X69" s="218" t="s">
        <v>503</v>
      </c>
      <c r="Y69" s="218" t="s">
        <v>504</v>
      </c>
      <c r="Z69" s="218" t="s">
        <v>498</v>
      </c>
      <c r="AA69" s="218" t="s">
        <v>505</v>
      </c>
    </row>
    <row r="70" spans="1:27" s="182" customFormat="1" ht="31.5" x14ac:dyDescent="0.25">
      <c r="A70" s="216">
        <v>46</v>
      </c>
      <c r="B70" s="220" t="s">
        <v>584</v>
      </c>
      <c r="C70" s="220" t="s">
        <v>584</v>
      </c>
      <c r="D70" s="220" t="s">
        <v>584</v>
      </c>
      <c r="E70" s="220" t="s">
        <v>584</v>
      </c>
      <c r="F70" s="218">
        <v>6</v>
      </c>
      <c r="G70" s="218">
        <v>10</v>
      </c>
      <c r="H70" s="218">
        <v>6</v>
      </c>
      <c r="I70" s="218">
        <v>6</v>
      </c>
      <c r="J70" s="220">
        <v>1974</v>
      </c>
      <c r="K70" s="221">
        <v>1</v>
      </c>
      <c r="L70" s="218">
        <v>1</v>
      </c>
      <c r="M70" s="225" t="s">
        <v>567</v>
      </c>
      <c r="N70" s="224" t="s">
        <v>539</v>
      </c>
      <c r="O70" s="218" t="s">
        <v>500</v>
      </c>
      <c r="P70" s="218" t="s">
        <v>500</v>
      </c>
      <c r="Q70" s="222">
        <v>0.22</v>
      </c>
      <c r="R70" s="222">
        <v>0.22</v>
      </c>
      <c r="S70" s="218">
        <v>2019</v>
      </c>
      <c r="T70" s="218" t="s">
        <v>501</v>
      </c>
      <c r="U70" s="218" t="s">
        <v>501</v>
      </c>
      <c r="V70" s="218" t="s">
        <v>502</v>
      </c>
      <c r="W70" s="218" t="s">
        <v>502</v>
      </c>
      <c r="X70" s="218" t="s">
        <v>503</v>
      </c>
      <c r="Y70" s="218" t="s">
        <v>504</v>
      </c>
      <c r="Z70" s="218" t="s">
        <v>498</v>
      </c>
      <c r="AA70" s="218" t="s">
        <v>505</v>
      </c>
    </row>
    <row r="71" spans="1:27" s="182" customFormat="1" ht="31.5" x14ac:dyDescent="0.25">
      <c r="A71" s="216">
        <v>47</v>
      </c>
      <c r="B71" s="220" t="s">
        <v>585</v>
      </c>
      <c r="C71" s="220" t="s">
        <v>585</v>
      </c>
      <c r="D71" s="220" t="s">
        <v>585</v>
      </c>
      <c r="E71" s="220" t="s">
        <v>585</v>
      </c>
      <c r="F71" s="218">
        <v>6</v>
      </c>
      <c r="G71" s="218">
        <v>10</v>
      </c>
      <c r="H71" s="218">
        <v>6</v>
      </c>
      <c r="I71" s="218">
        <v>6</v>
      </c>
      <c r="J71" s="220">
        <v>1965</v>
      </c>
      <c r="K71" s="221">
        <v>1</v>
      </c>
      <c r="L71" s="218">
        <v>1</v>
      </c>
      <c r="M71" s="225" t="s">
        <v>541</v>
      </c>
      <c r="N71" s="224" t="s">
        <v>539</v>
      </c>
      <c r="O71" s="218" t="s">
        <v>500</v>
      </c>
      <c r="P71" s="218" t="s">
        <v>500</v>
      </c>
      <c r="Q71" s="222">
        <v>0.37</v>
      </c>
      <c r="R71" s="222">
        <v>0.37</v>
      </c>
      <c r="S71" s="218">
        <v>2019</v>
      </c>
      <c r="T71" s="218" t="s">
        <v>501</v>
      </c>
      <c r="U71" s="218" t="s">
        <v>501</v>
      </c>
      <c r="V71" s="218" t="s">
        <v>502</v>
      </c>
      <c r="W71" s="218" t="s">
        <v>502</v>
      </c>
      <c r="X71" s="218" t="s">
        <v>503</v>
      </c>
      <c r="Y71" s="218" t="s">
        <v>504</v>
      </c>
      <c r="Z71" s="218" t="s">
        <v>498</v>
      </c>
      <c r="AA71" s="218" t="s">
        <v>505</v>
      </c>
    </row>
    <row r="72" spans="1:27" s="182" customFormat="1" ht="31.5" x14ac:dyDescent="0.25">
      <c r="A72" s="216">
        <v>48</v>
      </c>
      <c r="B72" s="220" t="s">
        <v>586</v>
      </c>
      <c r="C72" s="220" t="s">
        <v>586</v>
      </c>
      <c r="D72" s="220" t="s">
        <v>586</v>
      </c>
      <c r="E72" s="220" t="s">
        <v>586</v>
      </c>
      <c r="F72" s="218">
        <v>6</v>
      </c>
      <c r="G72" s="218">
        <v>10</v>
      </c>
      <c r="H72" s="218">
        <v>6</v>
      </c>
      <c r="I72" s="218">
        <v>6</v>
      </c>
      <c r="J72" s="220">
        <v>1955</v>
      </c>
      <c r="K72" s="221">
        <v>1</v>
      </c>
      <c r="L72" s="218">
        <v>1</v>
      </c>
      <c r="M72" s="225" t="s">
        <v>541</v>
      </c>
      <c r="N72" s="224" t="s">
        <v>539</v>
      </c>
      <c r="O72" s="218" t="s">
        <v>500</v>
      </c>
      <c r="P72" s="218" t="s">
        <v>500</v>
      </c>
      <c r="Q72" s="222">
        <v>0.24</v>
      </c>
      <c r="R72" s="222">
        <v>0.24</v>
      </c>
      <c r="S72" s="218">
        <v>2019</v>
      </c>
      <c r="T72" s="218" t="s">
        <v>501</v>
      </c>
      <c r="U72" s="218" t="s">
        <v>501</v>
      </c>
      <c r="V72" s="218" t="s">
        <v>502</v>
      </c>
      <c r="W72" s="218" t="s">
        <v>502</v>
      </c>
      <c r="X72" s="218" t="s">
        <v>503</v>
      </c>
      <c r="Y72" s="218" t="s">
        <v>504</v>
      </c>
      <c r="Z72" s="218" t="s">
        <v>498</v>
      </c>
      <c r="AA72" s="218" t="s">
        <v>505</v>
      </c>
    </row>
    <row r="73" spans="1:27" s="182" customFormat="1" ht="31.5" x14ac:dyDescent="0.25">
      <c r="A73" s="216">
        <v>49</v>
      </c>
      <c r="B73" s="220" t="s">
        <v>587</v>
      </c>
      <c r="C73" s="220" t="s">
        <v>587</v>
      </c>
      <c r="D73" s="220" t="s">
        <v>587</v>
      </c>
      <c r="E73" s="220" t="s">
        <v>587</v>
      </c>
      <c r="F73" s="218">
        <v>6</v>
      </c>
      <c r="G73" s="218">
        <v>10</v>
      </c>
      <c r="H73" s="218">
        <v>6</v>
      </c>
      <c r="I73" s="218">
        <v>6</v>
      </c>
      <c r="J73" s="220">
        <v>1974</v>
      </c>
      <c r="K73" s="221">
        <v>1</v>
      </c>
      <c r="L73" s="218">
        <v>1</v>
      </c>
      <c r="M73" s="225" t="s">
        <v>588</v>
      </c>
      <c r="N73" s="224" t="s">
        <v>539</v>
      </c>
      <c r="O73" s="218" t="s">
        <v>500</v>
      </c>
      <c r="P73" s="218" t="s">
        <v>500</v>
      </c>
      <c r="Q73" s="222">
        <v>0.22</v>
      </c>
      <c r="R73" s="222">
        <v>0.22</v>
      </c>
      <c r="S73" s="218">
        <v>2019</v>
      </c>
      <c r="T73" s="218" t="s">
        <v>501</v>
      </c>
      <c r="U73" s="218" t="s">
        <v>501</v>
      </c>
      <c r="V73" s="218" t="s">
        <v>502</v>
      </c>
      <c r="W73" s="218" t="s">
        <v>502</v>
      </c>
      <c r="X73" s="218" t="s">
        <v>503</v>
      </c>
      <c r="Y73" s="218" t="s">
        <v>504</v>
      </c>
      <c r="Z73" s="218" t="s">
        <v>498</v>
      </c>
      <c r="AA73" s="218" t="s">
        <v>505</v>
      </c>
    </row>
    <row r="74" spans="1:27" s="182" customFormat="1" ht="31.5" x14ac:dyDescent="0.25">
      <c r="A74" s="216">
        <v>50</v>
      </c>
      <c r="B74" s="220" t="s">
        <v>587</v>
      </c>
      <c r="C74" s="220" t="s">
        <v>587</v>
      </c>
      <c r="D74" s="220" t="s">
        <v>587</v>
      </c>
      <c r="E74" s="220" t="s">
        <v>587</v>
      </c>
      <c r="F74" s="218">
        <v>6</v>
      </c>
      <c r="G74" s="218">
        <v>10</v>
      </c>
      <c r="H74" s="218">
        <v>6</v>
      </c>
      <c r="I74" s="218">
        <v>6</v>
      </c>
      <c r="J74" s="220">
        <v>1995</v>
      </c>
      <c r="K74" s="221">
        <v>1</v>
      </c>
      <c r="L74" s="218">
        <v>1</v>
      </c>
      <c r="M74" s="225" t="s">
        <v>588</v>
      </c>
      <c r="N74" s="224" t="s">
        <v>539</v>
      </c>
      <c r="O74" s="218" t="s">
        <v>500</v>
      </c>
      <c r="P74" s="218" t="s">
        <v>500</v>
      </c>
      <c r="Q74" s="222">
        <v>7.0000000000000007E-2</v>
      </c>
      <c r="R74" s="222">
        <v>7.0000000000000007E-2</v>
      </c>
      <c r="S74" s="218">
        <v>2019</v>
      </c>
      <c r="T74" s="218" t="s">
        <v>501</v>
      </c>
      <c r="U74" s="218" t="s">
        <v>501</v>
      </c>
      <c r="V74" s="218" t="s">
        <v>502</v>
      </c>
      <c r="W74" s="218" t="s">
        <v>502</v>
      </c>
      <c r="X74" s="218" t="s">
        <v>503</v>
      </c>
      <c r="Y74" s="218" t="s">
        <v>504</v>
      </c>
      <c r="Z74" s="218" t="s">
        <v>498</v>
      </c>
      <c r="AA74" s="218" t="s">
        <v>505</v>
      </c>
    </row>
    <row r="75" spans="1:27" s="182" customFormat="1" ht="31.5" x14ac:dyDescent="0.25">
      <c r="A75" s="216">
        <v>51</v>
      </c>
      <c r="B75" s="220" t="s">
        <v>589</v>
      </c>
      <c r="C75" s="220" t="s">
        <v>589</v>
      </c>
      <c r="D75" s="220" t="s">
        <v>589</v>
      </c>
      <c r="E75" s="220" t="s">
        <v>589</v>
      </c>
      <c r="F75" s="218">
        <v>6</v>
      </c>
      <c r="G75" s="218">
        <v>10</v>
      </c>
      <c r="H75" s="218">
        <v>6</v>
      </c>
      <c r="I75" s="218">
        <v>6</v>
      </c>
      <c r="J75" s="220">
        <v>1974</v>
      </c>
      <c r="K75" s="221">
        <v>1</v>
      </c>
      <c r="L75" s="218">
        <v>1</v>
      </c>
      <c r="M75" s="225" t="s">
        <v>543</v>
      </c>
      <c r="N75" s="224" t="s">
        <v>539</v>
      </c>
      <c r="O75" s="218" t="s">
        <v>500</v>
      </c>
      <c r="P75" s="218" t="s">
        <v>500</v>
      </c>
      <c r="Q75" s="222">
        <v>0.16</v>
      </c>
      <c r="R75" s="222">
        <v>0.16</v>
      </c>
      <c r="S75" s="218">
        <v>2019</v>
      </c>
      <c r="T75" s="218" t="s">
        <v>501</v>
      </c>
      <c r="U75" s="218" t="s">
        <v>501</v>
      </c>
      <c r="V75" s="218" t="s">
        <v>502</v>
      </c>
      <c r="W75" s="218" t="s">
        <v>502</v>
      </c>
      <c r="X75" s="218" t="s">
        <v>503</v>
      </c>
      <c r="Y75" s="218" t="s">
        <v>504</v>
      </c>
      <c r="Z75" s="218" t="s">
        <v>498</v>
      </c>
      <c r="AA75" s="218" t="s">
        <v>505</v>
      </c>
    </row>
    <row r="76" spans="1:27" s="182" customFormat="1" ht="31.5" x14ac:dyDescent="0.25">
      <c r="A76" s="216">
        <v>52</v>
      </c>
      <c r="B76" s="220" t="s">
        <v>589</v>
      </c>
      <c r="C76" s="220" t="s">
        <v>589</v>
      </c>
      <c r="D76" s="220" t="s">
        <v>589</v>
      </c>
      <c r="E76" s="220" t="s">
        <v>589</v>
      </c>
      <c r="F76" s="218">
        <v>6</v>
      </c>
      <c r="G76" s="218">
        <v>10</v>
      </c>
      <c r="H76" s="218">
        <v>6</v>
      </c>
      <c r="I76" s="218">
        <v>6</v>
      </c>
      <c r="J76" s="220">
        <v>1995</v>
      </c>
      <c r="K76" s="221">
        <v>1</v>
      </c>
      <c r="L76" s="218">
        <v>1</v>
      </c>
      <c r="M76" s="225" t="s">
        <v>588</v>
      </c>
      <c r="N76" s="224" t="s">
        <v>539</v>
      </c>
      <c r="O76" s="218" t="s">
        <v>500</v>
      </c>
      <c r="P76" s="218" t="s">
        <v>500</v>
      </c>
      <c r="Q76" s="222">
        <v>0.08</v>
      </c>
      <c r="R76" s="222">
        <v>0.08</v>
      </c>
      <c r="S76" s="218">
        <v>2019</v>
      </c>
      <c r="T76" s="218" t="s">
        <v>501</v>
      </c>
      <c r="U76" s="218" t="s">
        <v>501</v>
      </c>
      <c r="V76" s="218" t="s">
        <v>502</v>
      </c>
      <c r="W76" s="218" t="s">
        <v>502</v>
      </c>
      <c r="X76" s="218" t="s">
        <v>503</v>
      </c>
      <c r="Y76" s="218" t="s">
        <v>504</v>
      </c>
      <c r="Z76" s="218" t="s">
        <v>498</v>
      </c>
      <c r="AA76" s="218" t="s">
        <v>505</v>
      </c>
    </row>
    <row r="77" spans="1:27" s="182" customFormat="1" ht="31.5" x14ac:dyDescent="0.25">
      <c r="A77" s="216">
        <v>53</v>
      </c>
      <c r="B77" s="220" t="s">
        <v>590</v>
      </c>
      <c r="C77" s="220" t="s">
        <v>590</v>
      </c>
      <c r="D77" s="220" t="s">
        <v>590</v>
      </c>
      <c r="E77" s="220" t="s">
        <v>590</v>
      </c>
      <c r="F77" s="218">
        <v>6</v>
      </c>
      <c r="G77" s="218">
        <v>10</v>
      </c>
      <c r="H77" s="218">
        <v>6</v>
      </c>
      <c r="I77" s="218">
        <v>6</v>
      </c>
      <c r="J77" s="220">
        <v>1979</v>
      </c>
      <c r="K77" s="221">
        <v>1</v>
      </c>
      <c r="L77" s="218">
        <v>1</v>
      </c>
      <c r="M77" s="225" t="s">
        <v>541</v>
      </c>
      <c r="N77" s="224" t="s">
        <v>539</v>
      </c>
      <c r="O77" s="218" t="s">
        <v>500</v>
      </c>
      <c r="P77" s="218" t="s">
        <v>500</v>
      </c>
      <c r="Q77" s="222">
        <v>0.1</v>
      </c>
      <c r="R77" s="222">
        <v>0.1</v>
      </c>
      <c r="S77" s="218">
        <v>2019</v>
      </c>
      <c r="T77" s="218" t="s">
        <v>501</v>
      </c>
      <c r="U77" s="218" t="s">
        <v>501</v>
      </c>
      <c r="V77" s="218" t="s">
        <v>502</v>
      </c>
      <c r="W77" s="218" t="s">
        <v>502</v>
      </c>
      <c r="X77" s="218" t="s">
        <v>503</v>
      </c>
      <c r="Y77" s="218" t="s">
        <v>504</v>
      </c>
      <c r="Z77" s="218" t="s">
        <v>498</v>
      </c>
      <c r="AA77" s="218" t="s">
        <v>505</v>
      </c>
    </row>
    <row r="78" spans="1:27" s="182" customFormat="1" ht="31.5" x14ac:dyDescent="0.25">
      <c r="A78" s="216">
        <v>54</v>
      </c>
      <c r="B78" s="220" t="s">
        <v>591</v>
      </c>
      <c r="C78" s="220" t="s">
        <v>591</v>
      </c>
      <c r="D78" s="220" t="s">
        <v>591</v>
      </c>
      <c r="E78" s="220" t="s">
        <v>591</v>
      </c>
      <c r="F78" s="218">
        <v>6</v>
      </c>
      <c r="G78" s="218">
        <v>10</v>
      </c>
      <c r="H78" s="218">
        <v>6</v>
      </c>
      <c r="I78" s="218">
        <v>6</v>
      </c>
      <c r="J78" s="220">
        <v>1965</v>
      </c>
      <c r="K78" s="221">
        <v>1</v>
      </c>
      <c r="L78" s="218">
        <v>1</v>
      </c>
      <c r="M78" s="225" t="s">
        <v>543</v>
      </c>
      <c r="N78" s="224" t="s">
        <v>539</v>
      </c>
      <c r="O78" s="218" t="s">
        <v>500</v>
      </c>
      <c r="P78" s="218" t="s">
        <v>500</v>
      </c>
      <c r="Q78" s="222">
        <v>1.47</v>
      </c>
      <c r="R78" s="222">
        <v>1.47</v>
      </c>
      <c r="S78" s="218">
        <v>2019</v>
      </c>
      <c r="T78" s="218" t="s">
        <v>501</v>
      </c>
      <c r="U78" s="218" t="s">
        <v>501</v>
      </c>
      <c r="V78" s="218" t="s">
        <v>502</v>
      </c>
      <c r="W78" s="218" t="s">
        <v>502</v>
      </c>
      <c r="X78" s="218" t="s">
        <v>503</v>
      </c>
      <c r="Y78" s="218" t="s">
        <v>504</v>
      </c>
      <c r="Z78" s="218" t="s">
        <v>498</v>
      </c>
      <c r="AA78" s="218" t="s">
        <v>505</v>
      </c>
    </row>
    <row r="79" spans="1:27" s="182" customFormat="1" ht="31.5" x14ac:dyDescent="0.25">
      <c r="A79" s="216">
        <v>55</v>
      </c>
      <c r="B79" s="220" t="s">
        <v>591</v>
      </c>
      <c r="C79" s="220" t="s">
        <v>591</v>
      </c>
      <c r="D79" s="220" t="s">
        <v>591</v>
      </c>
      <c r="E79" s="220" t="s">
        <v>591</v>
      </c>
      <c r="F79" s="218">
        <v>6</v>
      </c>
      <c r="G79" s="218">
        <v>10</v>
      </c>
      <c r="H79" s="218">
        <v>6</v>
      </c>
      <c r="I79" s="218">
        <v>6</v>
      </c>
      <c r="J79" s="220">
        <v>1971</v>
      </c>
      <c r="K79" s="221">
        <v>1</v>
      </c>
      <c r="L79" s="218">
        <v>1</v>
      </c>
      <c r="M79" s="225" t="s">
        <v>541</v>
      </c>
      <c r="N79" s="224" t="s">
        <v>539</v>
      </c>
      <c r="O79" s="218" t="s">
        <v>500</v>
      </c>
      <c r="P79" s="218" t="s">
        <v>500</v>
      </c>
      <c r="Q79" s="222">
        <v>0.15</v>
      </c>
      <c r="R79" s="222">
        <v>0.15</v>
      </c>
      <c r="S79" s="218">
        <v>2019</v>
      </c>
      <c r="T79" s="218" t="s">
        <v>501</v>
      </c>
      <c r="U79" s="218" t="s">
        <v>501</v>
      </c>
      <c r="V79" s="218" t="s">
        <v>502</v>
      </c>
      <c r="W79" s="218" t="s">
        <v>502</v>
      </c>
      <c r="X79" s="218" t="s">
        <v>503</v>
      </c>
      <c r="Y79" s="218" t="s">
        <v>504</v>
      </c>
      <c r="Z79" s="218" t="s">
        <v>498</v>
      </c>
      <c r="AA79" s="218" t="s">
        <v>505</v>
      </c>
    </row>
    <row r="80" spans="1:27" s="182" customFormat="1" ht="31.5" x14ac:dyDescent="0.25">
      <c r="A80" s="216">
        <v>56</v>
      </c>
      <c r="B80" s="220" t="s">
        <v>592</v>
      </c>
      <c r="C80" s="220" t="s">
        <v>592</v>
      </c>
      <c r="D80" s="220" t="s">
        <v>592</v>
      </c>
      <c r="E80" s="220" t="s">
        <v>592</v>
      </c>
      <c r="F80" s="218">
        <v>6</v>
      </c>
      <c r="G80" s="218">
        <v>10</v>
      </c>
      <c r="H80" s="218">
        <v>6</v>
      </c>
      <c r="I80" s="218">
        <v>6</v>
      </c>
      <c r="J80" s="220">
        <v>1945</v>
      </c>
      <c r="K80" s="221">
        <v>1</v>
      </c>
      <c r="L80" s="218">
        <v>1</v>
      </c>
      <c r="M80" s="225" t="s">
        <v>563</v>
      </c>
      <c r="N80" s="224" t="s">
        <v>539</v>
      </c>
      <c r="O80" s="218" t="s">
        <v>500</v>
      </c>
      <c r="P80" s="218" t="s">
        <v>500</v>
      </c>
      <c r="Q80" s="222">
        <v>1.77</v>
      </c>
      <c r="R80" s="222">
        <v>1.77</v>
      </c>
      <c r="S80" s="218">
        <v>2019</v>
      </c>
      <c r="T80" s="218" t="s">
        <v>501</v>
      </c>
      <c r="U80" s="218" t="s">
        <v>501</v>
      </c>
      <c r="V80" s="218" t="s">
        <v>502</v>
      </c>
      <c r="W80" s="218" t="s">
        <v>502</v>
      </c>
      <c r="X80" s="218" t="s">
        <v>503</v>
      </c>
      <c r="Y80" s="218" t="s">
        <v>504</v>
      </c>
      <c r="Z80" s="218" t="s">
        <v>498</v>
      </c>
      <c r="AA80" s="218" t="s">
        <v>505</v>
      </c>
    </row>
    <row r="81" spans="1:27" s="182" customFormat="1" ht="31.5" x14ac:dyDescent="0.25">
      <c r="A81" s="216">
        <v>57</v>
      </c>
      <c r="B81" s="220" t="s">
        <v>592</v>
      </c>
      <c r="C81" s="220" t="s">
        <v>592</v>
      </c>
      <c r="D81" s="220" t="s">
        <v>592</v>
      </c>
      <c r="E81" s="220" t="s">
        <v>592</v>
      </c>
      <c r="F81" s="218">
        <v>6</v>
      </c>
      <c r="G81" s="218">
        <v>10</v>
      </c>
      <c r="H81" s="218">
        <v>6</v>
      </c>
      <c r="I81" s="218">
        <v>6</v>
      </c>
      <c r="J81" s="220">
        <v>1995</v>
      </c>
      <c r="K81" s="221">
        <v>1</v>
      </c>
      <c r="L81" s="218">
        <v>1</v>
      </c>
      <c r="M81" s="225" t="s">
        <v>567</v>
      </c>
      <c r="N81" s="224" t="s">
        <v>539</v>
      </c>
      <c r="O81" s="218" t="s">
        <v>500</v>
      </c>
      <c r="P81" s="218" t="s">
        <v>500</v>
      </c>
      <c r="Q81" s="222">
        <v>0.1</v>
      </c>
      <c r="R81" s="222">
        <v>0.1</v>
      </c>
      <c r="S81" s="218">
        <v>2019</v>
      </c>
      <c r="T81" s="218" t="s">
        <v>501</v>
      </c>
      <c r="U81" s="218" t="s">
        <v>501</v>
      </c>
      <c r="V81" s="218" t="s">
        <v>502</v>
      </c>
      <c r="W81" s="218" t="s">
        <v>502</v>
      </c>
      <c r="X81" s="218" t="s">
        <v>503</v>
      </c>
      <c r="Y81" s="218" t="s">
        <v>504</v>
      </c>
      <c r="Z81" s="218" t="s">
        <v>498</v>
      </c>
      <c r="AA81" s="218" t="s">
        <v>505</v>
      </c>
    </row>
    <row r="82" spans="1:27" s="182" customFormat="1" ht="31.5" x14ac:dyDescent="0.25">
      <c r="A82" s="216">
        <v>58</v>
      </c>
      <c r="B82" s="220" t="s">
        <v>593</v>
      </c>
      <c r="C82" s="220" t="s">
        <v>593</v>
      </c>
      <c r="D82" s="220" t="s">
        <v>593</v>
      </c>
      <c r="E82" s="220" t="s">
        <v>593</v>
      </c>
      <c r="F82" s="218">
        <v>6</v>
      </c>
      <c r="G82" s="218">
        <v>10</v>
      </c>
      <c r="H82" s="218">
        <v>6</v>
      </c>
      <c r="I82" s="218">
        <v>6</v>
      </c>
      <c r="J82" s="220">
        <v>1975</v>
      </c>
      <c r="K82" s="221">
        <v>1</v>
      </c>
      <c r="L82" s="218">
        <v>1</v>
      </c>
      <c r="M82" s="225" t="s">
        <v>594</v>
      </c>
      <c r="N82" s="224" t="s">
        <v>539</v>
      </c>
      <c r="O82" s="218" t="s">
        <v>500</v>
      </c>
      <c r="P82" s="218" t="s">
        <v>500</v>
      </c>
      <c r="Q82" s="222">
        <v>0.28000000000000003</v>
      </c>
      <c r="R82" s="222">
        <v>0.28000000000000003</v>
      </c>
      <c r="S82" s="218">
        <v>2019</v>
      </c>
      <c r="T82" s="218" t="s">
        <v>501</v>
      </c>
      <c r="U82" s="218" t="s">
        <v>501</v>
      </c>
      <c r="V82" s="218" t="s">
        <v>502</v>
      </c>
      <c r="W82" s="218" t="s">
        <v>502</v>
      </c>
      <c r="X82" s="218" t="s">
        <v>503</v>
      </c>
      <c r="Y82" s="218" t="s">
        <v>504</v>
      </c>
      <c r="Z82" s="218" t="s">
        <v>498</v>
      </c>
      <c r="AA82" s="218" t="s">
        <v>505</v>
      </c>
    </row>
    <row r="83" spans="1:27" s="182" customFormat="1" ht="31.5" x14ac:dyDescent="0.25">
      <c r="A83" s="216">
        <v>59</v>
      </c>
      <c r="B83" s="220" t="s">
        <v>595</v>
      </c>
      <c r="C83" s="220" t="s">
        <v>595</v>
      </c>
      <c r="D83" s="220" t="s">
        <v>595</v>
      </c>
      <c r="E83" s="220" t="s">
        <v>595</v>
      </c>
      <c r="F83" s="218">
        <v>6</v>
      </c>
      <c r="G83" s="218">
        <v>10</v>
      </c>
      <c r="H83" s="218">
        <v>6</v>
      </c>
      <c r="I83" s="218">
        <v>6</v>
      </c>
      <c r="J83" s="220">
        <v>1975</v>
      </c>
      <c r="K83" s="221">
        <v>1</v>
      </c>
      <c r="L83" s="218">
        <v>1</v>
      </c>
      <c r="M83" s="225" t="s">
        <v>596</v>
      </c>
      <c r="N83" s="224" t="s">
        <v>539</v>
      </c>
      <c r="O83" s="218" t="s">
        <v>500</v>
      </c>
      <c r="P83" s="218" t="s">
        <v>500</v>
      </c>
      <c r="Q83" s="222">
        <v>0.7</v>
      </c>
      <c r="R83" s="222">
        <v>0.7</v>
      </c>
      <c r="S83" s="218">
        <v>2019</v>
      </c>
      <c r="T83" s="218" t="s">
        <v>501</v>
      </c>
      <c r="U83" s="218" t="s">
        <v>501</v>
      </c>
      <c r="V83" s="218" t="s">
        <v>502</v>
      </c>
      <c r="W83" s="218" t="s">
        <v>502</v>
      </c>
      <c r="X83" s="218" t="s">
        <v>503</v>
      </c>
      <c r="Y83" s="218" t="s">
        <v>504</v>
      </c>
      <c r="Z83" s="218" t="s">
        <v>498</v>
      </c>
      <c r="AA83" s="218" t="s">
        <v>505</v>
      </c>
    </row>
    <row r="84" spans="1:27" s="182" customFormat="1" ht="31.5" x14ac:dyDescent="0.25">
      <c r="A84" s="216">
        <v>60</v>
      </c>
      <c r="B84" s="220" t="s">
        <v>597</v>
      </c>
      <c r="C84" s="220" t="s">
        <v>597</v>
      </c>
      <c r="D84" s="220" t="s">
        <v>597</v>
      </c>
      <c r="E84" s="220" t="s">
        <v>597</v>
      </c>
      <c r="F84" s="218">
        <v>6</v>
      </c>
      <c r="G84" s="218">
        <v>10</v>
      </c>
      <c r="H84" s="218">
        <v>6</v>
      </c>
      <c r="I84" s="218">
        <v>6</v>
      </c>
      <c r="J84" s="220">
        <v>1985</v>
      </c>
      <c r="K84" s="221">
        <v>1</v>
      </c>
      <c r="L84" s="218">
        <v>1</v>
      </c>
      <c r="M84" s="225" t="s">
        <v>543</v>
      </c>
      <c r="N84" s="224" t="s">
        <v>539</v>
      </c>
      <c r="O84" s="218" t="s">
        <v>500</v>
      </c>
      <c r="P84" s="218" t="s">
        <v>500</v>
      </c>
      <c r="Q84" s="222">
        <v>0.4</v>
      </c>
      <c r="R84" s="222">
        <v>0.4</v>
      </c>
      <c r="S84" s="218">
        <v>2019</v>
      </c>
      <c r="T84" s="218" t="s">
        <v>501</v>
      </c>
      <c r="U84" s="218" t="s">
        <v>501</v>
      </c>
      <c r="V84" s="218" t="s">
        <v>502</v>
      </c>
      <c r="W84" s="218" t="s">
        <v>502</v>
      </c>
      <c r="X84" s="218" t="s">
        <v>503</v>
      </c>
      <c r="Y84" s="218" t="s">
        <v>504</v>
      </c>
      <c r="Z84" s="218" t="s">
        <v>498</v>
      </c>
      <c r="AA84" s="218" t="s">
        <v>505</v>
      </c>
    </row>
    <row r="85" spans="1:27" s="182" customFormat="1" ht="31.5" x14ac:dyDescent="0.25">
      <c r="A85" s="216">
        <v>61</v>
      </c>
      <c r="B85" s="220" t="s">
        <v>598</v>
      </c>
      <c r="C85" s="220" t="s">
        <v>598</v>
      </c>
      <c r="D85" s="220" t="s">
        <v>598</v>
      </c>
      <c r="E85" s="220" t="s">
        <v>598</v>
      </c>
      <c r="F85" s="218">
        <v>6</v>
      </c>
      <c r="G85" s="218">
        <v>10</v>
      </c>
      <c r="H85" s="218">
        <v>6</v>
      </c>
      <c r="I85" s="218">
        <v>6</v>
      </c>
      <c r="J85" s="220">
        <v>1954</v>
      </c>
      <c r="K85" s="221">
        <v>1</v>
      </c>
      <c r="L85" s="218">
        <v>1</v>
      </c>
      <c r="M85" s="225" t="s">
        <v>560</v>
      </c>
      <c r="N85" s="224" t="s">
        <v>539</v>
      </c>
      <c r="O85" s="218" t="s">
        <v>500</v>
      </c>
      <c r="P85" s="218" t="s">
        <v>500</v>
      </c>
      <c r="Q85" s="222">
        <v>0.56999999999999995</v>
      </c>
      <c r="R85" s="222">
        <v>0.56999999999999995</v>
      </c>
      <c r="S85" s="218">
        <v>2019</v>
      </c>
      <c r="T85" s="218" t="s">
        <v>501</v>
      </c>
      <c r="U85" s="218" t="s">
        <v>501</v>
      </c>
      <c r="V85" s="218" t="s">
        <v>502</v>
      </c>
      <c r="W85" s="218" t="s">
        <v>502</v>
      </c>
      <c r="X85" s="218" t="s">
        <v>503</v>
      </c>
      <c r="Y85" s="218" t="s">
        <v>504</v>
      </c>
      <c r="Z85" s="218" t="s">
        <v>498</v>
      </c>
      <c r="AA85" s="218" t="s">
        <v>505</v>
      </c>
    </row>
    <row r="86" spans="1:27" s="182" customFormat="1" ht="31.5" x14ac:dyDescent="0.25">
      <c r="A86" s="216">
        <v>62</v>
      </c>
      <c r="B86" s="220" t="s">
        <v>599</v>
      </c>
      <c r="C86" s="220" t="s">
        <v>599</v>
      </c>
      <c r="D86" s="220" t="s">
        <v>599</v>
      </c>
      <c r="E86" s="220" t="s">
        <v>599</v>
      </c>
      <c r="F86" s="218">
        <v>6</v>
      </c>
      <c r="G86" s="218">
        <v>10</v>
      </c>
      <c r="H86" s="218">
        <v>6</v>
      </c>
      <c r="I86" s="218">
        <v>6</v>
      </c>
      <c r="J86" s="220">
        <v>1977</v>
      </c>
      <c r="K86" s="221">
        <v>1</v>
      </c>
      <c r="L86" s="218">
        <v>1</v>
      </c>
      <c r="M86" s="225" t="s">
        <v>543</v>
      </c>
      <c r="N86" s="224" t="s">
        <v>539</v>
      </c>
      <c r="O86" s="218" t="s">
        <v>500</v>
      </c>
      <c r="P86" s="218" t="s">
        <v>500</v>
      </c>
      <c r="Q86" s="222">
        <v>0.2</v>
      </c>
      <c r="R86" s="222">
        <v>0.2</v>
      </c>
      <c r="S86" s="218">
        <v>2019</v>
      </c>
      <c r="T86" s="218" t="s">
        <v>501</v>
      </c>
      <c r="U86" s="218" t="s">
        <v>501</v>
      </c>
      <c r="V86" s="218" t="s">
        <v>502</v>
      </c>
      <c r="W86" s="218" t="s">
        <v>502</v>
      </c>
      <c r="X86" s="218" t="s">
        <v>503</v>
      </c>
      <c r="Y86" s="218" t="s">
        <v>504</v>
      </c>
      <c r="Z86" s="218" t="s">
        <v>498</v>
      </c>
      <c r="AA86" s="218" t="s">
        <v>505</v>
      </c>
    </row>
    <row r="87" spans="1:27" s="182" customFormat="1" ht="31.5" x14ac:dyDescent="0.25">
      <c r="A87" s="216">
        <v>63</v>
      </c>
      <c r="B87" s="220" t="s">
        <v>600</v>
      </c>
      <c r="C87" s="220" t="s">
        <v>600</v>
      </c>
      <c r="D87" s="220" t="s">
        <v>600</v>
      </c>
      <c r="E87" s="220" t="s">
        <v>600</v>
      </c>
      <c r="F87" s="218">
        <v>6</v>
      </c>
      <c r="G87" s="218">
        <v>10</v>
      </c>
      <c r="H87" s="218">
        <v>6</v>
      </c>
      <c r="I87" s="218">
        <v>6</v>
      </c>
      <c r="J87" s="220">
        <v>1996</v>
      </c>
      <c r="K87" s="221">
        <v>1</v>
      </c>
      <c r="L87" s="218">
        <v>1</v>
      </c>
      <c r="M87" s="225" t="s">
        <v>594</v>
      </c>
      <c r="N87" s="224" t="s">
        <v>539</v>
      </c>
      <c r="O87" s="218" t="s">
        <v>500</v>
      </c>
      <c r="P87" s="218" t="s">
        <v>500</v>
      </c>
      <c r="Q87" s="222">
        <v>7.0000000000000007E-2</v>
      </c>
      <c r="R87" s="222">
        <v>7.0000000000000007E-2</v>
      </c>
      <c r="S87" s="218">
        <v>2019</v>
      </c>
      <c r="T87" s="218" t="s">
        <v>501</v>
      </c>
      <c r="U87" s="218" t="s">
        <v>501</v>
      </c>
      <c r="V87" s="218" t="s">
        <v>502</v>
      </c>
      <c r="W87" s="218" t="s">
        <v>502</v>
      </c>
      <c r="X87" s="218" t="s">
        <v>503</v>
      </c>
      <c r="Y87" s="218" t="s">
        <v>504</v>
      </c>
      <c r="Z87" s="218" t="s">
        <v>498</v>
      </c>
      <c r="AA87" s="218" t="s">
        <v>505</v>
      </c>
    </row>
    <row r="88" spans="1:27" s="182" customFormat="1" ht="31.5" x14ac:dyDescent="0.25">
      <c r="A88" s="216">
        <v>64</v>
      </c>
      <c r="B88" s="220" t="s">
        <v>601</v>
      </c>
      <c r="C88" s="220" t="s">
        <v>601</v>
      </c>
      <c r="D88" s="220" t="s">
        <v>601</v>
      </c>
      <c r="E88" s="220" t="s">
        <v>601</v>
      </c>
      <c r="F88" s="218">
        <v>6</v>
      </c>
      <c r="G88" s="218">
        <v>10</v>
      </c>
      <c r="H88" s="218">
        <v>6</v>
      </c>
      <c r="I88" s="218">
        <v>6</v>
      </c>
      <c r="J88" s="220">
        <v>1982</v>
      </c>
      <c r="K88" s="221">
        <v>1</v>
      </c>
      <c r="L88" s="218">
        <v>1</v>
      </c>
      <c r="M88" s="225" t="s">
        <v>594</v>
      </c>
      <c r="N88" s="224" t="s">
        <v>539</v>
      </c>
      <c r="O88" s="218" t="s">
        <v>500</v>
      </c>
      <c r="P88" s="218" t="s">
        <v>500</v>
      </c>
      <c r="Q88" s="222">
        <v>0.4</v>
      </c>
      <c r="R88" s="222">
        <v>0.4</v>
      </c>
      <c r="S88" s="218">
        <v>2019</v>
      </c>
      <c r="T88" s="218" t="s">
        <v>501</v>
      </c>
      <c r="U88" s="218" t="s">
        <v>501</v>
      </c>
      <c r="V88" s="218" t="s">
        <v>502</v>
      </c>
      <c r="W88" s="218" t="s">
        <v>502</v>
      </c>
      <c r="X88" s="218" t="s">
        <v>503</v>
      </c>
      <c r="Y88" s="218" t="s">
        <v>504</v>
      </c>
      <c r="Z88" s="218" t="s">
        <v>498</v>
      </c>
      <c r="AA88" s="218" t="s">
        <v>505</v>
      </c>
    </row>
    <row r="89" spans="1:27" s="182" customFormat="1" ht="31.5" x14ac:dyDescent="0.25">
      <c r="A89" s="216">
        <v>65</v>
      </c>
      <c r="B89" s="220" t="s">
        <v>602</v>
      </c>
      <c r="C89" s="220" t="s">
        <v>602</v>
      </c>
      <c r="D89" s="220" t="s">
        <v>602</v>
      </c>
      <c r="E89" s="220" t="s">
        <v>602</v>
      </c>
      <c r="F89" s="218">
        <v>6</v>
      </c>
      <c r="G89" s="218">
        <v>10</v>
      </c>
      <c r="H89" s="218">
        <v>6</v>
      </c>
      <c r="I89" s="218">
        <v>6</v>
      </c>
      <c r="J89" s="220">
        <v>1985</v>
      </c>
      <c r="K89" s="221">
        <v>1</v>
      </c>
      <c r="L89" s="218">
        <v>1</v>
      </c>
      <c r="M89" s="225" t="s">
        <v>543</v>
      </c>
      <c r="N89" s="224" t="s">
        <v>539</v>
      </c>
      <c r="O89" s="218" t="s">
        <v>500</v>
      </c>
      <c r="P89" s="218" t="s">
        <v>500</v>
      </c>
      <c r="Q89" s="222">
        <v>0.22</v>
      </c>
      <c r="R89" s="222">
        <v>0.22</v>
      </c>
      <c r="S89" s="218">
        <v>2019</v>
      </c>
      <c r="T89" s="218" t="s">
        <v>501</v>
      </c>
      <c r="U89" s="218" t="s">
        <v>501</v>
      </c>
      <c r="V89" s="218" t="s">
        <v>502</v>
      </c>
      <c r="W89" s="218" t="s">
        <v>502</v>
      </c>
      <c r="X89" s="218" t="s">
        <v>503</v>
      </c>
      <c r="Y89" s="218" t="s">
        <v>504</v>
      </c>
      <c r="Z89" s="218" t="s">
        <v>498</v>
      </c>
      <c r="AA89" s="218" t="s">
        <v>505</v>
      </c>
    </row>
    <row r="90" spans="1:27" s="182" customFormat="1" ht="31.5" x14ac:dyDescent="0.25">
      <c r="A90" s="216">
        <v>66</v>
      </c>
      <c r="B90" s="220" t="s">
        <v>603</v>
      </c>
      <c r="C90" s="220" t="s">
        <v>603</v>
      </c>
      <c r="D90" s="220" t="s">
        <v>603</v>
      </c>
      <c r="E90" s="220" t="s">
        <v>603</v>
      </c>
      <c r="F90" s="218">
        <v>6</v>
      </c>
      <c r="G90" s="218">
        <v>10</v>
      </c>
      <c r="H90" s="218">
        <v>6</v>
      </c>
      <c r="I90" s="218">
        <v>6</v>
      </c>
      <c r="J90" s="220">
        <v>1950</v>
      </c>
      <c r="K90" s="221">
        <v>1</v>
      </c>
      <c r="L90" s="218">
        <v>1</v>
      </c>
      <c r="M90" s="225" t="s">
        <v>604</v>
      </c>
      <c r="N90" s="224" t="s">
        <v>539</v>
      </c>
      <c r="O90" s="218" t="s">
        <v>500</v>
      </c>
      <c r="P90" s="218" t="s">
        <v>500</v>
      </c>
      <c r="Q90" s="222">
        <v>0.27</v>
      </c>
      <c r="R90" s="222">
        <v>0.27</v>
      </c>
      <c r="S90" s="218">
        <v>2019</v>
      </c>
      <c r="T90" s="218" t="s">
        <v>501</v>
      </c>
      <c r="U90" s="218" t="s">
        <v>501</v>
      </c>
      <c r="V90" s="218" t="s">
        <v>502</v>
      </c>
      <c r="W90" s="218" t="s">
        <v>502</v>
      </c>
      <c r="X90" s="218" t="s">
        <v>503</v>
      </c>
      <c r="Y90" s="218" t="s">
        <v>504</v>
      </c>
      <c r="Z90" s="218" t="s">
        <v>498</v>
      </c>
      <c r="AA90" s="218" t="s">
        <v>505</v>
      </c>
    </row>
    <row r="91" spans="1:27" s="182" customFormat="1" ht="31.5" x14ac:dyDescent="0.25">
      <c r="A91" s="216">
        <v>67</v>
      </c>
      <c r="B91" s="220" t="s">
        <v>605</v>
      </c>
      <c r="C91" s="220" t="s">
        <v>605</v>
      </c>
      <c r="D91" s="220" t="s">
        <v>605</v>
      </c>
      <c r="E91" s="220" t="s">
        <v>605</v>
      </c>
      <c r="F91" s="218">
        <v>6</v>
      </c>
      <c r="G91" s="218">
        <v>10</v>
      </c>
      <c r="H91" s="218">
        <v>6</v>
      </c>
      <c r="I91" s="218">
        <v>6</v>
      </c>
      <c r="J91" s="220">
        <v>1980</v>
      </c>
      <c r="K91" s="221">
        <v>1</v>
      </c>
      <c r="L91" s="218">
        <v>1</v>
      </c>
      <c r="M91" s="225" t="s">
        <v>541</v>
      </c>
      <c r="N91" s="224" t="s">
        <v>539</v>
      </c>
      <c r="O91" s="218" t="s">
        <v>500</v>
      </c>
      <c r="P91" s="218" t="s">
        <v>500</v>
      </c>
      <c r="Q91" s="222">
        <v>0.2</v>
      </c>
      <c r="R91" s="222">
        <v>0.2</v>
      </c>
      <c r="S91" s="218">
        <v>2019</v>
      </c>
      <c r="T91" s="218" t="s">
        <v>501</v>
      </c>
      <c r="U91" s="218" t="s">
        <v>501</v>
      </c>
      <c r="V91" s="218" t="s">
        <v>502</v>
      </c>
      <c r="W91" s="218" t="s">
        <v>502</v>
      </c>
      <c r="X91" s="218" t="s">
        <v>503</v>
      </c>
      <c r="Y91" s="218" t="s">
        <v>504</v>
      </c>
      <c r="Z91" s="218" t="s">
        <v>498</v>
      </c>
      <c r="AA91" s="218" t="s">
        <v>505</v>
      </c>
    </row>
    <row r="92" spans="1:27" s="182" customFormat="1" ht="31.5" x14ac:dyDescent="0.25">
      <c r="A92" s="216">
        <v>68</v>
      </c>
      <c r="B92" s="220" t="s">
        <v>606</v>
      </c>
      <c r="C92" s="220" t="s">
        <v>606</v>
      </c>
      <c r="D92" s="220" t="s">
        <v>606</v>
      </c>
      <c r="E92" s="220" t="s">
        <v>606</v>
      </c>
      <c r="F92" s="218">
        <v>6</v>
      </c>
      <c r="G92" s="218">
        <v>10</v>
      </c>
      <c r="H92" s="218">
        <v>6</v>
      </c>
      <c r="I92" s="218">
        <v>6</v>
      </c>
      <c r="J92" s="220">
        <v>1995</v>
      </c>
      <c r="K92" s="221">
        <v>1</v>
      </c>
      <c r="L92" s="218">
        <v>1</v>
      </c>
      <c r="M92" s="225" t="s">
        <v>607</v>
      </c>
      <c r="N92" s="224" t="s">
        <v>539</v>
      </c>
      <c r="O92" s="218" t="s">
        <v>500</v>
      </c>
      <c r="P92" s="218" t="s">
        <v>500</v>
      </c>
      <c r="Q92" s="222">
        <v>0.35</v>
      </c>
      <c r="R92" s="222">
        <v>0.35</v>
      </c>
      <c r="S92" s="218">
        <v>2019</v>
      </c>
      <c r="T92" s="218" t="s">
        <v>501</v>
      </c>
      <c r="U92" s="218" t="s">
        <v>501</v>
      </c>
      <c r="V92" s="218" t="s">
        <v>502</v>
      </c>
      <c r="W92" s="218" t="s">
        <v>502</v>
      </c>
      <c r="X92" s="218" t="s">
        <v>503</v>
      </c>
      <c r="Y92" s="218" t="s">
        <v>504</v>
      </c>
      <c r="Z92" s="218" t="s">
        <v>498</v>
      </c>
      <c r="AA92" s="218" t="s">
        <v>505</v>
      </c>
    </row>
    <row r="93" spans="1:27" s="182" customFormat="1" ht="31.5" x14ac:dyDescent="0.25">
      <c r="A93" s="216">
        <v>69</v>
      </c>
      <c r="B93" s="220" t="s">
        <v>608</v>
      </c>
      <c r="C93" s="220" t="s">
        <v>608</v>
      </c>
      <c r="D93" s="220" t="s">
        <v>608</v>
      </c>
      <c r="E93" s="220" t="s">
        <v>608</v>
      </c>
      <c r="F93" s="218">
        <v>6</v>
      </c>
      <c r="G93" s="218">
        <v>10</v>
      </c>
      <c r="H93" s="218">
        <v>6</v>
      </c>
      <c r="I93" s="218">
        <v>6</v>
      </c>
      <c r="J93" s="220">
        <v>1965</v>
      </c>
      <c r="K93" s="221">
        <v>1</v>
      </c>
      <c r="L93" s="218">
        <v>1</v>
      </c>
      <c r="M93" s="225" t="s">
        <v>543</v>
      </c>
      <c r="N93" s="224" t="s">
        <v>539</v>
      </c>
      <c r="O93" s="218" t="s">
        <v>500</v>
      </c>
      <c r="P93" s="218" t="s">
        <v>500</v>
      </c>
      <c r="Q93" s="222">
        <v>0.53</v>
      </c>
      <c r="R93" s="222">
        <v>0.53</v>
      </c>
      <c r="S93" s="218">
        <v>2019</v>
      </c>
      <c r="T93" s="218" t="s">
        <v>501</v>
      </c>
      <c r="U93" s="218" t="s">
        <v>501</v>
      </c>
      <c r="V93" s="218" t="s">
        <v>502</v>
      </c>
      <c r="W93" s="218" t="s">
        <v>502</v>
      </c>
      <c r="X93" s="218" t="s">
        <v>503</v>
      </c>
      <c r="Y93" s="218" t="s">
        <v>504</v>
      </c>
      <c r="Z93" s="218" t="s">
        <v>498</v>
      </c>
      <c r="AA93" s="218" t="s">
        <v>505</v>
      </c>
    </row>
    <row r="94" spans="1:27" s="182" customFormat="1" ht="31.5" x14ac:dyDescent="0.25">
      <c r="A94" s="216">
        <v>70</v>
      </c>
      <c r="B94" s="220" t="s">
        <v>609</v>
      </c>
      <c r="C94" s="220" t="s">
        <v>609</v>
      </c>
      <c r="D94" s="220" t="s">
        <v>609</v>
      </c>
      <c r="E94" s="220" t="s">
        <v>609</v>
      </c>
      <c r="F94" s="218">
        <v>6</v>
      </c>
      <c r="G94" s="218">
        <v>10</v>
      </c>
      <c r="H94" s="218">
        <v>6</v>
      </c>
      <c r="I94" s="218">
        <v>6</v>
      </c>
      <c r="J94" s="220">
        <v>1950</v>
      </c>
      <c r="K94" s="221">
        <v>1</v>
      </c>
      <c r="L94" s="218">
        <v>1</v>
      </c>
      <c r="M94" s="225" t="s">
        <v>565</v>
      </c>
      <c r="N94" s="224" t="s">
        <v>539</v>
      </c>
      <c r="O94" s="218" t="s">
        <v>500</v>
      </c>
      <c r="P94" s="218" t="s">
        <v>500</v>
      </c>
      <c r="Q94" s="222">
        <v>0.16</v>
      </c>
      <c r="R94" s="222">
        <v>0.16</v>
      </c>
      <c r="S94" s="218">
        <v>2019</v>
      </c>
      <c r="T94" s="218" t="s">
        <v>501</v>
      </c>
      <c r="U94" s="218" t="s">
        <v>501</v>
      </c>
      <c r="V94" s="218" t="s">
        <v>502</v>
      </c>
      <c r="W94" s="218" t="s">
        <v>502</v>
      </c>
      <c r="X94" s="218" t="s">
        <v>503</v>
      </c>
      <c r="Y94" s="218" t="s">
        <v>504</v>
      </c>
      <c r="Z94" s="218" t="s">
        <v>498</v>
      </c>
      <c r="AA94" s="218" t="s">
        <v>505</v>
      </c>
    </row>
    <row r="95" spans="1:27" x14ac:dyDescent="0.25">
      <c r="Q95" s="182">
        <f>SUM(Q25:Q94)</f>
        <v>35.230000000000011</v>
      </c>
      <c r="R95" s="43">
        <f>SUM(R25:R94)</f>
        <v>43.93</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2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70" zoomScaleSheetLayoutView="70" workbookViewId="0">
      <selection activeCell="C49" sqref="C4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82" t="str">
        <f>'3.2 паспорт Техсостояние ЛЭП'!A5</f>
        <v>Год раскрытия информации: 2018 год</v>
      </c>
      <c r="B5" s="382"/>
      <c r="C5" s="382"/>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x14ac:dyDescent="0.3">
      <c r="A6" s="200"/>
      <c r="B6" s="180"/>
      <c r="C6" s="180"/>
      <c r="E6" s="14"/>
      <c r="F6" s="14"/>
      <c r="G6" s="13"/>
    </row>
    <row r="7" spans="1:29" s="10" customFormat="1" ht="18.75" x14ac:dyDescent="0.2">
      <c r="A7" s="371" t="s">
        <v>6</v>
      </c>
      <c r="B7" s="371"/>
      <c r="C7" s="371"/>
      <c r="D7" s="11"/>
      <c r="E7" s="11"/>
      <c r="F7" s="11"/>
      <c r="G7" s="11"/>
      <c r="H7" s="11"/>
      <c r="I7" s="11"/>
      <c r="J7" s="11"/>
      <c r="K7" s="11"/>
      <c r="L7" s="11"/>
      <c r="M7" s="11"/>
      <c r="N7" s="11"/>
      <c r="O7" s="11"/>
      <c r="P7" s="11"/>
      <c r="Q7" s="11"/>
      <c r="R7" s="11"/>
      <c r="S7" s="11"/>
      <c r="T7" s="11"/>
      <c r="U7" s="11"/>
    </row>
    <row r="8" spans="1:29" s="10" customFormat="1" ht="18.75" x14ac:dyDescent="0.2">
      <c r="A8" s="371"/>
      <c r="B8" s="371"/>
      <c r="C8" s="371"/>
      <c r="D8" s="12"/>
      <c r="E8" s="12"/>
      <c r="F8" s="12"/>
      <c r="G8" s="12"/>
      <c r="H8" s="11"/>
      <c r="I8" s="11"/>
      <c r="J8" s="11"/>
      <c r="K8" s="11"/>
      <c r="L8" s="11"/>
      <c r="M8" s="11"/>
      <c r="N8" s="11"/>
      <c r="O8" s="11"/>
      <c r="P8" s="11"/>
      <c r="Q8" s="11"/>
      <c r="R8" s="11"/>
      <c r="S8" s="11"/>
      <c r="T8" s="11"/>
      <c r="U8" s="11"/>
    </row>
    <row r="9" spans="1:29" s="10" customFormat="1" ht="18.75" x14ac:dyDescent="0.2">
      <c r="A9" s="375" t="str">
        <f>'3.2 паспорт Техсостояние ЛЭП'!E9</f>
        <v>Акционерное общество "Янтарьэнерго" ДЗО  ПАО "Россети"</v>
      </c>
      <c r="B9" s="375"/>
      <c r="C9" s="375"/>
      <c r="D9" s="6"/>
      <c r="E9" s="6"/>
      <c r="F9" s="6"/>
      <c r="G9" s="6"/>
      <c r="H9" s="11"/>
      <c r="I9" s="11"/>
      <c r="J9" s="11"/>
      <c r="K9" s="11"/>
      <c r="L9" s="11"/>
      <c r="M9" s="11"/>
      <c r="N9" s="11"/>
      <c r="O9" s="11"/>
      <c r="P9" s="11"/>
      <c r="Q9" s="11"/>
      <c r="R9" s="11"/>
      <c r="S9" s="11"/>
      <c r="T9" s="11"/>
      <c r="U9" s="11"/>
    </row>
    <row r="10" spans="1:29" s="10" customFormat="1" ht="18.75" x14ac:dyDescent="0.2">
      <c r="A10" s="372" t="s">
        <v>5</v>
      </c>
      <c r="B10" s="372"/>
      <c r="C10" s="372"/>
      <c r="D10" s="4"/>
      <c r="E10" s="4"/>
      <c r="F10" s="4"/>
      <c r="G10" s="4"/>
      <c r="H10" s="11"/>
      <c r="I10" s="11"/>
      <c r="J10" s="11"/>
      <c r="K10" s="11"/>
      <c r="L10" s="11"/>
      <c r="M10" s="11"/>
      <c r="N10" s="11"/>
      <c r="O10" s="11"/>
      <c r="P10" s="11"/>
      <c r="Q10" s="11"/>
      <c r="R10" s="11"/>
      <c r="S10" s="11"/>
      <c r="T10" s="11"/>
      <c r="U10" s="11"/>
    </row>
    <row r="11" spans="1:29" s="10" customFormat="1" ht="18.75" x14ac:dyDescent="0.2">
      <c r="A11" s="371"/>
      <c r="B11" s="371"/>
      <c r="C11" s="371"/>
      <c r="D11" s="12"/>
      <c r="E11" s="12"/>
      <c r="F11" s="12"/>
      <c r="G11" s="12"/>
      <c r="H11" s="11"/>
      <c r="I11" s="11"/>
      <c r="J11" s="11"/>
      <c r="K11" s="11"/>
      <c r="L11" s="11"/>
      <c r="M11" s="11"/>
      <c r="N11" s="11"/>
      <c r="O11" s="11"/>
      <c r="P11" s="11"/>
      <c r="Q11" s="11"/>
      <c r="R11" s="11"/>
      <c r="S11" s="11"/>
      <c r="T11" s="11"/>
      <c r="U11" s="11"/>
    </row>
    <row r="12" spans="1:29" s="10" customFormat="1" ht="18.75" x14ac:dyDescent="0.2">
      <c r="A12" s="375" t="str">
        <f>'3.2 паспорт Техсостояние ЛЭП'!E12</f>
        <v>Н_17-1458</v>
      </c>
      <c r="B12" s="375"/>
      <c r="C12" s="375"/>
      <c r="D12" s="6"/>
      <c r="E12" s="6"/>
      <c r="F12" s="6"/>
      <c r="G12" s="6"/>
      <c r="H12" s="11"/>
      <c r="I12" s="11"/>
      <c r="J12" s="11"/>
      <c r="K12" s="11"/>
      <c r="L12" s="11"/>
      <c r="M12" s="11"/>
      <c r="N12" s="11"/>
      <c r="O12" s="11"/>
      <c r="P12" s="11"/>
      <c r="Q12" s="11"/>
      <c r="R12" s="11"/>
      <c r="S12" s="11"/>
      <c r="T12" s="11"/>
      <c r="U12" s="11"/>
    </row>
    <row r="13" spans="1:29" s="10" customFormat="1" ht="18.75" x14ac:dyDescent="0.2">
      <c r="A13" s="372" t="s">
        <v>4</v>
      </c>
      <c r="B13" s="372"/>
      <c r="C13" s="37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86"/>
      <c r="B14" s="386"/>
      <c r="C14" s="386"/>
      <c r="D14" s="8"/>
      <c r="E14" s="8"/>
      <c r="F14" s="8"/>
      <c r="G14" s="8"/>
      <c r="H14" s="8"/>
      <c r="I14" s="8"/>
      <c r="J14" s="8"/>
      <c r="K14" s="8"/>
      <c r="L14" s="8"/>
      <c r="M14" s="8"/>
      <c r="N14" s="8"/>
      <c r="O14" s="8"/>
      <c r="P14" s="8"/>
      <c r="Q14" s="8"/>
      <c r="R14" s="8"/>
      <c r="S14" s="8"/>
      <c r="T14" s="8"/>
      <c r="U14" s="8"/>
    </row>
    <row r="15" spans="1:29" s="2" customFormat="1" ht="72.75" customHeight="1" x14ac:dyDescent="0.2">
      <c r="A15" s="387" t="str">
        <f>'3.2 паспорт Техсостояние ЛЭП'!E15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5" s="387"/>
      <c r="C15" s="387"/>
      <c r="D15" s="6"/>
      <c r="E15" s="6"/>
      <c r="F15" s="6"/>
      <c r="G15" s="6"/>
      <c r="H15" s="6"/>
      <c r="I15" s="6"/>
      <c r="J15" s="6"/>
      <c r="K15" s="6"/>
      <c r="L15" s="6"/>
      <c r="M15" s="6"/>
      <c r="N15" s="6"/>
      <c r="O15" s="6"/>
      <c r="P15" s="6"/>
      <c r="Q15" s="6"/>
      <c r="R15" s="6"/>
      <c r="S15" s="6"/>
      <c r="T15" s="6"/>
      <c r="U15" s="6"/>
    </row>
    <row r="16" spans="1:29" s="2" customFormat="1" ht="15" customHeight="1" x14ac:dyDescent="0.2">
      <c r="A16" s="374" t="s">
        <v>3</v>
      </c>
      <c r="B16" s="374"/>
      <c r="C16" s="374"/>
      <c r="D16" s="4"/>
      <c r="E16" s="4"/>
      <c r="F16" s="4"/>
      <c r="G16" s="4"/>
      <c r="H16" s="4"/>
      <c r="I16" s="4"/>
      <c r="J16" s="4"/>
      <c r="K16" s="4"/>
      <c r="L16" s="4"/>
      <c r="M16" s="4"/>
      <c r="N16" s="4"/>
      <c r="O16" s="4"/>
      <c r="P16" s="4"/>
      <c r="Q16" s="4"/>
      <c r="R16" s="4"/>
      <c r="S16" s="4"/>
      <c r="T16" s="4"/>
      <c r="U16" s="4"/>
    </row>
    <row r="17" spans="1:21" s="2" customFormat="1" ht="15" customHeight="1" x14ac:dyDescent="0.2">
      <c r="A17" s="388"/>
      <c r="B17" s="388"/>
      <c r="C17" s="388"/>
      <c r="D17" s="3"/>
      <c r="E17" s="3"/>
      <c r="F17" s="3"/>
      <c r="G17" s="3"/>
      <c r="H17" s="3"/>
      <c r="I17" s="3"/>
      <c r="J17" s="3"/>
      <c r="K17" s="3"/>
      <c r="L17" s="3"/>
      <c r="M17" s="3"/>
      <c r="N17" s="3"/>
      <c r="O17" s="3"/>
      <c r="P17" s="3"/>
      <c r="Q17" s="3"/>
      <c r="R17" s="3"/>
    </row>
    <row r="18" spans="1:21" s="2" customFormat="1" ht="27.75" customHeight="1" x14ac:dyDescent="0.2">
      <c r="A18" s="379" t="s">
        <v>355</v>
      </c>
      <c r="B18" s="379"/>
      <c r="C18" s="37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142.5" customHeight="1" x14ac:dyDescent="0.2">
      <c r="A22" s="22" t="s">
        <v>61</v>
      </c>
      <c r="B22" s="28" t="s">
        <v>368</v>
      </c>
      <c r="C22" s="37" t="s">
        <v>610</v>
      </c>
      <c r="D22" s="27"/>
      <c r="E22" s="27"/>
      <c r="F22" s="26"/>
      <c r="G22" s="26"/>
      <c r="H22" s="26"/>
      <c r="I22" s="26"/>
      <c r="J22" s="26"/>
      <c r="K22" s="26"/>
      <c r="L22" s="26"/>
      <c r="M22" s="26"/>
      <c r="N22" s="26"/>
      <c r="O22" s="26"/>
      <c r="P22" s="26"/>
      <c r="Q22" s="25"/>
      <c r="R22" s="25"/>
      <c r="S22" s="25"/>
      <c r="T22" s="25"/>
      <c r="U22" s="25"/>
    </row>
    <row r="23" spans="1:21" ht="111.75" customHeight="1" x14ac:dyDescent="0.25">
      <c r="A23" s="22" t="s">
        <v>60</v>
      </c>
      <c r="B23" s="24" t="s">
        <v>57</v>
      </c>
      <c r="C23" s="37" t="s">
        <v>611</v>
      </c>
      <c r="D23" s="21"/>
      <c r="E23" s="21"/>
      <c r="F23" s="21"/>
      <c r="G23" s="21"/>
      <c r="H23" s="21"/>
      <c r="I23" s="21"/>
      <c r="J23" s="21"/>
      <c r="K23" s="21"/>
      <c r="L23" s="21"/>
      <c r="M23" s="21"/>
      <c r="N23" s="21"/>
      <c r="O23" s="21"/>
      <c r="P23" s="21"/>
      <c r="Q23" s="21"/>
      <c r="R23" s="21"/>
      <c r="S23" s="21"/>
      <c r="T23" s="21"/>
      <c r="U23" s="21"/>
    </row>
    <row r="24" spans="1:21" ht="165" customHeight="1" x14ac:dyDescent="0.25">
      <c r="A24" s="22" t="s">
        <v>59</v>
      </c>
      <c r="B24" s="24" t="s">
        <v>388</v>
      </c>
      <c r="C24" s="226" t="s">
        <v>614</v>
      </c>
      <c r="D24" s="21"/>
      <c r="E24" s="21"/>
      <c r="F24" s="21"/>
      <c r="G24" s="21"/>
      <c r="H24" s="21"/>
      <c r="I24" s="21"/>
      <c r="J24" s="21"/>
      <c r="K24" s="21"/>
      <c r="L24" s="21"/>
      <c r="M24" s="21"/>
      <c r="N24" s="21"/>
      <c r="O24" s="21"/>
      <c r="P24" s="21"/>
      <c r="Q24" s="21"/>
      <c r="R24" s="21"/>
      <c r="S24" s="21"/>
      <c r="T24" s="21"/>
      <c r="U24" s="21"/>
    </row>
    <row r="25" spans="1:21" ht="54.75" customHeight="1" x14ac:dyDescent="0.25">
      <c r="A25" s="22" t="s">
        <v>58</v>
      </c>
      <c r="B25" s="24" t="s">
        <v>389</v>
      </c>
      <c r="C25" s="37" t="s">
        <v>442</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201</v>
      </c>
      <c r="C26" s="37" t="s">
        <v>443</v>
      </c>
      <c r="D26" s="21"/>
      <c r="E26" s="21"/>
      <c r="F26" s="21"/>
      <c r="G26" s="21"/>
      <c r="H26" s="21"/>
      <c r="I26" s="21"/>
      <c r="J26" s="21"/>
      <c r="K26" s="21"/>
      <c r="L26" s="21"/>
      <c r="M26" s="21"/>
      <c r="N26" s="21"/>
      <c r="O26" s="21"/>
      <c r="P26" s="21"/>
      <c r="Q26" s="21"/>
      <c r="R26" s="21"/>
      <c r="S26" s="21"/>
      <c r="T26" s="21"/>
      <c r="U26" s="21"/>
    </row>
    <row r="27" spans="1:21" ht="269.25" customHeight="1" x14ac:dyDescent="0.25">
      <c r="A27" s="22" t="s">
        <v>55</v>
      </c>
      <c r="B27" s="24" t="s">
        <v>369</v>
      </c>
      <c r="C27" s="37" t="s">
        <v>612</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7">
        <v>2018</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7">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7" t="s">
        <v>613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1"/>
  <sheetViews>
    <sheetView view="pageBreakPreview" topLeftCell="A7" zoomScale="80" zoomScaleNormal="80" zoomScaleSheetLayoutView="80" workbookViewId="0">
      <selection activeCell="B26" sqref="B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27.85546875" customWidth="1"/>
    <col min="26" max="26" width="46.5703125" customWidth="1"/>
    <col min="27" max="28" width="12.28515625" customWidth="1"/>
  </cols>
  <sheetData>
    <row r="1" spans="1:28" ht="18.75" x14ac:dyDescent="0.25">
      <c r="Z1" s="36" t="s">
        <v>65</v>
      </c>
    </row>
    <row r="2" spans="1:28" ht="18.75" x14ac:dyDescent="0.3">
      <c r="Z2" s="13" t="s">
        <v>7</v>
      </c>
    </row>
    <row r="3" spans="1:28" ht="18.75" x14ac:dyDescent="0.3">
      <c r="Z3" s="13" t="s">
        <v>64</v>
      </c>
    </row>
    <row r="4" spans="1:28" ht="18.75" customHeight="1" x14ac:dyDescent="0.25">
      <c r="A4" s="382" t="str">
        <f>'3.3 паспорт описание'!A5</f>
        <v>Год раскрытия информации: 2018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row>
    <row r="5" spans="1:28" x14ac:dyDescent="0.25">
      <c r="A5" s="205"/>
      <c r="B5" s="205"/>
      <c r="C5" s="205"/>
      <c r="D5" s="205"/>
      <c r="E5" s="205"/>
      <c r="F5" s="205"/>
      <c r="G5" s="205"/>
      <c r="H5" s="205"/>
      <c r="I5" s="205"/>
      <c r="J5" s="205"/>
      <c r="K5" s="205"/>
      <c r="L5" s="205"/>
      <c r="M5" s="205"/>
      <c r="N5" s="205"/>
      <c r="O5" s="205"/>
      <c r="P5" s="205"/>
      <c r="Q5" s="205"/>
      <c r="R5" s="205"/>
      <c r="S5" s="205"/>
      <c r="T5" s="205"/>
      <c r="U5" s="205"/>
      <c r="V5" s="205"/>
      <c r="W5" s="205"/>
      <c r="X5" s="205"/>
      <c r="Y5" s="205"/>
      <c r="Z5" s="205"/>
    </row>
    <row r="6" spans="1:28" ht="18.75" x14ac:dyDescent="0.25">
      <c r="A6" s="371" t="s">
        <v>6</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09"/>
      <c r="AB6" s="109"/>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09"/>
      <c r="AB7" s="109"/>
    </row>
    <row r="8" spans="1:28" ht="15.75" x14ac:dyDescent="0.25">
      <c r="A8" s="375" t="str">
        <f>'3.3 паспорт описание'!A9:C9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10"/>
      <c r="AB8" s="110"/>
    </row>
    <row r="9" spans="1:28" ht="15.75" x14ac:dyDescent="0.25">
      <c r="A9" s="372" t="s">
        <v>5</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11"/>
      <c r="AB9" s="111"/>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09"/>
      <c r="AB10" s="109"/>
    </row>
    <row r="11" spans="1:28" ht="15.75" x14ac:dyDescent="0.25">
      <c r="A11" s="375" t="str">
        <f>'3.3 паспорт описание'!A12:C12</f>
        <v>Н_17-1458</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10"/>
      <c r="AB11" s="110"/>
    </row>
    <row r="12" spans="1:28" ht="15.75" x14ac:dyDescent="0.25">
      <c r="A12" s="372" t="s">
        <v>4</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11"/>
      <c r="AB12" s="111"/>
    </row>
    <row r="13" spans="1:28" ht="18.75"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9"/>
      <c r="AB13" s="9"/>
    </row>
    <row r="14" spans="1:28" ht="47.25" customHeight="1" x14ac:dyDescent="0.25">
      <c r="A14" s="387" t="str">
        <f>'3.3 паспорт описание'!A15:C15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110"/>
      <c r="AB14" s="110"/>
    </row>
    <row r="15" spans="1:28" ht="15.75" x14ac:dyDescent="0.25">
      <c r="A15" s="374" t="s">
        <v>3</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11"/>
      <c r="AB15" s="111"/>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18"/>
      <c r="AB16" s="118"/>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18"/>
      <c r="AB17" s="118"/>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18"/>
      <c r="AB18" s="118"/>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18"/>
      <c r="AB19" s="118"/>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19"/>
      <c r="AB20" s="119"/>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19"/>
      <c r="AB21" s="119"/>
    </row>
    <row r="22" spans="1:28" x14ac:dyDescent="0.25">
      <c r="A22" s="415" t="s">
        <v>387</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20"/>
      <c r="AB22" s="120"/>
    </row>
    <row r="23" spans="1:28" ht="32.25" customHeight="1" x14ac:dyDescent="0.25">
      <c r="A23" s="417" t="s">
        <v>271</v>
      </c>
      <c r="B23" s="418"/>
      <c r="C23" s="418"/>
      <c r="D23" s="418"/>
      <c r="E23" s="418"/>
      <c r="F23" s="418"/>
      <c r="G23" s="418"/>
      <c r="H23" s="418"/>
      <c r="I23" s="418"/>
      <c r="J23" s="418"/>
      <c r="K23" s="418"/>
      <c r="L23" s="419"/>
      <c r="M23" s="416" t="s">
        <v>272</v>
      </c>
      <c r="N23" s="416"/>
      <c r="O23" s="416"/>
      <c r="P23" s="416"/>
      <c r="Q23" s="416"/>
      <c r="R23" s="416"/>
      <c r="S23" s="416"/>
      <c r="T23" s="416"/>
      <c r="U23" s="416"/>
      <c r="V23" s="416"/>
      <c r="W23" s="416"/>
      <c r="X23" s="416"/>
      <c r="Y23" s="416"/>
      <c r="Z23" s="416"/>
    </row>
    <row r="24" spans="1:28" ht="151.5" customHeight="1" x14ac:dyDescent="0.25">
      <c r="A24" s="74" t="s">
        <v>203</v>
      </c>
      <c r="B24" s="75" t="s">
        <v>210</v>
      </c>
      <c r="C24" s="74" t="s">
        <v>266</v>
      </c>
      <c r="D24" s="74" t="s">
        <v>204</v>
      </c>
      <c r="E24" s="74" t="s">
        <v>267</v>
      </c>
      <c r="F24" s="74" t="s">
        <v>269</v>
      </c>
      <c r="G24" s="74" t="s">
        <v>268</v>
      </c>
      <c r="H24" s="74" t="s">
        <v>205</v>
      </c>
      <c r="I24" s="74" t="s">
        <v>270</v>
      </c>
      <c r="J24" s="74" t="s">
        <v>211</v>
      </c>
      <c r="K24" s="75" t="s">
        <v>209</v>
      </c>
      <c r="L24" s="75" t="s">
        <v>206</v>
      </c>
      <c r="M24" s="76" t="s">
        <v>218</v>
      </c>
      <c r="N24" s="75" t="s">
        <v>397</v>
      </c>
      <c r="O24" s="74" t="s">
        <v>216</v>
      </c>
      <c r="P24" s="74" t="s">
        <v>217</v>
      </c>
      <c r="Q24" s="74" t="s">
        <v>215</v>
      </c>
      <c r="R24" s="74" t="s">
        <v>205</v>
      </c>
      <c r="S24" s="74" t="s">
        <v>214</v>
      </c>
      <c r="T24" s="74" t="s">
        <v>213</v>
      </c>
      <c r="U24" s="74" t="s">
        <v>265</v>
      </c>
      <c r="V24" s="74" t="s">
        <v>215</v>
      </c>
      <c r="W24" s="80" t="s">
        <v>208</v>
      </c>
      <c r="X24" s="80" t="s">
        <v>220</v>
      </c>
      <c r="Y24" s="80" t="s">
        <v>221</v>
      </c>
      <c r="Z24" s="81" t="s">
        <v>219</v>
      </c>
    </row>
    <row r="25" spans="1:28" ht="16.5" customHeight="1" x14ac:dyDescent="0.25">
      <c r="A25" s="74">
        <v>1</v>
      </c>
      <c r="B25" s="75">
        <v>2</v>
      </c>
      <c r="C25" s="74">
        <v>3</v>
      </c>
      <c r="D25" s="75">
        <v>4</v>
      </c>
      <c r="E25" s="74">
        <v>5</v>
      </c>
      <c r="F25" s="75">
        <v>6</v>
      </c>
      <c r="G25" s="74">
        <v>7</v>
      </c>
      <c r="H25" s="75">
        <v>8</v>
      </c>
      <c r="I25" s="74">
        <v>9</v>
      </c>
      <c r="J25" s="75">
        <v>10</v>
      </c>
      <c r="K25" s="121">
        <v>11</v>
      </c>
      <c r="L25" s="75">
        <v>12</v>
      </c>
      <c r="M25" s="121">
        <v>13</v>
      </c>
      <c r="N25" s="75">
        <v>14</v>
      </c>
      <c r="O25" s="121">
        <v>15</v>
      </c>
      <c r="P25" s="75">
        <v>16</v>
      </c>
      <c r="Q25" s="121">
        <v>17</v>
      </c>
      <c r="R25" s="75">
        <v>18</v>
      </c>
      <c r="S25" s="121">
        <v>19</v>
      </c>
      <c r="T25" s="75">
        <v>20</v>
      </c>
      <c r="U25" s="121">
        <v>21</v>
      </c>
      <c r="V25" s="75">
        <v>22</v>
      </c>
      <c r="W25" s="121">
        <v>23</v>
      </c>
      <c r="X25" s="75">
        <v>24</v>
      </c>
      <c r="Y25" s="121">
        <v>25</v>
      </c>
      <c r="Z25" s="75">
        <v>26</v>
      </c>
    </row>
    <row r="26" spans="1:28" ht="120" x14ac:dyDescent="0.25">
      <c r="A26" s="227">
        <v>2016</v>
      </c>
      <c r="B26" s="220" t="s">
        <v>499</v>
      </c>
      <c r="C26" s="228">
        <v>0.31669999999999998</v>
      </c>
      <c r="D26" s="228">
        <v>633</v>
      </c>
      <c r="E26" s="228">
        <v>3.75</v>
      </c>
      <c r="F26" s="228">
        <v>200.471</v>
      </c>
      <c r="G26" s="228">
        <v>1187.625</v>
      </c>
      <c r="H26" s="228">
        <v>34000</v>
      </c>
      <c r="I26" s="228">
        <v>5.8959999999999999</v>
      </c>
      <c r="J26" s="228">
        <v>1.7999999999999999E-2</v>
      </c>
      <c r="K26" s="228" t="s">
        <v>506</v>
      </c>
      <c r="L26" s="228" t="s">
        <v>507</v>
      </c>
      <c r="M26" s="228" t="s">
        <v>497</v>
      </c>
      <c r="N26" s="228">
        <v>0</v>
      </c>
      <c r="O26" s="228">
        <v>0</v>
      </c>
      <c r="P26" s="228">
        <v>0</v>
      </c>
      <c r="Q26" s="228">
        <v>0</v>
      </c>
      <c r="R26" s="228">
        <v>0</v>
      </c>
      <c r="S26" s="228">
        <v>0</v>
      </c>
      <c r="T26" s="228">
        <v>0</v>
      </c>
      <c r="U26" s="228">
        <v>0</v>
      </c>
      <c r="V26" s="228">
        <v>0</v>
      </c>
      <c r="W26" s="228">
        <v>0</v>
      </c>
      <c r="X26" s="228">
        <v>0</v>
      </c>
      <c r="Y26" s="334" t="s">
        <v>641</v>
      </c>
      <c r="Z26" s="228"/>
    </row>
    <row r="27" spans="1:28" ht="15.75" x14ac:dyDescent="0.25">
      <c r="A27" s="227">
        <v>2016</v>
      </c>
      <c r="B27" s="220" t="s">
        <v>537</v>
      </c>
      <c r="C27" s="228" t="s">
        <v>273</v>
      </c>
      <c r="D27" s="228" t="s">
        <v>273</v>
      </c>
      <c r="E27" s="228" t="s">
        <v>273</v>
      </c>
      <c r="F27" s="228" t="s">
        <v>273</v>
      </c>
      <c r="G27" s="228" t="s">
        <v>273</v>
      </c>
      <c r="H27" s="228" t="s">
        <v>273</v>
      </c>
      <c r="I27" s="228" t="s">
        <v>273</v>
      </c>
      <c r="J27" s="228" t="s">
        <v>273</v>
      </c>
      <c r="K27" s="228" t="s">
        <v>615</v>
      </c>
      <c r="L27" s="228" t="s">
        <v>507</v>
      </c>
      <c r="M27" s="228" t="s">
        <v>497</v>
      </c>
      <c r="N27" s="228">
        <v>0</v>
      </c>
      <c r="O27" s="228">
        <v>0</v>
      </c>
      <c r="P27" s="228">
        <v>0</v>
      </c>
      <c r="Q27" s="228">
        <v>0</v>
      </c>
      <c r="R27" s="228">
        <v>0</v>
      </c>
      <c r="S27" s="228">
        <v>0</v>
      </c>
      <c r="T27" s="228">
        <v>0</v>
      </c>
      <c r="U27" s="228">
        <v>0</v>
      </c>
      <c r="V27" s="228">
        <v>0</v>
      </c>
      <c r="W27" s="228">
        <v>0</v>
      </c>
      <c r="X27" s="228">
        <v>0</v>
      </c>
      <c r="Y27" s="228">
        <v>0</v>
      </c>
      <c r="Z27" s="229"/>
    </row>
    <row r="28" spans="1:28" ht="15.75" x14ac:dyDescent="0.25">
      <c r="A28" s="227">
        <v>2016</v>
      </c>
      <c r="B28" s="220" t="s">
        <v>537</v>
      </c>
      <c r="C28" s="228" t="s">
        <v>273</v>
      </c>
      <c r="D28" s="228" t="s">
        <v>273</v>
      </c>
      <c r="E28" s="228" t="s">
        <v>273</v>
      </c>
      <c r="F28" s="228" t="s">
        <v>273</v>
      </c>
      <c r="G28" s="228" t="s">
        <v>273</v>
      </c>
      <c r="H28" s="228" t="s">
        <v>273</v>
      </c>
      <c r="I28" s="228" t="s">
        <v>273</v>
      </c>
      <c r="J28" s="228" t="s">
        <v>273</v>
      </c>
      <c r="K28" s="228" t="s">
        <v>615</v>
      </c>
      <c r="L28" s="228" t="s">
        <v>507</v>
      </c>
      <c r="M28" s="228" t="s">
        <v>497</v>
      </c>
      <c r="N28" s="228">
        <v>0</v>
      </c>
      <c r="O28" s="228">
        <v>0</v>
      </c>
      <c r="P28" s="228">
        <v>0</v>
      </c>
      <c r="Q28" s="228">
        <v>0</v>
      </c>
      <c r="R28" s="228">
        <v>0</v>
      </c>
      <c r="S28" s="228">
        <v>0</v>
      </c>
      <c r="T28" s="228">
        <v>0</v>
      </c>
      <c r="U28" s="228">
        <v>0</v>
      </c>
      <c r="V28" s="228">
        <v>0</v>
      </c>
      <c r="W28" s="228">
        <v>0</v>
      </c>
      <c r="X28" s="228">
        <v>0</v>
      </c>
      <c r="Y28" s="228">
        <v>0</v>
      </c>
      <c r="Z28" s="230"/>
    </row>
    <row r="29" spans="1:28" ht="15.75" x14ac:dyDescent="0.25">
      <c r="A29" s="227">
        <v>2016</v>
      </c>
      <c r="B29" s="220" t="s">
        <v>499</v>
      </c>
      <c r="C29" s="228" t="s">
        <v>273</v>
      </c>
      <c r="D29" s="228" t="s">
        <v>273</v>
      </c>
      <c r="E29" s="228" t="s">
        <v>273</v>
      </c>
      <c r="F29" s="228" t="s">
        <v>273</v>
      </c>
      <c r="G29" s="228" t="s">
        <v>273</v>
      </c>
      <c r="H29" s="228" t="s">
        <v>273</v>
      </c>
      <c r="I29" s="228" t="s">
        <v>273</v>
      </c>
      <c r="J29" s="228" t="s">
        <v>273</v>
      </c>
      <c r="K29" s="228" t="s">
        <v>615</v>
      </c>
      <c r="L29" s="228" t="s">
        <v>507</v>
      </c>
      <c r="M29" s="228" t="s">
        <v>497</v>
      </c>
      <c r="N29" s="228">
        <v>0</v>
      </c>
      <c r="O29" s="228">
        <v>0</v>
      </c>
      <c r="P29" s="228">
        <v>0</v>
      </c>
      <c r="Q29" s="228">
        <v>0</v>
      </c>
      <c r="R29" s="228">
        <v>0</v>
      </c>
      <c r="S29" s="228">
        <v>0</v>
      </c>
      <c r="T29" s="228">
        <v>0</v>
      </c>
      <c r="U29" s="228">
        <v>0</v>
      </c>
      <c r="V29" s="228">
        <v>0</v>
      </c>
      <c r="W29" s="228">
        <v>0</v>
      </c>
      <c r="X29" s="228">
        <v>0</v>
      </c>
      <c r="Y29" s="228">
        <v>0</v>
      </c>
      <c r="Z29" s="229"/>
    </row>
    <row r="30" spans="1:28" ht="15.75" x14ac:dyDescent="0.25">
      <c r="A30" s="227">
        <v>2016</v>
      </c>
      <c r="B30" s="220" t="s">
        <v>542</v>
      </c>
      <c r="C30" s="228" t="s">
        <v>273</v>
      </c>
      <c r="D30" s="228" t="s">
        <v>273</v>
      </c>
      <c r="E30" s="228" t="s">
        <v>273</v>
      </c>
      <c r="F30" s="228" t="s">
        <v>273</v>
      </c>
      <c r="G30" s="228" t="s">
        <v>273</v>
      </c>
      <c r="H30" s="228" t="s">
        <v>273</v>
      </c>
      <c r="I30" s="228" t="s">
        <v>273</v>
      </c>
      <c r="J30" s="228" t="s">
        <v>273</v>
      </c>
      <c r="K30" s="228" t="s">
        <v>615</v>
      </c>
      <c r="L30" s="228" t="s">
        <v>507</v>
      </c>
      <c r="M30" s="228" t="s">
        <v>497</v>
      </c>
      <c r="N30" s="228">
        <v>0</v>
      </c>
      <c r="O30" s="228">
        <v>0</v>
      </c>
      <c r="P30" s="228">
        <v>0</v>
      </c>
      <c r="Q30" s="228">
        <v>0</v>
      </c>
      <c r="R30" s="228">
        <v>0</v>
      </c>
      <c r="S30" s="228">
        <v>0</v>
      </c>
      <c r="T30" s="228">
        <v>0</v>
      </c>
      <c r="U30" s="228">
        <v>0</v>
      </c>
      <c r="V30" s="228">
        <v>0</v>
      </c>
      <c r="W30" s="228">
        <v>0</v>
      </c>
      <c r="X30" s="228">
        <v>0</v>
      </c>
      <c r="Y30" s="228">
        <v>0</v>
      </c>
      <c r="Z30" s="229"/>
    </row>
    <row r="31" spans="1:28" ht="15.75" x14ac:dyDescent="0.25">
      <c r="A31" s="227">
        <v>2016</v>
      </c>
      <c r="B31" s="220" t="s">
        <v>544</v>
      </c>
      <c r="C31" s="228" t="s">
        <v>273</v>
      </c>
      <c r="D31" s="228" t="s">
        <v>273</v>
      </c>
      <c r="E31" s="228" t="s">
        <v>273</v>
      </c>
      <c r="F31" s="228" t="s">
        <v>273</v>
      </c>
      <c r="G31" s="228" t="s">
        <v>273</v>
      </c>
      <c r="H31" s="228" t="s">
        <v>273</v>
      </c>
      <c r="I31" s="228" t="s">
        <v>273</v>
      </c>
      <c r="J31" s="228" t="s">
        <v>273</v>
      </c>
      <c r="K31" s="228" t="s">
        <v>615</v>
      </c>
      <c r="L31" s="228" t="s">
        <v>507</v>
      </c>
      <c r="M31" s="228" t="s">
        <v>497</v>
      </c>
      <c r="N31" s="228">
        <v>0</v>
      </c>
      <c r="O31" s="228">
        <v>0</v>
      </c>
      <c r="P31" s="228">
        <v>0</v>
      </c>
      <c r="Q31" s="228">
        <v>0</v>
      </c>
      <c r="R31" s="228">
        <v>0</v>
      </c>
      <c r="S31" s="228">
        <v>0</v>
      </c>
      <c r="T31" s="228">
        <v>0</v>
      </c>
      <c r="U31" s="228">
        <v>0</v>
      </c>
      <c r="V31" s="228">
        <v>0</v>
      </c>
      <c r="W31" s="228">
        <v>0</v>
      </c>
      <c r="X31" s="228">
        <v>0</v>
      </c>
      <c r="Y31" s="228">
        <v>0</v>
      </c>
      <c r="Z31" s="229"/>
    </row>
    <row r="32" spans="1:28" ht="15.75" x14ac:dyDescent="0.25">
      <c r="A32" s="227">
        <v>2016</v>
      </c>
      <c r="B32" s="220" t="s">
        <v>546</v>
      </c>
      <c r="C32" s="228" t="s">
        <v>273</v>
      </c>
      <c r="D32" s="228" t="s">
        <v>273</v>
      </c>
      <c r="E32" s="228" t="s">
        <v>273</v>
      </c>
      <c r="F32" s="228" t="s">
        <v>273</v>
      </c>
      <c r="G32" s="228" t="s">
        <v>273</v>
      </c>
      <c r="H32" s="228" t="s">
        <v>273</v>
      </c>
      <c r="I32" s="228" t="s">
        <v>273</v>
      </c>
      <c r="J32" s="228" t="s">
        <v>273</v>
      </c>
      <c r="K32" s="228" t="s">
        <v>615</v>
      </c>
      <c r="L32" s="228" t="s">
        <v>507</v>
      </c>
      <c r="M32" s="228" t="s">
        <v>497</v>
      </c>
      <c r="N32" s="228">
        <v>0</v>
      </c>
      <c r="O32" s="228">
        <v>0</v>
      </c>
      <c r="P32" s="228">
        <v>0</v>
      </c>
      <c r="Q32" s="228">
        <v>0</v>
      </c>
      <c r="R32" s="228">
        <v>0</v>
      </c>
      <c r="S32" s="228">
        <v>0</v>
      </c>
      <c r="T32" s="228">
        <v>0</v>
      </c>
      <c r="U32" s="228">
        <v>0</v>
      </c>
      <c r="V32" s="228">
        <v>0</v>
      </c>
      <c r="W32" s="228">
        <v>0</v>
      </c>
      <c r="X32" s="228">
        <v>0</v>
      </c>
      <c r="Y32" s="228">
        <v>0</v>
      </c>
      <c r="Z32" s="229"/>
    </row>
    <row r="33" spans="1:26" ht="15.75" x14ac:dyDescent="0.25">
      <c r="A33" s="227">
        <v>2016</v>
      </c>
      <c r="B33" s="220" t="s">
        <v>546</v>
      </c>
      <c r="C33" s="228" t="s">
        <v>273</v>
      </c>
      <c r="D33" s="228" t="s">
        <v>273</v>
      </c>
      <c r="E33" s="228" t="s">
        <v>273</v>
      </c>
      <c r="F33" s="228" t="s">
        <v>273</v>
      </c>
      <c r="G33" s="228" t="s">
        <v>273</v>
      </c>
      <c r="H33" s="228" t="s">
        <v>273</v>
      </c>
      <c r="I33" s="228" t="s">
        <v>273</v>
      </c>
      <c r="J33" s="228" t="s">
        <v>273</v>
      </c>
      <c r="K33" s="228" t="s">
        <v>615</v>
      </c>
      <c r="L33" s="228" t="s">
        <v>507</v>
      </c>
      <c r="M33" s="228" t="s">
        <v>497</v>
      </c>
      <c r="N33" s="228">
        <v>0</v>
      </c>
      <c r="O33" s="228">
        <v>0</v>
      </c>
      <c r="P33" s="228">
        <v>0</v>
      </c>
      <c r="Q33" s="228">
        <v>0</v>
      </c>
      <c r="R33" s="228">
        <v>0</v>
      </c>
      <c r="S33" s="228">
        <v>0</v>
      </c>
      <c r="T33" s="228">
        <v>0</v>
      </c>
      <c r="U33" s="228">
        <v>0</v>
      </c>
      <c r="V33" s="228">
        <v>0</v>
      </c>
      <c r="W33" s="228">
        <v>0</v>
      </c>
      <c r="X33" s="228">
        <v>0</v>
      </c>
      <c r="Y33" s="228">
        <v>0</v>
      </c>
      <c r="Z33" s="229"/>
    </row>
    <row r="34" spans="1:26" ht="15.75" x14ac:dyDescent="0.25">
      <c r="A34" s="227">
        <v>2016</v>
      </c>
      <c r="B34" s="220" t="s">
        <v>546</v>
      </c>
      <c r="C34" s="228" t="s">
        <v>273</v>
      </c>
      <c r="D34" s="228" t="s">
        <v>273</v>
      </c>
      <c r="E34" s="228" t="s">
        <v>273</v>
      </c>
      <c r="F34" s="228" t="s">
        <v>273</v>
      </c>
      <c r="G34" s="228" t="s">
        <v>273</v>
      </c>
      <c r="H34" s="228" t="s">
        <v>273</v>
      </c>
      <c r="I34" s="228" t="s">
        <v>273</v>
      </c>
      <c r="J34" s="228" t="s">
        <v>273</v>
      </c>
      <c r="K34" s="228" t="s">
        <v>615</v>
      </c>
      <c r="L34" s="228" t="s">
        <v>507</v>
      </c>
      <c r="M34" s="228" t="s">
        <v>497</v>
      </c>
      <c r="N34" s="228">
        <v>0</v>
      </c>
      <c r="O34" s="228">
        <v>0</v>
      </c>
      <c r="P34" s="228">
        <v>0</v>
      </c>
      <c r="Q34" s="228">
        <v>0</v>
      </c>
      <c r="R34" s="228">
        <v>0</v>
      </c>
      <c r="S34" s="228">
        <v>0</v>
      </c>
      <c r="T34" s="228">
        <v>0</v>
      </c>
      <c r="U34" s="228">
        <v>0</v>
      </c>
      <c r="V34" s="228">
        <v>0</v>
      </c>
      <c r="W34" s="228">
        <v>0</v>
      </c>
      <c r="X34" s="228">
        <v>0</v>
      </c>
      <c r="Y34" s="228">
        <v>0</v>
      </c>
      <c r="Z34" s="229"/>
    </row>
    <row r="35" spans="1:26" ht="15.75" x14ac:dyDescent="0.25">
      <c r="A35" s="227">
        <v>2016</v>
      </c>
      <c r="B35" s="220" t="s">
        <v>550</v>
      </c>
      <c r="C35" s="228" t="s">
        <v>273</v>
      </c>
      <c r="D35" s="228" t="s">
        <v>273</v>
      </c>
      <c r="E35" s="228" t="s">
        <v>273</v>
      </c>
      <c r="F35" s="228" t="s">
        <v>273</v>
      </c>
      <c r="G35" s="228" t="s">
        <v>273</v>
      </c>
      <c r="H35" s="228" t="s">
        <v>273</v>
      </c>
      <c r="I35" s="228" t="s">
        <v>273</v>
      </c>
      <c r="J35" s="228" t="s">
        <v>273</v>
      </c>
      <c r="K35" s="228" t="s">
        <v>615</v>
      </c>
      <c r="L35" s="228" t="s">
        <v>507</v>
      </c>
      <c r="M35" s="228" t="s">
        <v>497</v>
      </c>
      <c r="N35" s="228">
        <v>0</v>
      </c>
      <c r="O35" s="228">
        <v>0</v>
      </c>
      <c r="P35" s="228">
        <v>0</v>
      </c>
      <c r="Q35" s="228">
        <v>0</v>
      </c>
      <c r="R35" s="228">
        <v>0</v>
      </c>
      <c r="S35" s="228">
        <v>0</v>
      </c>
      <c r="T35" s="228">
        <v>0</v>
      </c>
      <c r="U35" s="228">
        <v>0</v>
      </c>
      <c r="V35" s="228">
        <v>0</v>
      </c>
      <c r="W35" s="228">
        <v>0</v>
      </c>
      <c r="X35" s="228">
        <v>0</v>
      </c>
      <c r="Y35" s="228">
        <v>0</v>
      </c>
      <c r="Z35" s="229"/>
    </row>
    <row r="36" spans="1:26" ht="15.75" x14ac:dyDescent="0.25">
      <c r="A36" s="227">
        <v>2016</v>
      </c>
      <c r="B36" s="220" t="s">
        <v>550</v>
      </c>
      <c r="C36" s="228" t="s">
        <v>273</v>
      </c>
      <c r="D36" s="228" t="s">
        <v>273</v>
      </c>
      <c r="E36" s="228" t="s">
        <v>273</v>
      </c>
      <c r="F36" s="228" t="s">
        <v>273</v>
      </c>
      <c r="G36" s="228" t="s">
        <v>273</v>
      </c>
      <c r="H36" s="228" t="s">
        <v>273</v>
      </c>
      <c r="I36" s="228" t="s">
        <v>273</v>
      </c>
      <c r="J36" s="228" t="s">
        <v>273</v>
      </c>
      <c r="K36" s="228" t="s">
        <v>615</v>
      </c>
      <c r="L36" s="228" t="s">
        <v>507</v>
      </c>
      <c r="M36" s="228" t="s">
        <v>497</v>
      </c>
      <c r="N36" s="228">
        <v>0</v>
      </c>
      <c r="O36" s="228">
        <v>0</v>
      </c>
      <c r="P36" s="228">
        <v>0</v>
      </c>
      <c r="Q36" s="228">
        <v>0</v>
      </c>
      <c r="R36" s="228">
        <v>0</v>
      </c>
      <c r="S36" s="228">
        <v>0</v>
      </c>
      <c r="T36" s="228">
        <v>0</v>
      </c>
      <c r="U36" s="228">
        <v>0</v>
      </c>
      <c r="V36" s="228">
        <v>0</v>
      </c>
      <c r="W36" s="228">
        <v>0</v>
      </c>
      <c r="X36" s="228">
        <v>0</v>
      </c>
      <c r="Y36" s="228">
        <v>0</v>
      </c>
      <c r="Z36" s="229"/>
    </row>
    <row r="37" spans="1:26" ht="15.75" x14ac:dyDescent="0.25">
      <c r="A37" s="227">
        <v>2016</v>
      </c>
      <c r="B37" s="220" t="s">
        <v>551</v>
      </c>
      <c r="C37" s="228" t="s">
        <v>273</v>
      </c>
      <c r="D37" s="228" t="s">
        <v>273</v>
      </c>
      <c r="E37" s="228" t="s">
        <v>273</v>
      </c>
      <c r="F37" s="228" t="s">
        <v>273</v>
      </c>
      <c r="G37" s="228" t="s">
        <v>273</v>
      </c>
      <c r="H37" s="228" t="s">
        <v>273</v>
      </c>
      <c r="I37" s="228" t="s">
        <v>273</v>
      </c>
      <c r="J37" s="228" t="s">
        <v>273</v>
      </c>
      <c r="K37" s="228" t="s">
        <v>615</v>
      </c>
      <c r="L37" s="228" t="s">
        <v>507</v>
      </c>
      <c r="M37" s="228" t="s">
        <v>497</v>
      </c>
      <c r="N37" s="228">
        <v>0</v>
      </c>
      <c r="O37" s="228">
        <v>0</v>
      </c>
      <c r="P37" s="228">
        <v>0</v>
      </c>
      <c r="Q37" s="228">
        <v>0</v>
      </c>
      <c r="R37" s="228">
        <v>0</v>
      </c>
      <c r="S37" s="228">
        <v>0</v>
      </c>
      <c r="T37" s="228">
        <v>0</v>
      </c>
      <c r="U37" s="228">
        <v>0</v>
      </c>
      <c r="V37" s="228">
        <v>0</v>
      </c>
      <c r="W37" s="228">
        <v>0</v>
      </c>
      <c r="X37" s="228">
        <v>0</v>
      </c>
      <c r="Y37" s="228">
        <v>0</v>
      </c>
      <c r="Z37" s="229"/>
    </row>
    <row r="38" spans="1:26" ht="15.75" x14ac:dyDescent="0.25">
      <c r="A38" s="227">
        <v>2016</v>
      </c>
      <c r="B38" s="220" t="s">
        <v>551</v>
      </c>
      <c r="C38" s="228" t="s">
        <v>273</v>
      </c>
      <c r="D38" s="228" t="s">
        <v>273</v>
      </c>
      <c r="E38" s="228" t="s">
        <v>273</v>
      </c>
      <c r="F38" s="228" t="s">
        <v>273</v>
      </c>
      <c r="G38" s="228" t="s">
        <v>273</v>
      </c>
      <c r="H38" s="228" t="s">
        <v>273</v>
      </c>
      <c r="I38" s="228" t="s">
        <v>273</v>
      </c>
      <c r="J38" s="228" t="s">
        <v>273</v>
      </c>
      <c r="K38" s="228" t="s">
        <v>615</v>
      </c>
      <c r="L38" s="228" t="s">
        <v>507</v>
      </c>
      <c r="M38" s="228" t="s">
        <v>497</v>
      </c>
      <c r="N38" s="228">
        <v>0</v>
      </c>
      <c r="O38" s="228">
        <v>0</v>
      </c>
      <c r="P38" s="228">
        <v>0</v>
      </c>
      <c r="Q38" s="228">
        <v>0</v>
      </c>
      <c r="R38" s="228">
        <v>0</v>
      </c>
      <c r="S38" s="228">
        <v>0</v>
      </c>
      <c r="T38" s="228">
        <v>0</v>
      </c>
      <c r="U38" s="228">
        <v>0</v>
      </c>
      <c r="V38" s="228">
        <v>0</v>
      </c>
      <c r="W38" s="228">
        <v>0</v>
      </c>
      <c r="X38" s="228">
        <v>0</v>
      </c>
      <c r="Y38" s="228">
        <v>0</v>
      </c>
      <c r="Z38" s="229"/>
    </row>
    <row r="39" spans="1:26" ht="15.75" x14ac:dyDescent="0.25">
      <c r="A39" s="227">
        <v>2016</v>
      </c>
      <c r="B39" s="220" t="s">
        <v>554</v>
      </c>
      <c r="C39" s="228" t="s">
        <v>273</v>
      </c>
      <c r="D39" s="228" t="s">
        <v>273</v>
      </c>
      <c r="E39" s="228" t="s">
        <v>273</v>
      </c>
      <c r="F39" s="228" t="s">
        <v>273</v>
      </c>
      <c r="G39" s="228" t="s">
        <v>273</v>
      </c>
      <c r="H39" s="228" t="s">
        <v>273</v>
      </c>
      <c r="I39" s="228" t="s">
        <v>273</v>
      </c>
      <c r="J39" s="228" t="s">
        <v>273</v>
      </c>
      <c r="K39" s="228" t="s">
        <v>615</v>
      </c>
      <c r="L39" s="228" t="s">
        <v>507</v>
      </c>
      <c r="M39" s="228" t="s">
        <v>497</v>
      </c>
      <c r="N39" s="228">
        <v>0</v>
      </c>
      <c r="O39" s="228">
        <v>0</v>
      </c>
      <c r="P39" s="228">
        <v>0</v>
      </c>
      <c r="Q39" s="228">
        <v>0</v>
      </c>
      <c r="R39" s="228">
        <v>0</v>
      </c>
      <c r="S39" s="228">
        <v>0</v>
      </c>
      <c r="T39" s="228">
        <v>0</v>
      </c>
      <c r="U39" s="228">
        <v>0</v>
      </c>
      <c r="V39" s="228">
        <v>0</v>
      </c>
      <c r="W39" s="228">
        <v>0</v>
      </c>
      <c r="X39" s="228">
        <v>0</v>
      </c>
      <c r="Y39" s="228">
        <v>0</v>
      </c>
      <c r="Z39" s="229"/>
    </row>
    <row r="40" spans="1:26" ht="15.75" x14ac:dyDescent="0.25">
      <c r="A40" s="227">
        <v>2016</v>
      </c>
      <c r="B40" s="220" t="s">
        <v>555</v>
      </c>
      <c r="C40" s="228" t="s">
        <v>273</v>
      </c>
      <c r="D40" s="228" t="s">
        <v>273</v>
      </c>
      <c r="E40" s="228" t="s">
        <v>273</v>
      </c>
      <c r="F40" s="228" t="s">
        <v>273</v>
      </c>
      <c r="G40" s="228" t="s">
        <v>273</v>
      </c>
      <c r="H40" s="228" t="s">
        <v>273</v>
      </c>
      <c r="I40" s="228" t="s">
        <v>273</v>
      </c>
      <c r="J40" s="228" t="s">
        <v>273</v>
      </c>
      <c r="K40" s="228" t="s">
        <v>615</v>
      </c>
      <c r="L40" s="228" t="s">
        <v>507</v>
      </c>
      <c r="M40" s="228" t="s">
        <v>497</v>
      </c>
      <c r="N40" s="228">
        <v>0</v>
      </c>
      <c r="O40" s="228">
        <v>0</v>
      </c>
      <c r="P40" s="228">
        <v>0</v>
      </c>
      <c r="Q40" s="228">
        <v>0</v>
      </c>
      <c r="R40" s="228">
        <v>0</v>
      </c>
      <c r="S40" s="228">
        <v>0</v>
      </c>
      <c r="T40" s="228">
        <v>0</v>
      </c>
      <c r="U40" s="228">
        <v>0</v>
      </c>
      <c r="V40" s="228">
        <v>0</v>
      </c>
      <c r="W40" s="228">
        <v>0</v>
      </c>
      <c r="X40" s="228">
        <v>0</v>
      </c>
      <c r="Y40" s="228">
        <v>0</v>
      </c>
      <c r="Z40" s="229"/>
    </row>
    <row r="41" spans="1:26" ht="15.75" x14ac:dyDescent="0.25">
      <c r="A41" s="227">
        <v>2016</v>
      </c>
      <c r="B41" s="220" t="s">
        <v>556</v>
      </c>
      <c r="C41" s="228" t="s">
        <v>273</v>
      </c>
      <c r="D41" s="228" t="s">
        <v>273</v>
      </c>
      <c r="E41" s="228" t="s">
        <v>273</v>
      </c>
      <c r="F41" s="228" t="s">
        <v>273</v>
      </c>
      <c r="G41" s="228" t="s">
        <v>273</v>
      </c>
      <c r="H41" s="228" t="s">
        <v>273</v>
      </c>
      <c r="I41" s="228" t="s">
        <v>273</v>
      </c>
      <c r="J41" s="228" t="s">
        <v>273</v>
      </c>
      <c r="K41" s="228" t="s">
        <v>615</v>
      </c>
      <c r="L41" s="228" t="s">
        <v>507</v>
      </c>
      <c r="M41" s="228" t="s">
        <v>497</v>
      </c>
      <c r="N41" s="228">
        <v>0</v>
      </c>
      <c r="O41" s="228">
        <v>0</v>
      </c>
      <c r="P41" s="228">
        <v>0</v>
      </c>
      <c r="Q41" s="228">
        <v>0</v>
      </c>
      <c r="R41" s="228">
        <v>0</v>
      </c>
      <c r="S41" s="228">
        <v>0</v>
      </c>
      <c r="T41" s="228">
        <v>0</v>
      </c>
      <c r="U41" s="228">
        <v>0</v>
      </c>
      <c r="V41" s="228">
        <v>0</v>
      </c>
      <c r="W41" s="228">
        <v>0</v>
      </c>
      <c r="X41" s="228">
        <v>0</v>
      </c>
      <c r="Y41" s="228">
        <v>0</v>
      </c>
      <c r="Z41" s="229"/>
    </row>
    <row r="42" spans="1:26" ht="15.75" x14ac:dyDescent="0.25">
      <c r="A42" s="227">
        <v>2016</v>
      </c>
      <c r="B42" s="220" t="s">
        <v>557</v>
      </c>
      <c r="C42" s="228" t="s">
        <v>273</v>
      </c>
      <c r="D42" s="228" t="s">
        <v>273</v>
      </c>
      <c r="E42" s="228" t="s">
        <v>273</v>
      </c>
      <c r="F42" s="228" t="s">
        <v>273</v>
      </c>
      <c r="G42" s="228" t="s">
        <v>273</v>
      </c>
      <c r="H42" s="228" t="s">
        <v>273</v>
      </c>
      <c r="I42" s="228" t="s">
        <v>273</v>
      </c>
      <c r="J42" s="228" t="s">
        <v>273</v>
      </c>
      <c r="K42" s="228" t="s">
        <v>615</v>
      </c>
      <c r="L42" s="228" t="s">
        <v>507</v>
      </c>
      <c r="M42" s="228" t="s">
        <v>497</v>
      </c>
      <c r="N42" s="228">
        <v>0</v>
      </c>
      <c r="O42" s="228">
        <v>0</v>
      </c>
      <c r="P42" s="228">
        <v>0</v>
      </c>
      <c r="Q42" s="228">
        <v>0</v>
      </c>
      <c r="R42" s="228">
        <v>0</v>
      </c>
      <c r="S42" s="228">
        <v>0</v>
      </c>
      <c r="T42" s="228">
        <v>0</v>
      </c>
      <c r="U42" s="228">
        <v>0</v>
      </c>
      <c r="V42" s="228">
        <v>0</v>
      </c>
      <c r="W42" s="228">
        <v>0</v>
      </c>
      <c r="X42" s="228">
        <v>0</v>
      </c>
      <c r="Y42" s="228">
        <v>0</v>
      </c>
      <c r="Z42" s="229"/>
    </row>
    <row r="43" spans="1:26" ht="15.75" x14ac:dyDescent="0.25">
      <c r="A43" s="227">
        <v>2016</v>
      </c>
      <c r="B43" s="220" t="s">
        <v>559</v>
      </c>
      <c r="C43" s="228" t="s">
        <v>273</v>
      </c>
      <c r="D43" s="228" t="s">
        <v>273</v>
      </c>
      <c r="E43" s="228" t="s">
        <v>273</v>
      </c>
      <c r="F43" s="228" t="s">
        <v>273</v>
      </c>
      <c r="G43" s="228" t="s">
        <v>273</v>
      </c>
      <c r="H43" s="228" t="s">
        <v>273</v>
      </c>
      <c r="I43" s="228" t="s">
        <v>273</v>
      </c>
      <c r="J43" s="228" t="s">
        <v>273</v>
      </c>
      <c r="K43" s="228" t="s">
        <v>615</v>
      </c>
      <c r="L43" s="228" t="s">
        <v>507</v>
      </c>
      <c r="M43" s="228" t="s">
        <v>497</v>
      </c>
      <c r="N43" s="228">
        <v>0</v>
      </c>
      <c r="O43" s="228">
        <v>0</v>
      </c>
      <c r="P43" s="228">
        <v>0</v>
      </c>
      <c r="Q43" s="228">
        <v>0</v>
      </c>
      <c r="R43" s="228">
        <v>0</v>
      </c>
      <c r="S43" s="228">
        <v>0</v>
      </c>
      <c r="T43" s="228">
        <v>0</v>
      </c>
      <c r="U43" s="228">
        <v>0</v>
      </c>
      <c r="V43" s="228">
        <v>0</v>
      </c>
      <c r="W43" s="228">
        <v>0</v>
      </c>
      <c r="X43" s="228">
        <v>0</v>
      </c>
      <c r="Y43" s="228">
        <v>0</v>
      </c>
      <c r="Z43" s="229"/>
    </row>
    <row r="44" spans="1:26" ht="15.75" x14ac:dyDescent="0.25">
      <c r="A44" s="227">
        <v>2016</v>
      </c>
      <c r="B44" s="220" t="s">
        <v>559</v>
      </c>
      <c r="C44" s="228" t="s">
        <v>273</v>
      </c>
      <c r="D44" s="228" t="s">
        <v>273</v>
      </c>
      <c r="E44" s="228" t="s">
        <v>273</v>
      </c>
      <c r="F44" s="228" t="s">
        <v>273</v>
      </c>
      <c r="G44" s="228" t="s">
        <v>273</v>
      </c>
      <c r="H44" s="228" t="s">
        <v>273</v>
      </c>
      <c r="I44" s="228" t="s">
        <v>273</v>
      </c>
      <c r="J44" s="228" t="s">
        <v>273</v>
      </c>
      <c r="K44" s="228" t="s">
        <v>615</v>
      </c>
      <c r="L44" s="228" t="s">
        <v>507</v>
      </c>
      <c r="M44" s="228" t="s">
        <v>497</v>
      </c>
      <c r="N44" s="228">
        <v>0</v>
      </c>
      <c r="O44" s="228">
        <v>0</v>
      </c>
      <c r="P44" s="228">
        <v>0</v>
      </c>
      <c r="Q44" s="228">
        <v>0</v>
      </c>
      <c r="R44" s="228">
        <v>0</v>
      </c>
      <c r="S44" s="228">
        <v>0</v>
      </c>
      <c r="T44" s="228">
        <v>0</v>
      </c>
      <c r="U44" s="228">
        <v>0</v>
      </c>
      <c r="V44" s="228">
        <v>0</v>
      </c>
      <c r="W44" s="228">
        <v>0</v>
      </c>
      <c r="X44" s="228">
        <v>0</v>
      </c>
      <c r="Y44" s="228">
        <v>0</v>
      </c>
      <c r="Z44" s="229"/>
    </row>
    <row r="45" spans="1:26" ht="15.75" x14ac:dyDescent="0.25">
      <c r="A45" s="227">
        <v>2016</v>
      </c>
      <c r="B45" s="223" t="s">
        <v>561</v>
      </c>
      <c r="C45" s="228" t="s">
        <v>273</v>
      </c>
      <c r="D45" s="228" t="s">
        <v>273</v>
      </c>
      <c r="E45" s="228" t="s">
        <v>273</v>
      </c>
      <c r="F45" s="228" t="s">
        <v>273</v>
      </c>
      <c r="G45" s="228" t="s">
        <v>273</v>
      </c>
      <c r="H45" s="228" t="s">
        <v>273</v>
      </c>
      <c r="I45" s="228" t="s">
        <v>273</v>
      </c>
      <c r="J45" s="228" t="s">
        <v>273</v>
      </c>
      <c r="K45" s="228" t="s">
        <v>615</v>
      </c>
      <c r="L45" s="228" t="s">
        <v>507</v>
      </c>
      <c r="M45" s="228" t="s">
        <v>497</v>
      </c>
      <c r="N45" s="228">
        <v>0</v>
      </c>
      <c r="O45" s="228">
        <v>0</v>
      </c>
      <c r="P45" s="228">
        <v>0</v>
      </c>
      <c r="Q45" s="228">
        <v>0</v>
      </c>
      <c r="R45" s="228">
        <v>0</v>
      </c>
      <c r="S45" s="228">
        <v>0</v>
      </c>
      <c r="T45" s="228">
        <v>0</v>
      </c>
      <c r="U45" s="228">
        <v>0</v>
      </c>
      <c r="V45" s="228">
        <v>0</v>
      </c>
      <c r="W45" s="228">
        <v>0</v>
      </c>
      <c r="X45" s="228">
        <v>0</v>
      </c>
      <c r="Y45" s="228">
        <v>0</v>
      </c>
      <c r="Z45" s="229"/>
    </row>
    <row r="46" spans="1:26" ht="15.75" x14ac:dyDescent="0.25">
      <c r="A46" s="227">
        <v>2016</v>
      </c>
      <c r="B46" s="220" t="s">
        <v>562</v>
      </c>
      <c r="C46" s="228" t="s">
        <v>273</v>
      </c>
      <c r="D46" s="228" t="s">
        <v>273</v>
      </c>
      <c r="E46" s="228" t="s">
        <v>273</v>
      </c>
      <c r="F46" s="228" t="s">
        <v>273</v>
      </c>
      <c r="G46" s="228" t="s">
        <v>273</v>
      </c>
      <c r="H46" s="228" t="s">
        <v>273</v>
      </c>
      <c r="I46" s="228" t="s">
        <v>273</v>
      </c>
      <c r="J46" s="228" t="s">
        <v>273</v>
      </c>
      <c r="K46" s="228" t="s">
        <v>615</v>
      </c>
      <c r="L46" s="228" t="s">
        <v>507</v>
      </c>
      <c r="M46" s="228" t="s">
        <v>497</v>
      </c>
      <c r="N46" s="228">
        <v>0</v>
      </c>
      <c r="O46" s="228">
        <v>0</v>
      </c>
      <c r="P46" s="228">
        <v>0</v>
      </c>
      <c r="Q46" s="228">
        <v>0</v>
      </c>
      <c r="R46" s="228">
        <v>0</v>
      </c>
      <c r="S46" s="228">
        <v>0</v>
      </c>
      <c r="T46" s="228">
        <v>0</v>
      </c>
      <c r="U46" s="228">
        <v>0</v>
      </c>
      <c r="V46" s="228">
        <v>0</v>
      </c>
      <c r="W46" s="228">
        <v>0</v>
      </c>
      <c r="X46" s="228">
        <v>0</v>
      </c>
      <c r="Y46" s="228">
        <v>0</v>
      </c>
      <c r="Z46" s="229"/>
    </row>
    <row r="47" spans="1:26" ht="15.75" x14ac:dyDescent="0.25">
      <c r="A47" s="227">
        <v>2016</v>
      </c>
      <c r="B47" s="220" t="s">
        <v>562</v>
      </c>
      <c r="C47" s="228" t="s">
        <v>273</v>
      </c>
      <c r="D47" s="228" t="s">
        <v>273</v>
      </c>
      <c r="E47" s="228" t="s">
        <v>273</v>
      </c>
      <c r="F47" s="228" t="s">
        <v>273</v>
      </c>
      <c r="G47" s="228" t="s">
        <v>273</v>
      </c>
      <c r="H47" s="228" t="s">
        <v>273</v>
      </c>
      <c r="I47" s="228" t="s">
        <v>273</v>
      </c>
      <c r="J47" s="228" t="s">
        <v>273</v>
      </c>
      <c r="K47" s="228" t="s">
        <v>615</v>
      </c>
      <c r="L47" s="228" t="s">
        <v>507</v>
      </c>
      <c r="M47" s="228" t="s">
        <v>497</v>
      </c>
      <c r="N47" s="228">
        <v>0</v>
      </c>
      <c r="O47" s="228">
        <v>0</v>
      </c>
      <c r="P47" s="228">
        <v>0</v>
      </c>
      <c r="Q47" s="228">
        <v>0</v>
      </c>
      <c r="R47" s="228">
        <v>0</v>
      </c>
      <c r="S47" s="228">
        <v>0</v>
      </c>
      <c r="T47" s="228">
        <v>0</v>
      </c>
      <c r="U47" s="228">
        <v>0</v>
      </c>
      <c r="V47" s="228">
        <v>0</v>
      </c>
      <c r="W47" s="228">
        <v>0</v>
      </c>
      <c r="X47" s="228">
        <v>0</v>
      </c>
      <c r="Y47" s="228">
        <v>0</v>
      </c>
      <c r="Z47" s="229"/>
    </row>
    <row r="48" spans="1:26" ht="15.75" x14ac:dyDescent="0.25">
      <c r="A48" s="227">
        <v>2016</v>
      </c>
      <c r="B48" s="220" t="s">
        <v>564</v>
      </c>
      <c r="C48" s="228" t="s">
        <v>273</v>
      </c>
      <c r="D48" s="228" t="s">
        <v>273</v>
      </c>
      <c r="E48" s="228" t="s">
        <v>273</v>
      </c>
      <c r="F48" s="228" t="s">
        <v>273</v>
      </c>
      <c r="G48" s="228" t="s">
        <v>273</v>
      </c>
      <c r="H48" s="228" t="s">
        <v>273</v>
      </c>
      <c r="I48" s="228" t="s">
        <v>273</v>
      </c>
      <c r="J48" s="228" t="s">
        <v>273</v>
      </c>
      <c r="K48" s="228" t="s">
        <v>615</v>
      </c>
      <c r="L48" s="228" t="s">
        <v>507</v>
      </c>
      <c r="M48" s="228" t="s">
        <v>497</v>
      </c>
      <c r="N48" s="228">
        <v>0</v>
      </c>
      <c r="O48" s="228">
        <v>0</v>
      </c>
      <c r="P48" s="228">
        <v>0</v>
      </c>
      <c r="Q48" s="228">
        <v>0</v>
      </c>
      <c r="R48" s="228">
        <v>0</v>
      </c>
      <c r="S48" s="228">
        <v>0</v>
      </c>
      <c r="T48" s="228">
        <v>0</v>
      </c>
      <c r="U48" s="228">
        <v>0</v>
      </c>
      <c r="V48" s="228">
        <v>0</v>
      </c>
      <c r="W48" s="228">
        <v>0</v>
      </c>
      <c r="X48" s="228">
        <v>0</v>
      </c>
      <c r="Y48" s="228">
        <v>0</v>
      </c>
      <c r="Z48" s="229"/>
    </row>
    <row r="49" spans="1:26" ht="15.75" x14ac:dyDescent="0.25">
      <c r="A49" s="227">
        <v>2016</v>
      </c>
      <c r="B49" s="220" t="s">
        <v>566</v>
      </c>
      <c r="C49" s="228" t="s">
        <v>273</v>
      </c>
      <c r="D49" s="228" t="s">
        <v>273</v>
      </c>
      <c r="E49" s="228" t="s">
        <v>273</v>
      </c>
      <c r="F49" s="228" t="s">
        <v>273</v>
      </c>
      <c r="G49" s="228" t="s">
        <v>273</v>
      </c>
      <c r="H49" s="228" t="s">
        <v>273</v>
      </c>
      <c r="I49" s="228" t="s">
        <v>273</v>
      </c>
      <c r="J49" s="228" t="s">
        <v>273</v>
      </c>
      <c r="K49" s="228" t="s">
        <v>615</v>
      </c>
      <c r="L49" s="228" t="s">
        <v>507</v>
      </c>
      <c r="M49" s="228" t="s">
        <v>497</v>
      </c>
      <c r="N49" s="228">
        <v>0</v>
      </c>
      <c r="O49" s="228">
        <v>0</v>
      </c>
      <c r="P49" s="228">
        <v>0</v>
      </c>
      <c r="Q49" s="228">
        <v>0</v>
      </c>
      <c r="R49" s="228">
        <v>0</v>
      </c>
      <c r="S49" s="228">
        <v>0</v>
      </c>
      <c r="T49" s="228">
        <v>0</v>
      </c>
      <c r="U49" s="228">
        <v>0</v>
      </c>
      <c r="V49" s="228">
        <v>0</v>
      </c>
      <c r="W49" s="228">
        <v>0</v>
      </c>
      <c r="X49" s="228">
        <v>0</v>
      </c>
      <c r="Y49" s="228">
        <v>0</v>
      </c>
      <c r="Z49" s="229"/>
    </row>
    <row r="50" spans="1:26" ht="15.75" x14ac:dyDescent="0.25">
      <c r="A50" s="227">
        <v>2016</v>
      </c>
      <c r="B50" s="220" t="s">
        <v>568</v>
      </c>
      <c r="C50" s="228" t="s">
        <v>273</v>
      </c>
      <c r="D50" s="228" t="s">
        <v>273</v>
      </c>
      <c r="E50" s="228" t="s">
        <v>273</v>
      </c>
      <c r="F50" s="228" t="s">
        <v>273</v>
      </c>
      <c r="G50" s="228" t="s">
        <v>273</v>
      </c>
      <c r="H50" s="228" t="s">
        <v>273</v>
      </c>
      <c r="I50" s="228" t="s">
        <v>273</v>
      </c>
      <c r="J50" s="228" t="s">
        <v>273</v>
      </c>
      <c r="K50" s="228" t="s">
        <v>615</v>
      </c>
      <c r="L50" s="228" t="s">
        <v>507</v>
      </c>
      <c r="M50" s="228" t="s">
        <v>497</v>
      </c>
      <c r="N50" s="228">
        <v>0</v>
      </c>
      <c r="O50" s="228">
        <v>0</v>
      </c>
      <c r="P50" s="228">
        <v>0</v>
      </c>
      <c r="Q50" s="228">
        <v>0</v>
      </c>
      <c r="R50" s="228">
        <v>0</v>
      </c>
      <c r="S50" s="228">
        <v>0</v>
      </c>
      <c r="T50" s="228">
        <v>0</v>
      </c>
      <c r="U50" s="228">
        <v>0</v>
      </c>
      <c r="V50" s="228">
        <v>0</v>
      </c>
      <c r="W50" s="228">
        <v>0</v>
      </c>
      <c r="X50" s="228">
        <v>0</v>
      </c>
      <c r="Y50" s="228">
        <v>0</v>
      </c>
      <c r="Z50" s="229"/>
    </row>
    <row r="51" spans="1:26" ht="15.75" x14ac:dyDescent="0.25">
      <c r="A51" s="227">
        <v>2016</v>
      </c>
      <c r="B51" s="220" t="s">
        <v>568</v>
      </c>
      <c r="C51" s="228" t="s">
        <v>273</v>
      </c>
      <c r="D51" s="228" t="s">
        <v>273</v>
      </c>
      <c r="E51" s="228" t="s">
        <v>273</v>
      </c>
      <c r="F51" s="228" t="s">
        <v>273</v>
      </c>
      <c r="G51" s="228" t="s">
        <v>273</v>
      </c>
      <c r="H51" s="228" t="s">
        <v>273</v>
      </c>
      <c r="I51" s="228" t="s">
        <v>273</v>
      </c>
      <c r="J51" s="228" t="s">
        <v>273</v>
      </c>
      <c r="K51" s="228" t="s">
        <v>615</v>
      </c>
      <c r="L51" s="228" t="s">
        <v>507</v>
      </c>
      <c r="M51" s="228" t="s">
        <v>497</v>
      </c>
      <c r="N51" s="228">
        <v>0</v>
      </c>
      <c r="O51" s="228">
        <v>0</v>
      </c>
      <c r="P51" s="228">
        <v>0</v>
      </c>
      <c r="Q51" s="228">
        <v>0</v>
      </c>
      <c r="R51" s="228">
        <v>0</v>
      </c>
      <c r="S51" s="228">
        <v>0</v>
      </c>
      <c r="T51" s="228">
        <v>0</v>
      </c>
      <c r="U51" s="228">
        <v>0</v>
      </c>
      <c r="V51" s="228">
        <v>0</v>
      </c>
      <c r="W51" s="228">
        <v>0</v>
      </c>
      <c r="X51" s="228">
        <v>0</v>
      </c>
      <c r="Y51" s="228">
        <v>0</v>
      </c>
      <c r="Z51" s="229"/>
    </row>
    <row r="52" spans="1:26" ht="15.75" x14ac:dyDescent="0.25">
      <c r="A52" s="227">
        <v>2016</v>
      </c>
      <c r="B52" s="220" t="s">
        <v>570</v>
      </c>
      <c r="C52" s="228" t="s">
        <v>273</v>
      </c>
      <c r="D52" s="228" t="s">
        <v>273</v>
      </c>
      <c r="E52" s="228" t="s">
        <v>273</v>
      </c>
      <c r="F52" s="228" t="s">
        <v>273</v>
      </c>
      <c r="G52" s="228" t="s">
        <v>273</v>
      </c>
      <c r="H52" s="228" t="s">
        <v>273</v>
      </c>
      <c r="I52" s="228" t="s">
        <v>273</v>
      </c>
      <c r="J52" s="228" t="s">
        <v>273</v>
      </c>
      <c r="K52" s="228" t="s">
        <v>615</v>
      </c>
      <c r="L52" s="228" t="s">
        <v>507</v>
      </c>
      <c r="M52" s="228" t="s">
        <v>497</v>
      </c>
      <c r="N52" s="228">
        <v>0</v>
      </c>
      <c r="O52" s="228">
        <v>0</v>
      </c>
      <c r="P52" s="228">
        <v>0</v>
      </c>
      <c r="Q52" s="228">
        <v>0</v>
      </c>
      <c r="R52" s="228">
        <v>0</v>
      </c>
      <c r="S52" s="228">
        <v>0</v>
      </c>
      <c r="T52" s="228">
        <v>0</v>
      </c>
      <c r="U52" s="228">
        <v>0</v>
      </c>
      <c r="V52" s="228">
        <v>0</v>
      </c>
      <c r="W52" s="228">
        <v>0</v>
      </c>
      <c r="X52" s="228">
        <v>0</v>
      </c>
      <c r="Y52" s="228">
        <v>0</v>
      </c>
      <c r="Z52" s="229"/>
    </row>
    <row r="53" spans="1:26" ht="15.75" x14ac:dyDescent="0.25">
      <c r="A53" s="227">
        <v>2016</v>
      </c>
      <c r="B53" s="220" t="s">
        <v>571</v>
      </c>
      <c r="C53" s="228" t="s">
        <v>273</v>
      </c>
      <c r="D53" s="228" t="s">
        <v>273</v>
      </c>
      <c r="E53" s="228" t="s">
        <v>273</v>
      </c>
      <c r="F53" s="228" t="s">
        <v>273</v>
      </c>
      <c r="G53" s="228" t="s">
        <v>273</v>
      </c>
      <c r="H53" s="228" t="s">
        <v>273</v>
      </c>
      <c r="I53" s="228" t="s">
        <v>273</v>
      </c>
      <c r="J53" s="228" t="s">
        <v>273</v>
      </c>
      <c r="K53" s="228" t="s">
        <v>615</v>
      </c>
      <c r="L53" s="228" t="s">
        <v>507</v>
      </c>
      <c r="M53" s="228" t="s">
        <v>497</v>
      </c>
      <c r="N53" s="228">
        <v>0</v>
      </c>
      <c r="O53" s="228">
        <v>0</v>
      </c>
      <c r="P53" s="228">
        <v>0</v>
      </c>
      <c r="Q53" s="228">
        <v>0</v>
      </c>
      <c r="R53" s="228">
        <v>0</v>
      </c>
      <c r="S53" s="228">
        <v>0</v>
      </c>
      <c r="T53" s="228">
        <v>0</v>
      </c>
      <c r="U53" s="228">
        <v>0</v>
      </c>
      <c r="V53" s="228">
        <v>0</v>
      </c>
      <c r="W53" s="228">
        <v>0</v>
      </c>
      <c r="X53" s="228">
        <v>0</v>
      </c>
      <c r="Y53" s="228">
        <v>0</v>
      </c>
      <c r="Z53" s="229"/>
    </row>
    <row r="54" spans="1:26" ht="15.75" x14ac:dyDescent="0.25">
      <c r="A54" s="227">
        <v>2016</v>
      </c>
      <c r="B54" s="220" t="s">
        <v>572</v>
      </c>
      <c r="C54" s="228" t="s">
        <v>273</v>
      </c>
      <c r="D54" s="228" t="s">
        <v>273</v>
      </c>
      <c r="E54" s="228" t="s">
        <v>273</v>
      </c>
      <c r="F54" s="228" t="s">
        <v>273</v>
      </c>
      <c r="G54" s="228" t="s">
        <v>273</v>
      </c>
      <c r="H54" s="228" t="s">
        <v>273</v>
      </c>
      <c r="I54" s="228" t="s">
        <v>273</v>
      </c>
      <c r="J54" s="228" t="s">
        <v>273</v>
      </c>
      <c r="K54" s="228" t="s">
        <v>615</v>
      </c>
      <c r="L54" s="228" t="s">
        <v>507</v>
      </c>
      <c r="M54" s="228" t="s">
        <v>497</v>
      </c>
      <c r="N54" s="228">
        <v>0</v>
      </c>
      <c r="O54" s="228">
        <v>0</v>
      </c>
      <c r="P54" s="228">
        <v>0</v>
      </c>
      <c r="Q54" s="228">
        <v>0</v>
      </c>
      <c r="R54" s="228">
        <v>0</v>
      </c>
      <c r="S54" s="228">
        <v>0</v>
      </c>
      <c r="T54" s="228">
        <v>0</v>
      </c>
      <c r="U54" s="228">
        <v>0</v>
      </c>
      <c r="V54" s="228">
        <v>0</v>
      </c>
      <c r="W54" s="228">
        <v>0</v>
      </c>
      <c r="X54" s="228">
        <v>0</v>
      </c>
      <c r="Y54" s="228">
        <v>0</v>
      </c>
      <c r="Z54" s="229"/>
    </row>
    <row r="55" spans="1:26" ht="15.75" x14ac:dyDescent="0.25">
      <c r="A55" s="227">
        <v>2016</v>
      </c>
      <c r="B55" s="220" t="s">
        <v>573</v>
      </c>
      <c r="C55" s="228" t="s">
        <v>273</v>
      </c>
      <c r="D55" s="228" t="s">
        <v>273</v>
      </c>
      <c r="E55" s="228" t="s">
        <v>273</v>
      </c>
      <c r="F55" s="228" t="s">
        <v>273</v>
      </c>
      <c r="G55" s="228" t="s">
        <v>273</v>
      </c>
      <c r="H55" s="228" t="s">
        <v>273</v>
      </c>
      <c r="I55" s="228" t="s">
        <v>273</v>
      </c>
      <c r="J55" s="228" t="s">
        <v>273</v>
      </c>
      <c r="K55" s="228" t="s">
        <v>615</v>
      </c>
      <c r="L55" s="228" t="s">
        <v>507</v>
      </c>
      <c r="M55" s="228" t="s">
        <v>497</v>
      </c>
      <c r="N55" s="228">
        <v>0</v>
      </c>
      <c r="O55" s="228">
        <v>0</v>
      </c>
      <c r="P55" s="228">
        <v>0</v>
      </c>
      <c r="Q55" s="228">
        <v>0</v>
      </c>
      <c r="R55" s="228">
        <v>0</v>
      </c>
      <c r="S55" s="228">
        <v>0</v>
      </c>
      <c r="T55" s="228">
        <v>0</v>
      </c>
      <c r="U55" s="228">
        <v>0</v>
      </c>
      <c r="V55" s="228">
        <v>0</v>
      </c>
      <c r="W55" s="228">
        <v>0</v>
      </c>
      <c r="X55" s="228">
        <v>0</v>
      </c>
      <c r="Y55" s="228">
        <v>0</v>
      </c>
      <c r="Z55" s="229"/>
    </row>
    <row r="56" spans="1:26" ht="15.75" x14ac:dyDescent="0.25">
      <c r="A56" s="227">
        <v>2016</v>
      </c>
      <c r="B56" s="220" t="s">
        <v>575</v>
      </c>
      <c r="C56" s="228" t="s">
        <v>273</v>
      </c>
      <c r="D56" s="228" t="s">
        <v>273</v>
      </c>
      <c r="E56" s="228" t="s">
        <v>273</v>
      </c>
      <c r="F56" s="228" t="s">
        <v>273</v>
      </c>
      <c r="G56" s="228" t="s">
        <v>273</v>
      </c>
      <c r="H56" s="228" t="s">
        <v>273</v>
      </c>
      <c r="I56" s="228" t="s">
        <v>273</v>
      </c>
      <c r="J56" s="228" t="s">
        <v>273</v>
      </c>
      <c r="K56" s="228" t="s">
        <v>615</v>
      </c>
      <c r="L56" s="228" t="s">
        <v>507</v>
      </c>
      <c r="M56" s="228" t="s">
        <v>497</v>
      </c>
      <c r="N56" s="228">
        <v>0</v>
      </c>
      <c r="O56" s="228">
        <v>0</v>
      </c>
      <c r="P56" s="228">
        <v>0</v>
      </c>
      <c r="Q56" s="228">
        <v>0</v>
      </c>
      <c r="R56" s="228">
        <v>0</v>
      </c>
      <c r="S56" s="228">
        <v>0</v>
      </c>
      <c r="T56" s="228">
        <v>0</v>
      </c>
      <c r="U56" s="228">
        <v>0</v>
      </c>
      <c r="V56" s="228">
        <v>0</v>
      </c>
      <c r="W56" s="228">
        <v>0</v>
      </c>
      <c r="X56" s="228">
        <v>0</v>
      </c>
      <c r="Y56" s="228">
        <v>0</v>
      </c>
      <c r="Z56" s="229"/>
    </row>
    <row r="57" spans="1:26" ht="15.75" x14ac:dyDescent="0.25">
      <c r="A57" s="227">
        <v>2016</v>
      </c>
      <c r="B57" s="220" t="s">
        <v>576</v>
      </c>
      <c r="C57" s="228" t="s">
        <v>273</v>
      </c>
      <c r="D57" s="228" t="s">
        <v>273</v>
      </c>
      <c r="E57" s="228" t="s">
        <v>273</v>
      </c>
      <c r="F57" s="228" t="s">
        <v>273</v>
      </c>
      <c r="G57" s="228" t="s">
        <v>273</v>
      </c>
      <c r="H57" s="228" t="s">
        <v>273</v>
      </c>
      <c r="I57" s="228" t="s">
        <v>273</v>
      </c>
      <c r="J57" s="228" t="s">
        <v>273</v>
      </c>
      <c r="K57" s="228" t="s">
        <v>615</v>
      </c>
      <c r="L57" s="228" t="s">
        <v>507</v>
      </c>
      <c r="M57" s="228" t="s">
        <v>497</v>
      </c>
      <c r="N57" s="228">
        <v>0</v>
      </c>
      <c r="O57" s="228">
        <v>0</v>
      </c>
      <c r="P57" s="228">
        <v>0</v>
      </c>
      <c r="Q57" s="228">
        <v>0</v>
      </c>
      <c r="R57" s="228">
        <v>0</v>
      </c>
      <c r="S57" s="228">
        <v>0</v>
      </c>
      <c r="T57" s="228">
        <v>0</v>
      </c>
      <c r="U57" s="228">
        <v>0</v>
      </c>
      <c r="V57" s="228">
        <v>0</v>
      </c>
      <c r="W57" s="228">
        <v>0</v>
      </c>
      <c r="X57" s="228">
        <v>0</v>
      </c>
      <c r="Y57" s="228">
        <v>0</v>
      </c>
      <c r="Z57" s="229"/>
    </row>
    <row r="58" spans="1:26" ht="15.75" x14ac:dyDescent="0.25">
      <c r="A58" s="227">
        <v>2016</v>
      </c>
      <c r="B58" s="220" t="s">
        <v>577</v>
      </c>
      <c r="C58" s="228" t="s">
        <v>273</v>
      </c>
      <c r="D58" s="228" t="s">
        <v>273</v>
      </c>
      <c r="E58" s="228" t="s">
        <v>273</v>
      </c>
      <c r="F58" s="228" t="s">
        <v>273</v>
      </c>
      <c r="G58" s="228" t="s">
        <v>273</v>
      </c>
      <c r="H58" s="228" t="s">
        <v>273</v>
      </c>
      <c r="I58" s="228" t="s">
        <v>273</v>
      </c>
      <c r="J58" s="228" t="s">
        <v>273</v>
      </c>
      <c r="K58" s="228" t="s">
        <v>615</v>
      </c>
      <c r="L58" s="228" t="s">
        <v>507</v>
      </c>
      <c r="M58" s="228" t="s">
        <v>497</v>
      </c>
      <c r="N58" s="228">
        <v>0</v>
      </c>
      <c r="O58" s="228">
        <v>0</v>
      </c>
      <c r="P58" s="228">
        <v>0</v>
      </c>
      <c r="Q58" s="228">
        <v>0</v>
      </c>
      <c r="R58" s="228">
        <v>0</v>
      </c>
      <c r="S58" s="228">
        <v>0</v>
      </c>
      <c r="T58" s="228">
        <v>0</v>
      </c>
      <c r="U58" s="228">
        <v>0</v>
      </c>
      <c r="V58" s="228">
        <v>0</v>
      </c>
      <c r="W58" s="228">
        <v>0</v>
      </c>
      <c r="X58" s="228">
        <v>0</v>
      </c>
      <c r="Y58" s="228">
        <v>0</v>
      </c>
      <c r="Z58" s="229"/>
    </row>
    <row r="59" spans="1:26" ht="15.75" x14ac:dyDescent="0.25">
      <c r="A59" s="227">
        <v>2016</v>
      </c>
      <c r="B59" s="220" t="s">
        <v>577</v>
      </c>
      <c r="C59" s="228" t="s">
        <v>273</v>
      </c>
      <c r="D59" s="228" t="s">
        <v>273</v>
      </c>
      <c r="E59" s="228" t="s">
        <v>273</v>
      </c>
      <c r="F59" s="228" t="s">
        <v>273</v>
      </c>
      <c r="G59" s="228" t="s">
        <v>273</v>
      </c>
      <c r="H59" s="228" t="s">
        <v>273</v>
      </c>
      <c r="I59" s="228" t="s">
        <v>273</v>
      </c>
      <c r="J59" s="228" t="s">
        <v>273</v>
      </c>
      <c r="K59" s="228" t="s">
        <v>615</v>
      </c>
      <c r="L59" s="228" t="s">
        <v>507</v>
      </c>
      <c r="M59" s="228" t="s">
        <v>497</v>
      </c>
      <c r="N59" s="228">
        <v>0</v>
      </c>
      <c r="O59" s="228">
        <v>0</v>
      </c>
      <c r="P59" s="228">
        <v>0</v>
      </c>
      <c r="Q59" s="228">
        <v>0</v>
      </c>
      <c r="R59" s="228">
        <v>0</v>
      </c>
      <c r="S59" s="228">
        <v>0</v>
      </c>
      <c r="T59" s="228">
        <v>0</v>
      </c>
      <c r="U59" s="228">
        <v>0</v>
      </c>
      <c r="V59" s="228">
        <v>0</v>
      </c>
      <c r="W59" s="228">
        <v>0</v>
      </c>
      <c r="X59" s="228">
        <v>0</v>
      </c>
      <c r="Y59" s="228">
        <v>0</v>
      </c>
      <c r="Z59" s="229"/>
    </row>
    <row r="60" spans="1:26" ht="15.75" x14ac:dyDescent="0.25">
      <c r="A60" s="227">
        <v>2016</v>
      </c>
      <c r="B60" s="220" t="s">
        <v>578</v>
      </c>
      <c r="C60" s="228" t="s">
        <v>273</v>
      </c>
      <c r="D60" s="228" t="s">
        <v>273</v>
      </c>
      <c r="E60" s="228" t="s">
        <v>273</v>
      </c>
      <c r="F60" s="228" t="s">
        <v>273</v>
      </c>
      <c r="G60" s="228" t="s">
        <v>273</v>
      </c>
      <c r="H60" s="228" t="s">
        <v>273</v>
      </c>
      <c r="I60" s="228" t="s">
        <v>273</v>
      </c>
      <c r="J60" s="228" t="s">
        <v>273</v>
      </c>
      <c r="K60" s="228" t="s">
        <v>615</v>
      </c>
      <c r="L60" s="228" t="s">
        <v>507</v>
      </c>
      <c r="M60" s="228" t="s">
        <v>497</v>
      </c>
      <c r="N60" s="228">
        <v>0</v>
      </c>
      <c r="O60" s="228">
        <v>0</v>
      </c>
      <c r="P60" s="228">
        <v>0</v>
      </c>
      <c r="Q60" s="228">
        <v>0</v>
      </c>
      <c r="R60" s="228">
        <v>0</v>
      </c>
      <c r="S60" s="228">
        <v>0</v>
      </c>
      <c r="T60" s="228">
        <v>0</v>
      </c>
      <c r="U60" s="228">
        <v>0</v>
      </c>
      <c r="V60" s="228">
        <v>0</v>
      </c>
      <c r="W60" s="228">
        <v>0</v>
      </c>
      <c r="X60" s="228">
        <v>0</v>
      </c>
      <c r="Y60" s="228">
        <v>0</v>
      </c>
      <c r="Z60" s="229"/>
    </row>
    <row r="61" spans="1:26" ht="15.75" x14ac:dyDescent="0.25">
      <c r="A61" s="227">
        <v>2016</v>
      </c>
      <c r="B61" s="220" t="s">
        <v>579</v>
      </c>
      <c r="C61" s="228" t="s">
        <v>273</v>
      </c>
      <c r="D61" s="228" t="s">
        <v>273</v>
      </c>
      <c r="E61" s="228" t="s">
        <v>273</v>
      </c>
      <c r="F61" s="228" t="s">
        <v>273</v>
      </c>
      <c r="G61" s="228" t="s">
        <v>273</v>
      </c>
      <c r="H61" s="228" t="s">
        <v>273</v>
      </c>
      <c r="I61" s="228" t="s">
        <v>273</v>
      </c>
      <c r="J61" s="228" t="s">
        <v>273</v>
      </c>
      <c r="K61" s="228" t="s">
        <v>615</v>
      </c>
      <c r="L61" s="228" t="s">
        <v>507</v>
      </c>
      <c r="M61" s="228" t="s">
        <v>497</v>
      </c>
      <c r="N61" s="228">
        <v>0</v>
      </c>
      <c r="O61" s="228">
        <v>0</v>
      </c>
      <c r="P61" s="228">
        <v>0</v>
      </c>
      <c r="Q61" s="228">
        <v>0</v>
      </c>
      <c r="R61" s="228">
        <v>0</v>
      </c>
      <c r="S61" s="228">
        <v>0</v>
      </c>
      <c r="T61" s="228">
        <v>0</v>
      </c>
      <c r="U61" s="228">
        <v>0</v>
      </c>
      <c r="V61" s="228">
        <v>0</v>
      </c>
      <c r="W61" s="228">
        <v>0</v>
      </c>
      <c r="X61" s="228">
        <v>0</v>
      </c>
      <c r="Y61" s="228">
        <v>0</v>
      </c>
      <c r="Z61" s="229"/>
    </row>
    <row r="62" spans="1:26" ht="15.75" x14ac:dyDescent="0.25">
      <c r="A62" s="227">
        <v>2016</v>
      </c>
      <c r="B62" s="220" t="s">
        <v>580</v>
      </c>
      <c r="C62" s="228" t="s">
        <v>273</v>
      </c>
      <c r="D62" s="228" t="s">
        <v>273</v>
      </c>
      <c r="E62" s="228" t="s">
        <v>273</v>
      </c>
      <c r="F62" s="228" t="s">
        <v>273</v>
      </c>
      <c r="G62" s="228" t="s">
        <v>273</v>
      </c>
      <c r="H62" s="228" t="s">
        <v>273</v>
      </c>
      <c r="I62" s="228" t="s">
        <v>273</v>
      </c>
      <c r="J62" s="228" t="s">
        <v>273</v>
      </c>
      <c r="K62" s="228" t="s">
        <v>615</v>
      </c>
      <c r="L62" s="228" t="s">
        <v>507</v>
      </c>
      <c r="M62" s="228" t="s">
        <v>497</v>
      </c>
      <c r="N62" s="228">
        <v>0</v>
      </c>
      <c r="O62" s="228">
        <v>0</v>
      </c>
      <c r="P62" s="228">
        <v>0</v>
      </c>
      <c r="Q62" s="228">
        <v>0</v>
      </c>
      <c r="R62" s="228">
        <v>0</v>
      </c>
      <c r="S62" s="228">
        <v>0</v>
      </c>
      <c r="T62" s="228">
        <v>0</v>
      </c>
      <c r="U62" s="228">
        <v>0</v>
      </c>
      <c r="V62" s="228">
        <v>0</v>
      </c>
      <c r="W62" s="228">
        <v>0</v>
      </c>
      <c r="X62" s="228">
        <v>0</v>
      </c>
      <c r="Y62" s="228">
        <v>0</v>
      </c>
      <c r="Z62" s="229"/>
    </row>
    <row r="63" spans="1:26" ht="15.75" x14ac:dyDescent="0.25">
      <c r="A63" s="227">
        <v>2016</v>
      </c>
      <c r="B63" s="220" t="s">
        <v>581</v>
      </c>
      <c r="C63" s="228" t="s">
        <v>273</v>
      </c>
      <c r="D63" s="228" t="s">
        <v>273</v>
      </c>
      <c r="E63" s="228" t="s">
        <v>273</v>
      </c>
      <c r="F63" s="228" t="s">
        <v>273</v>
      </c>
      <c r="G63" s="228" t="s">
        <v>273</v>
      </c>
      <c r="H63" s="228" t="s">
        <v>273</v>
      </c>
      <c r="I63" s="228" t="s">
        <v>273</v>
      </c>
      <c r="J63" s="228" t="s">
        <v>273</v>
      </c>
      <c r="K63" s="228" t="s">
        <v>615</v>
      </c>
      <c r="L63" s="228" t="s">
        <v>507</v>
      </c>
      <c r="M63" s="228" t="s">
        <v>497</v>
      </c>
      <c r="N63" s="228">
        <v>0</v>
      </c>
      <c r="O63" s="228">
        <v>0</v>
      </c>
      <c r="P63" s="228">
        <v>0</v>
      </c>
      <c r="Q63" s="228">
        <v>0</v>
      </c>
      <c r="R63" s="228">
        <v>0</v>
      </c>
      <c r="S63" s="228">
        <v>0</v>
      </c>
      <c r="T63" s="228">
        <v>0</v>
      </c>
      <c r="U63" s="228">
        <v>0</v>
      </c>
      <c r="V63" s="228">
        <v>0</v>
      </c>
      <c r="W63" s="228">
        <v>0</v>
      </c>
      <c r="X63" s="228">
        <v>0</v>
      </c>
      <c r="Y63" s="228">
        <v>0</v>
      </c>
      <c r="Z63" s="229"/>
    </row>
    <row r="64" spans="1:26" ht="15.75" x14ac:dyDescent="0.25">
      <c r="A64" s="227">
        <v>2016</v>
      </c>
      <c r="B64" s="220" t="s">
        <v>582</v>
      </c>
      <c r="C64" s="228" t="s">
        <v>273</v>
      </c>
      <c r="D64" s="228" t="s">
        <v>273</v>
      </c>
      <c r="E64" s="228" t="s">
        <v>273</v>
      </c>
      <c r="F64" s="228" t="s">
        <v>273</v>
      </c>
      <c r="G64" s="228" t="s">
        <v>273</v>
      </c>
      <c r="H64" s="228" t="s">
        <v>273</v>
      </c>
      <c r="I64" s="228" t="s">
        <v>273</v>
      </c>
      <c r="J64" s="228" t="s">
        <v>273</v>
      </c>
      <c r="K64" s="228" t="s">
        <v>615</v>
      </c>
      <c r="L64" s="228" t="s">
        <v>507</v>
      </c>
      <c r="M64" s="228" t="s">
        <v>497</v>
      </c>
      <c r="N64" s="228">
        <v>0</v>
      </c>
      <c r="O64" s="228">
        <v>0</v>
      </c>
      <c r="P64" s="228">
        <v>0</v>
      </c>
      <c r="Q64" s="228">
        <v>0</v>
      </c>
      <c r="R64" s="228">
        <v>0</v>
      </c>
      <c r="S64" s="228">
        <v>0</v>
      </c>
      <c r="T64" s="228">
        <v>0</v>
      </c>
      <c r="U64" s="228">
        <v>0</v>
      </c>
      <c r="V64" s="228">
        <v>0</v>
      </c>
      <c r="W64" s="228">
        <v>0</v>
      </c>
      <c r="X64" s="228">
        <v>0</v>
      </c>
      <c r="Y64" s="228">
        <v>0</v>
      </c>
      <c r="Z64" s="229"/>
    </row>
    <row r="65" spans="1:26" ht="15.75" x14ac:dyDescent="0.25">
      <c r="A65" s="227">
        <v>2016</v>
      </c>
      <c r="B65" s="220" t="s">
        <v>583</v>
      </c>
      <c r="C65" s="228" t="s">
        <v>273</v>
      </c>
      <c r="D65" s="228" t="s">
        <v>273</v>
      </c>
      <c r="E65" s="228" t="s">
        <v>273</v>
      </c>
      <c r="F65" s="228" t="s">
        <v>273</v>
      </c>
      <c r="G65" s="228" t="s">
        <v>273</v>
      </c>
      <c r="H65" s="228" t="s">
        <v>273</v>
      </c>
      <c r="I65" s="228" t="s">
        <v>273</v>
      </c>
      <c r="J65" s="228" t="s">
        <v>273</v>
      </c>
      <c r="K65" s="228" t="s">
        <v>615</v>
      </c>
      <c r="L65" s="228" t="s">
        <v>507</v>
      </c>
      <c r="M65" s="228" t="s">
        <v>497</v>
      </c>
      <c r="N65" s="228">
        <v>0</v>
      </c>
      <c r="O65" s="228">
        <v>0</v>
      </c>
      <c r="P65" s="228">
        <v>0</v>
      </c>
      <c r="Q65" s="228">
        <v>0</v>
      </c>
      <c r="R65" s="228">
        <v>0</v>
      </c>
      <c r="S65" s="228">
        <v>0</v>
      </c>
      <c r="T65" s="228">
        <v>0</v>
      </c>
      <c r="U65" s="228">
        <v>0</v>
      </c>
      <c r="V65" s="228">
        <v>0</v>
      </c>
      <c r="W65" s="228">
        <v>0</v>
      </c>
      <c r="X65" s="228">
        <v>0</v>
      </c>
      <c r="Y65" s="228">
        <v>0</v>
      </c>
      <c r="Z65" s="229"/>
    </row>
    <row r="66" spans="1:26" ht="15.75" x14ac:dyDescent="0.25">
      <c r="A66" s="227">
        <v>2016</v>
      </c>
      <c r="B66" s="220" t="s">
        <v>583</v>
      </c>
      <c r="C66" s="228" t="s">
        <v>273</v>
      </c>
      <c r="D66" s="228" t="s">
        <v>273</v>
      </c>
      <c r="E66" s="228" t="s">
        <v>273</v>
      </c>
      <c r="F66" s="228" t="s">
        <v>273</v>
      </c>
      <c r="G66" s="228" t="s">
        <v>273</v>
      </c>
      <c r="H66" s="228" t="s">
        <v>273</v>
      </c>
      <c r="I66" s="228" t="s">
        <v>273</v>
      </c>
      <c r="J66" s="228" t="s">
        <v>273</v>
      </c>
      <c r="K66" s="228" t="s">
        <v>615</v>
      </c>
      <c r="L66" s="228" t="s">
        <v>507</v>
      </c>
      <c r="M66" s="228" t="s">
        <v>497</v>
      </c>
      <c r="N66" s="228">
        <v>0</v>
      </c>
      <c r="O66" s="228">
        <v>0</v>
      </c>
      <c r="P66" s="228">
        <v>0</v>
      </c>
      <c r="Q66" s="228">
        <v>0</v>
      </c>
      <c r="R66" s="228">
        <v>0</v>
      </c>
      <c r="S66" s="228">
        <v>0</v>
      </c>
      <c r="T66" s="228">
        <v>0</v>
      </c>
      <c r="U66" s="228">
        <v>0</v>
      </c>
      <c r="V66" s="228">
        <v>0</v>
      </c>
      <c r="W66" s="228">
        <v>0</v>
      </c>
      <c r="X66" s="228">
        <v>0</v>
      </c>
      <c r="Y66" s="228">
        <v>0</v>
      </c>
      <c r="Z66" s="229"/>
    </row>
    <row r="67" spans="1:26" ht="15.75" x14ac:dyDescent="0.25">
      <c r="A67" s="227">
        <v>2016</v>
      </c>
      <c r="B67" s="220" t="s">
        <v>584</v>
      </c>
      <c r="C67" s="228" t="s">
        <v>273</v>
      </c>
      <c r="D67" s="228" t="s">
        <v>273</v>
      </c>
      <c r="E67" s="228" t="s">
        <v>273</v>
      </c>
      <c r="F67" s="228" t="s">
        <v>273</v>
      </c>
      <c r="G67" s="228" t="s">
        <v>273</v>
      </c>
      <c r="H67" s="228" t="s">
        <v>273</v>
      </c>
      <c r="I67" s="228" t="s">
        <v>273</v>
      </c>
      <c r="J67" s="228" t="s">
        <v>273</v>
      </c>
      <c r="K67" s="228" t="s">
        <v>615</v>
      </c>
      <c r="L67" s="228" t="s">
        <v>507</v>
      </c>
      <c r="M67" s="228" t="s">
        <v>497</v>
      </c>
      <c r="N67" s="228">
        <v>0</v>
      </c>
      <c r="O67" s="228">
        <v>0</v>
      </c>
      <c r="P67" s="228">
        <v>0</v>
      </c>
      <c r="Q67" s="228">
        <v>0</v>
      </c>
      <c r="R67" s="228">
        <v>0</v>
      </c>
      <c r="S67" s="228">
        <v>0</v>
      </c>
      <c r="T67" s="228">
        <v>0</v>
      </c>
      <c r="U67" s="228">
        <v>0</v>
      </c>
      <c r="V67" s="228">
        <v>0</v>
      </c>
      <c r="W67" s="228">
        <v>0</v>
      </c>
      <c r="X67" s="228">
        <v>0</v>
      </c>
      <c r="Y67" s="228">
        <v>0</v>
      </c>
      <c r="Z67" s="229"/>
    </row>
    <row r="68" spans="1:26" ht="15.75" x14ac:dyDescent="0.25">
      <c r="A68" s="227">
        <v>2016</v>
      </c>
      <c r="B68" s="220" t="s">
        <v>585</v>
      </c>
      <c r="C68" s="228" t="s">
        <v>273</v>
      </c>
      <c r="D68" s="228" t="s">
        <v>273</v>
      </c>
      <c r="E68" s="228" t="s">
        <v>273</v>
      </c>
      <c r="F68" s="228" t="s">
        <v>273</v>
      </c>
      <c r="G68" s="228" t="s">
        <v>273</v>
      </c>
      <c r="H68" s="228" t="s">
        <v>273</v>
      </c>
      <c r="I68" s="228" t="s">
        <v>273</v>
      </c>
      <c r="J68" s="228" t="s">
        <v>273</v>
      </c>
      <c r="K68" s="228" t="s">
        <v>615</v>
      </c>
      <c r="L68" s="228" t="s">
        <v>507</v>
      </c>
      <c r="M68" s="228" t="s">
        <v>497</v>
      </c>
      <c r="N68" s="228">
        <v>0</v>
      </c>
      <c r="O68" s="228">
        <v>0</v>
      </c>
      <c r="P68" s="228">
        <v>0</v>
      </c>
      <c r="Q68" s="228">
        <v>0</v>
      </c>
      <c r="R68" s="228">
        <v>0</v>
      </c>
      <c r="S68" s="228">
        <v>0</v>
      </c>
      <c r="T68" s="228">
        <v>0</v>
      </c>
      <c r="U68" s="228">
        <v>0</v>
      </c>
      <c r="V68" s="228">
        <v>0</v>
      </c>
      <c r="W68" s="228">
        <v>0</v>
      </c>
      <c r="X68" s="228">
        <v>0</v>
      </c>
      <c r="Y68" s="228">
        <v>0</v>
      </c>
      <c r="Z68" s="229"/>
    </row>
    <row r="69" spans="1:26" ht="15.75" x14ac:dyDescent="0.25">
      <c r="A69" s="227">
        <v>2016</v>
      </c>
      <c r="B69" s="220" t="s">
        <v>586</v>
      </c>
      <c r="C69" s="228" t="s">
        <v>273</v>
      </c>
      <c r="D69" s="228" t="s">
        <v>273</v>
      </c>
      <c r="E69" s="228" t="s">
        <v>273</v>
      </c>
      <c r="F69" s="228" t="s">
        <v>273</v>
      </c>
      <c r="G69" s="228" t="s">
        <v>273</v>
      </c>
      <c r="H69" s="228" t="s">
        <v>273</v>
      </c>
      <c r="I69" s="228" t="s">
        <v>273</v>
      </c>
      <c r="J69" s="228" t="s">
        <v>273</v>
      </c>
      <c r="K69" s="228" t="s">
        <v>615</v>
      </c>
      <c r="L69" s="228" t="s">
        <v>507</v>
      </c>
      <c r="M69" s="228" t="s">
        <v>497</v>
      </c>
      <c r="N69" s="228">
        <v>0</v>
      </c>
      <c r="O69" s="228">
        <v>0</v>
      </c>
      <c r="P69" s="228">
        <v>0</v>
      </c>
      <c r="Q69" s="228">
        <v>0</v>
      </c>
      <c r="R69" s="228">
        <v>0</v>
      </c>
      <c r="S69" s="228">
        <v>0</v>
      </c>
      <c r="T69" s="228">
        <v>0</v>
      </c>
      <c r="U69" s="228">
        <v>0</v>
      </c>
      <c r="V69" s="228">
        <v>0</v>
      </c>
      <c r="W69" s="228">
        <v>0</v>
      </c>
      <c r="X69" s="228">
        <v>0</v>
      </c>
      <c r="Y69" s="228">
        <v>0</v>
      </c>
      <c r="Z69" s="229"/>
    </row>
    <row r="70" spans="1:26" ht="15.75" x14ac:dyDescent="0.25">
      <c r="A70" s="227">
        <v>2016</v>
      </c>
      <c r="B70" s="220" t="s">
        <v>587</v>
      </c>
      <c r="C70" s="228" t="s">
        <v>273</v>
      </c>
      <c r="D70" s="228" t="s">
        <v>273</v>
      </c>
      <c r="E70" s="228" t="s">
        <v>273</v>
      </c>
      <c r="F70" s="228" t="s">
        <v>273</v>
      </c>
      <c r="G70" s="228" t="s">
        <v>273</v>
      </c>
      <c r="H70" s="228" t="s">
        <v>273</v>
      </c>
      <c r="I70" s="228" t="s">
        <v>273</v>
      </c>
      <c r="J70" s="228" t="s">
        <v>273</v>
      </c>
      <c r="K70" s="228" t="s">
        <v>615</v>
      </c>
      <c r="L70" s="228" t="s">
        <v>507</v>
      </c>
      <c r="M70" s="228" t="s">
        <v>497</v>
      </c>
      <c r="N70" s="228">
        <v>0</v>
      </c>
      <c r="O70" s="228">
        <v>0</v>
      </c>
      <c r="P70" s="228">
        <v>0</v>
      </c>
      <c r="Q70" s="228">
        <v>0</v>
      </c>
      <c r="R70" s="228">
        <v>0</v>
      </c>
      <c r="S70" s="228">
        <v>0</v>
      </c>
      <c r="T70" s="228">
        <v>0</v>
      </c>
      <c r="U70" s="228">
        <v>0</v>
      </c>
      <c r="V70" s="228">
        <v>0</v>
      </c>
      <c r="W70" s="228">
        <v>0</v>
      </c>
      <c r="X70" s="228">
        <v>0</v>
      </c>
      <c r="Y70" s="228">
        <v>0</v>
      </c>
      <c r="Z70" s="229"/>
    </row>
    <row r="71" spans="1:26" ht="15.75" x14ac:dyDescent="0.25">
      <c r="A71" s="227">
        <v>2016</v>
      </c>
      <c r="B71" s="220" t="s">
        <v>587</v>
      </c>
      <c r="C71" s="228" t="s">
        <v>273</v>
      </c>
      <c r="D71" s="228" t="s">
        <v>273</v>
      </c>
      <c r="E71" s="228" t="s">
        <v>273</v>
      </c>
      <c r="F71" s="228" t="s">
        <v>273</v>
      </c>
      <c r="G71" s="228" t="s">
        <v>273</v>
      </c>
      <c r="H71" s="228" t="s">
        <v>273</v>
      </c>
      <c r="I71" s="228" t="s">
        <v>273</v>
      </c>
      <c r="J71" s="228" t="s">
        <v>273</v>
      </c>
      <c r="K71" s="228" t="s">
        <v>615</v>
      </c>
      <c r="L71" s="228" t="s">
        <v>507</v>
      </c>
      <c r="M71" s="228" t="s">
        <v>497</v>
      </c>
      <c r="N71" s="228">
        <v>0</v>
      </c>
      <c r="O71" s="228">
        <v>0</v>
      </c>
      <c r="P71" s="228">
        <v>0</v>
      </c>
      <c r="Q71" s="228">
        <v>0</v>
      </c>
      <c r="R71" s="228">
        <v>0</v>
      </c>
      <c r="S71" s="228">
        <v>0</v>
      </c>
      <c r="T71" s="228">
        <v>0</v>
      </c>
      <c r="U71" s="228">
        <v>0</v>
      </c>
      <c r="V71" s="228">
        <v>0</v>
      </c>
      <c r="W71" s="228">
        <v>0</v>
      </c>
      <c r="X71" s="228">
        <v>0</v>
      </c>
      <c r="Y71" s="228">
        <v>0</v>
      </c>
      <c r="Z71" s="229"/>
    </row>
    <row r="72" spans="1:26" ht="15.75" x14ac:dyDescent="0.25">
      <c r="A72" s="227">
        <v>2016</v>
      </c>
      <c r="B72" s="220" t="s">
        <v>589</v>
      </c>
      <c r="C72" s="228" t="s">
        <v>273</v>
      </c>
      <c r="D72" s="228" t="s">
        <v>273</v>
      </c>
      <c r="E72" s="228" t="s">
        <v>273</v>
      </c>
      <c r="F72" s="228" t="s">
        <v>273</v>
      </c>
      <c r="G72" s="228" t="s">
        <v>273</v>
      </c>
      <c r="H72" s="228" t="s">
        <v>273</v>
      </c>
      <c r="I72" s="228" t="s">
        <v>273</v>
      </c>
      <c r="J72" s="228" t="s">
        <v>273</v>
      </c>
      <c r="K72" s="228" t="s">
        <v>615</v>
      </c>
      <c r="L72" s="228" t="s">
        <v>507</v>
      </c>
      <c r="M72" s="228" t="s">
        <v>497</v>
      </c>
      <c r="N72" s="228">
        <v>0</v>
      </c>
      <c r="O72" s="228">
        <v>0</v>
      </c>
      <c r="P72" s="228">
        <v>0</v>
      </c>
      <c r="Q72" s="228">
        <v>0</v>
      </c>
      <c r="R72" s="228">
        <v>0</v>
      </c>
      <c r="S72" s="228">
        <v>0</v>
      </c>
      <c r="T72" s="228">
        <v>0</v>
      </c>
      <c r="U72" s="228">
        <v>0</v>
      </c>
      <c r="V72" s="228">
        <v>0</v>
      </c>
      <c r="W72" s="228">
        <v>0</v>
      </c>
      <c r="X72" s="228">
        <v>0</v>
      </c>
      <c r="Y72" s="228">
        <v>0</v>
      </c>
      <c r="Z72" s="229"/>
    </row>
    <row r="73" spans="1:26" ht="15.75" x14ac:dyDescent="0.25">
      <c r="A73" s="227">
        <v>2016</v>
      </c>
      <c r="B73" s="220" t="s">
        <v>589</v>
      </c>
      <c r="C73" s="228" t="s">
        <v>273</v>
      </c>
      <c r="D73" s="228" t="s">
        <v>273</v>
      </c>
      <c r="E73" s="228" t="s">
        <v>273</v>
      </c>
      <c r="F73" s="228" t="s">
        <v>273</v>
      </c>
      <c r="G73" s="228" t="s">
        <v>273</v>
      </c>
      <c r="H73" s="228" t="s">
        <v>273</v>
      </c>
      <c r="I73" s="228" t="s">
        <v>273</v>
      </c>
      <c r="J73" s="228" t="s">
        <v>273</v>
      </c>
      <c r="K73" s="228" t="s">
        <v>615</v>
      </c>
      <c r="L73" s="228" t="s">
        <v>507</v>
      </c>
      <c r="M73" s="228" t="s">
        <v>497</v>
      </c>
      <c r="N73" s="228">
        <v>0</v>
      </c>
      <c r="O73" s="228">
        <v>0</v>
      </c>
      <c r="P73" s="228">
        <v>0</v>
      </c>
      <c r="Q73" s="228">
        <v>0</v>
      </c>
      <c r="R73" s="228">
        <v>0</v>
      </c>
      <c r="S73" s="228">
        <v>0</v>
      </c>
      <c r="T73" s="228">
        <v>0</v>
      </c>
      <c r="U73" s="228">
        <v>0</v>
      </c>
      <c r="V73" s="228">
        <v>0</v>
      </c>
      <c r="W73" s="228">
        <v>0</v>
      </c>
      <c r="X73" s="228">
        <v>0</v>
      </c>
      <c r="Y73" s="228">
        <v>0</v>
      </c>
      <c r="Z73" s="229"/>
    </row>
    <row r="74" spans="1:26" ht="15.75" x14ac:dyDescent="0.25">
      <c r="A74" s="227">
        <v>2016</v>
      </c>
      <c r="B74" s="220" t="s">
        <v>590</v>
      </c>
      <c r="C74" s="228" t="s">
        <v>273</v>
      </c>
      <c r="D74" s="228" t="s">
        <v>273</v>
      </c>
      <c r="E74" s="228" t="s">
        <v>273</v>
      </c>
      <c r="F74" s="228" t="s">
        <v>273</v>
      </c>
      <c r="G74" s="228" t="s">
        <v>273</v>
      </c>
      <c r="H74" s="228" t="s">
        <v>273</v>
      </c>
      <c r="I74" s="228" t="s">
        <v>273</v>
      </c>
      <c r="J74" s="228" t="s">
        <v>273</v>
      </c>
      <c r="K74" s="228" t="s">
        <v>615</v>
      </c>
      <c r="L74" s="228" t="s">
        <v>507</v>
      </c>
      <c r="M74" s="228" t="s">
        <v>497</v>
      </c>
      <c r="N74" s="228">
        <v>0</v>
      </c>
      <c r="O74" s="228">
        <v>0</v>
      </c>
      <c r="P74" s="228">
        <v>0</v>
      </c>
      <c r="Q74" s="228">
        <v>0</v>
      </c>
      <c r="R74" s="228">
        <v>0</v>
      </c>
      <c r="S74" s="228">
        <v>0</v>
      </c>
      <c r="T74" s="228">
        <v>0</v>
      </c>
      <c r="U74" s="228">
        <v>0</v>
      </c>
      <c r="V74" s="228">
        <v>0</v>
      </c>
      <c r="W74" s="228">
        <v>0</v>
      </c>
      <c r="X74" s="228">
        <v>0</v>
      </c>
      <c r="Y74" s="228">
        <v>0</v>
      </c>
      <c r="Z74" s="229"/>
    </row>
    <row r="75" spans="1:26" ht="15.75" x14ac:dyDescent="0.25">
      <c r="A75" s="227">
        <v>2016</v>
      </c>
      <c r="B75" s="220" t="s">
        <v>591</v>
      </c>
      <c r="C75" s="228" t="s">
        <v>273</v>
      </c>
      <c r="D75" s="228" t="s">
        <v>273</v>
      </c>
      <c r="E75" s="228" t="s">
        <v>273</v>
      </c>
      <c r="F75" s="228" t="s">
        <v>273</v>
      </c>
      <c r="G75" s="228" t="s">
        <v>273</v>
      </c>
      <c r="H75" s="228" t="s">
        <v>273</v>
      </c>
      <c r="I75" s="228" t="s">
        <v>273</v>
      </c>
      <c r="J75" s="228" t="s">
        <v>273</v>
      </c>
      <c r="K75" s="228" t="s">
        <v>615</v>
      </c>
      <c r="L75" s="228" t="s">
        <v>507</v>
      </c>
      <c r="M75" s="228" t="s">
        <v>497</v>
      </c>
      <c r="N75" s="228">
        <v>0</v>
      </c>
      <c r="O75" s="228">
        <v>0</v>
      </c>
      <c r="P75" s="228">
        <v>0</v>
      </c>
      <c r="Q75" s="228">
        <v>0</v>
      </c>
      <c r="R75" s="228">
        <v>0</v>
      </c>
      <c r="S75" s="228">
        <v>0</v>
      </c>
      <c r="T75" s="228">
        <v>0</v>
      </c>
      <c r="U75" s="228">
        <v>0</v>
      </c>
      <c r="V75" s="228">
        <v>0</v>
      </c>
      <c r="W75" s="228">
        <v>0</v>
      </c>
      <c r="X75" s="228">
        <v>0</v>
      </c>
      <c r="Y75" s="228">
        <v>0</v>
      </c>
      <c r="Z75" s="229"/>
    </row>
    <row r="76" spans="1:26" ht="15.75" x14ac:dyDescent="0.25">
      <c r="A76" s="227">
        <v>2016</v>
      </c>
      <c r="B76" s="220" t="s">
        <v>591</v>
      </c>
      <c r="C76" s="228" t="s">
        <v>273</v>
      </c>
      <c r="D76" s="228" t="s">
        <v>273</v>
      </c>
      <c r="E76" s="228" t="s">
        <v>273</v>
      </c>
      <c r="F76" s="228" t="s">
        <v>273</v>
      </c>
      <c r="G76" s="228" t="s">
        <v>273</v>
      </c>
      <c r="H76" s="228" t="s">
        <v>273</v>
      </c>
      <c r="I76" s="228" t="s">
        <v>273</v>
      </c>
      <c r="J76" s="228" t="s">
        <v>273</v>
      </c>
      <c r="K76" s="228" t="s">
        <v>615</v>
      </c>
      <c r="L76" s="228" t="s">
        <v>507</v>
      </c>
      <c r="M76" s="228" t="s">
        <v>497</v>
      </c>
      <c r="N76" s="228">
        <v>0</v>
      </c>
      <c r="O76" s="228">
        <v>0</v>
      </c>
      <c r="P76" s="228">
        <v>0</v>
      </c>
      <c r="Q76" s="228">
        <v>0</v>
      </c>
      <c r="R76" s="228">
        <v>0</v>
      </c>
      <c r="S76" s="228">
        <v>0</v>
      </c>
      <c r="T76" s="228">
        <v>0</v>
      </c>
      <c r="U76" s="228">
        <v>0</v>
      </c>
      <c r="V76" s="228">
        <v>0</v>
      </c>
      <c r="W76" s="228">
        <v>0</v>
      </c>
      <c r="X76" s="228">
        <v>0</v>
      </c>
      <c r="Y76" s="228">
        <v>0</v>
      </c>
      <c r="Z76" s="229"/>
    </row>
    <row r="77" spans="1:26" ht="15.75" x14ac:dyDescent="0.25">
      <c r="A77" s="227">
        <v>2016</v>
      </c>
      <c r="B77" s="220" t="s">
        <v>592</v>
      </c>
      <c r="C77" s="228" t="s">
        <v>273</v>
      </c>
      <c r="D77" s="228" t="s">
        <v>273</v>
      </c>
      <c r="E77" s="228" t="s">
        <v>273</v>
      </c>
      <c r="F77" s="228" t="s">
        <v>273</v>
      </c>
      <c r="G77" s="228" t="s">
        <v>273</v>
      </c>
      <c r="H77" s="228" t="s">
        <v>273</v>
      </c>
      <c r="I77" s="228" t="s">
        <v>273</v>
      </c>
      <c r="J77" s="228" t="s">
        <v>273</v>
      </c>
      <c r="K77" s="228" t="s">
        <v>615</v>
      </c>
      <c r="L77" s="228" t="s">
        <v>507</v>
      </c>
      <c r="M77" s="228" t="s">
        <v>497</v>
      </c>
      <c r="N77" s="228">
        <v>0</v>
      </c>
      <c r="O77" s="228">
        <v>0</v>
      </c>
      <c r="P77" s="228">
        <v>0</v>
      </c>
      <c r="Q77" s="228">
        <v>0</v>
      </c>
      <c r="R77" s="228">
        <v>0</v>
      </c>
      <c r="S77" s="228">
        <v>0</v>
      </c>
      <c r="T77" s="228">
        <v>0</v>
      </c>
      <c r="U77" s="228">
        <v>0</v>
      </c>
      <c r="V77" s="228">
        <v>0</v>
      </c>
      <c r="W77" s="228">
        <v>0</v>
      </c>
      <c r="X77" s="228">
        <v>0</v>
      </c>
      <c r="Y77" s="228">
        <v>0</v>
      </c>
      <c r="Z77" s="229"/>
    </row>
    <row r="78" spans="1:26" ht="15.75" x14ac:dyDescent="0.25">
      <c r="A78" s="227">
        <v>2016</v>
      </c>
      <c r="B78" s="220" t="s">
        <v>592</v>
      </c>
      <c r="C78" s="228" t="s">
        <v>273</v>
      </c>
      <c r="D78" s="228" t="s">
        <v>273</v>
      </c>
      <c r="E78" s="228" t="s">
        <v>273</v>
      </c>
      <c r="F78" s="228" t="s">
        <v>273</v>
      </c>
      <c r="G78" s="228" t="s">
        <v>273</v>
      </c>
      <c r="H78" s="228" t="s">
        <v>273</v>
      </c>
      <c r="I78" s="228" t="s">
        <v>273</v>
      </c>
      <c r="J78" s="228" t="s">
        <v>273</v>
      </c>
      <c r="K78" s="228" t="s">
        <v>615</v>
      </c>
      <c r="L78" s="228" t="s">
        <v>507</v>
      </c>
      <c r="M78" s="228" t="s">
        <v>497</v>
      </c>
      <c r="N78" s="228">
        <v>0</v>
      </c>
      <c r="O78" s="228">
        <v>0</v>
      </c>
      <c r="P78" s="228">
        <v>0</v>
      </c>
      <c r="Q78" s="228">
        <v>0</v>
      </c>
      <c r="R78" s="228">
        <v>0</v>
      </c>
      <c r="S78" s="228">
        <v>0</v>
      </c>
      <c r="T78" s="228">
        <v>0</v>
      </c>
      <c r="U78" s="228">
        <v>0</v>
      </c>
      <c r="V78" s="228">
        <v>0</v>
      </c>
      <c r="W78" s="228">
        <v>0</v>
      </c>
      <c r="X78" s="228">
        <v>0</v>
      </c>
      <c r="Y78" s="228">
        <v>0</v>
      </c>
      <c r="Z78" s="229"/>
    </row>
    <row r="79" spans="1:26" ht="15.75" x14ac:dyDescent="0.25">
      <c r="A79" s="227">
        <v>2016</v>
      </c>
      <c r="B79" s="220" t="s">
        <v>593</v>
      </c>
      <c r="C79" s="228" t="s">
        <v>273</v>
      </c>
      <c r="D79" s="228" t="s">
        <v>273</v>
      </c>
      <c r="E79" s="228" t="s">
        <v>273</v>
      </c>
      <c r="F79" s="228" t="s">
        <v>273</v>
      </c>
      <c r="G79" s="228" t="s">
        <v>273</v>
      </c>
      <c r="H79" s="228" t="s">
        <v>273</v>
      </c>
      <c r="I79" s="228" t="s">
        <v>273</v>
      </c>
      <c r="J79" s="228" t="s">
        <v>273</v>
      </c>
      <c r="K79" s="228" t="s">
        <v>615</v>
      </c>
      <c r="L79" s="228" t="s">
        <v>507</v>
      </c>
      <c r="M79" s="228" t="s">
        <v>497</v>
      </c>
      <c r="N79" s="228">
        <v>0</v>
      </c>
      <c r="O79" s="228">
        <v>0</v>
      </c>
      <c r="P79" s="228">
        <v>0</v>
      </c>
      <c r="Q79" s="228">
        <v>0</v>
      </c>
      <c r="R79" s="228">
        <v>0</v>
      </c>
      <c r="S79" s="228">
        <v>0</v>
      </c>
      <c r="T79" s="228">
        <v>0</v>
      </c>
      <c r="U79" s="228">
        <v>0</v>
      </c>
      <c r="V79" s="228">
        <v>0</v>
      </c>
      <c r="W79" s="228">
        <v>0</v>
      </c>
      <c r="X79" s="228">
        <v>0</v>
      </c>
      <c r="Y79" s="228">
        <v>0</v>
      </c>
      <c r="Z79" s="229"/>
    </row>
    <row r="80" spans="1:26" ht="15.75" x14ac:dyDescent="0.25">
      <c r="A80" s="227">
        <v>2016</v>
      </c>
      <c r="B80" s="220" t="s">
        <v>595</v>
      </c>
      <c r="C80" s="228" t="s">
        <v>273</v>
      </c>
      <c r="D80" s="228" t="s">
        <v>273</v>
      </c>
      <c r="E80" s="228" t="s">
        <v>273</v>
      </c>
      <c r="F80" s="228" t="s">
        <v>273</v>
      </c>
      <c r="G80" s="228" t="s">
        <v>273</v>
      </c>
      <c r="H80" s="228" t="s">
        <v>273</v>
      </c>
      <c r="I80" s="228" t="s">
        <v>273</v>
      </c>
      <c r="J80" s="228" t="s">
        <v>273</v>
      </c>
      <c r="K80" s="228" t="s">
        <v>615</v>
      </c>
      <c r="L80" s="228" t="s">
        <v>507</v>
      </c>
      <c r="M80" s="228" t="s">
        <v>497</v>
      </c>
      <c r="N80" s="228">
        <v>0</v>
      </c>
      <c r="O80" s="228">
        <v>0</v>
      </c>
      <c r="P80" s="228">
        <v>0</v>
      </c>
      <c r="Q80" s="228">
        <v>0</v>
      </c>
      <c r="R80" s="228">
        <v>0</v>
      </c>
      <c r="S80" s="228">
        <v>0</v>
      </c>
      <c r="T80" s="228">
        <v>0</v>
      </c>
      <c r="U80" s="228">
        <v>0</v>
      </c>
      <c r="V80" s="228">
        <v>0</v>
      </c>
      <c r="W80" s="228">
        <v>0</v>
      </c>
      <c r="X80" s="228">
        <v>0</v>
      </c>
      <c r="Y80" s="228">
        <v>0</v>
      </c>
      <c r="Z80" s="229"/>
    </row>
    <row r="81" spans="1:26" ht="15.75" x14ac:dyDescent="0.25">
      <c r="A81" s="227">
        <v>2016</v>
      </c>
      <c r="B81" s="220" t="s">
        <v>597</v>
      </c>
      <c r="C81" s="228" t="s">
        <v>273</v>
      </c>
      <c r="D81" s="228" t="s">
        <v>273</v>
      </c>
      <c r="E81" s="228" t="s">
        <v>273</v>
      </c>
      <c r="F81" s="228" t="s">
        <v>273</v>
      </c>
      <c r="G81" s="228" t="s">
        <v>273</v>
      </c>
      <c r="H81" s="228" t="s">
        <v>273</v>
      </c>
      <c r="I81" s="228" t="s">
        <v>273</v>
      </c>
      <c r="J81" s="228" t="s">
        <v>273</v>
      </c>
      <c r="K81" s="228" t="s">
        <v>615</v>
      </c>
      <c r="L81" s="228" t="s">
        <v>507</v>
      </c>
      <c r="M81" s="228" t="s">
        <v>497</v>
      </c>
      <c r="N81" s="228">
        <v>0</v>
      </c>
      <c r="O81" s="228">
        <v>0</v>
      </c>
      <c r="P81" s="228">
        <v>0</v>
      </c>
      <c r="Q81" s="228">
        <v>0</v>
      </c>
      <c r="R81" s="228">
        <v>0</v>
      </c>
      <c r="S81" s="228">
        <v>0</v>
      </c>
      <c r="T81" s="228">
        <v>0</v>
      </c>
      <c r="U81" s="228">
        <v>0</v>
      </c>
      <c r="V81" s="228">
        <v>0</v>
      </c>
      <c r="W81" s="228">
        <v>0</v>
      </c>
      <c r="X81" s="228">
        <v>0</v>
      </c>
      <c r="Y81" s="228">
        <v>0</v>
      </c>
      <c r="Z81" s="229"/>
    </row>
    <row r="82" spans="1:26" ht="15.75" x14ac:dyDescent="0.25">
      <c r="A82" s="227">
        <v>2016</v>
      </c>
      <c r="B82" s="220" t="s">
        <v>598</v>
      </c>
      <c r="C82" s="228" t="s">
        <v>273</v>
      </c>
      <c r="D82" s="228" t="s">
        <v>273</v>
      </c>
      <c r="E82" s="228" t="s">
        <v>273</v>
      </c>
      <c r="F82" s="228" t="s">
        <v>273</v>
      </c>
      <c r="G82" s="228" t="s">
        <v>273</v>
      </c>
      <c r="H82" s="228" t="s">
        <v>273</v>
      </c>
      <c r="I82" s="228" t="s">
        <v>273</v>
      </c>
      <c r="J82" s="228" t="s">
        <v>273</v>
      </c>
      <c r="K82" s="228" t="s">
        <v>615</v>
      </c>
      <c r="L82" s="228" t="s">
        <v>507</v>
      </c>
      <c r="M82" s="228" t="s">
        <v>497</v>
      </c>
      <c r="N82" s="228">
        <v>0</v>
      </c>
      <c r="O82" s="228">
        <v>0</v>
      </c>
      <c r="P82" s="228">
        <v>0</v>
      </c>
      <c r="Q82" s="228">
        <v>0</v>
      </c>
      <c r="R82" s="228">
        <v>0</v>
      </c>
      <c r="S82" s="228">
        <v>0</v>
      </c>
      <c r="T82" s="228">
        <v>0</v>
      </c>
      <c r="U82" s="228">
        <v>0</v>
      </c>
      <c r="V82" s="228">
        <v>0</v>
      </c>
      <c r="W82" s="228">
        <v>0</v>
      </c>
      <c r="X82" s="228">
        <v>0</v>
      </c>
      <c r="Y82" s="228">
        <v>0</v>
      </c>
      <c r="Z82" s="229"/>
    </row>
    <row r="83" spans="1:26" ht="15.75" x14ac:dyDescent="0.25">
      <c r="A83" s="227">
        <v>2016</v>
      </c>
      <c r="B83" s="220" t="s">
        <v>599</v>
      </c>
      <c r="C83" s="228" t="s">
        <v>273</v>
      </c>
      <c r="D83" s="228" t="s">
        <v>273</v>
      </c>
      <c r="E83" s="228" t="s">
        <v>273</v>
      </c>
      <c r="F83" s="228" t="s">
        <v>273</v>
      </c>
      <c r="G83" s="228" t="s">
        <v>273</v>
      </c>
      <c r="H83" s="228" t="s">
        <v>273</v>
      </c>
      <c r="I83" s="228" t="s">
        <v>273</v>
      </c>
      <c r="J83" s="228" t="s">
        <v>273</v>
      </c>
      <c r="K83" s="228" t="s">
        <v>615</v>
      </c>
      <c r="L83" s="228" t="s">
        <v>507</v>
      </c>
      <c r="M83" s="228" t="s">
        <v>497</v>
      </c>
      <c r="N83" s="228">
        <v>0</v>
      </c>
      <c r="O83" s="228">
        <v>0</v>
      </c>
      <c r="P83" s="228">
        <v>0</v>
      </c>
      <c r="Q83" s="228">
        <v>0</v>
      </c>
      <c r="R83" s="228">
        <v>0</v>
      </c>
      <c r="S83" s="228">
        <v>0</v>
      </c>
      <c r="T83" s="228">
        <v>0</v>
      </c>
      <c r="U83" s="228">
        <v>0</v>
      </c>
      <c r="V83" s="228">
        <v>0</v>
      </c>
      <c r="W83" s="228">
        <v>0</v>
      </c>
      <c r="X83" s="228">
        <v>0</v>
      </c>
      <c r="Y83" s="228">
        <v>0</v>
      </c>
      <c r="Z83" s="229"/>
    </row>
    <row r="84" spans="1:26" ht="15.75" x14ac:dyDescent="0.25">
      <c r="A84" s="227">
        <v>2016</v>
      </c>
      <c r="B84" s="220" t="s">
        <v>600</v>
      </c>
      <c r="C84" s="228" t="s">
        <v>273</v>
      </c>
      <c r="D84" s="228" t="s">
        <v>273</v>
      </c>
      <c r="E84" s="228" t="s">
        <v>273</v>
      </c>
      <c r="F84" s="228" t="s">
        <v>273</v>
      </c>
      <c r="G84" s="228" t="s">
        <v>273</v>
      </c>
      <c r="H84" s="228" t="s">
        <v>273</v>
      </c>
      <c r="I84" s="228" t="s">
        <v>273</v>
      </c>
      <c r="J84" s="228" t="s">
        <v>273</v>
      </c>
      <c r="K84" s="228" t="s">
        <v>615</v>
      </c>
      <c r="L84" s="228" t="s">
        <v>507</v>
      </c>
      <c r="M84" s="228" t="s">
        <v>497</v>
      </c>
      <c r="N84" s="228">
        <v>0</v>
      </c>
      <c r="O84" s="228">
        <v>0</v>
      </c>
      <c r="P84" s="228">
        <v>0</v>
      </c>
      <c r="Q84" s="228">
        <v>0</v>
      </c>
      <c r="R84" s="228">
        <v>0</v>
      </c>
      <c r="S84" s="228">
        <v>0</v>
      </c>
      <c r="T84" s="228">
        <v>0</v>
      </c>
      <c r="U84" s="228">
        <v>0</v>
      </c>
      <c r="V84" s="228">
        <v>0</v>
      </c>
      <c r="W84" s="228">
        <v>0</v>
      </c>
      <c r="X84" s="228">
        <v>0</v>
      </c>
      <c r="Y84" s="228">
        <v>0</v>
      </c>
      <c r="Z84" s="229"/>
    </row>
    <row r="85" spans="1:26" ht="15.75" x14ac:dyDescent="0.25">
      <c r="A85" s="227">
        <v>2016</v>
      </c>
      <c r="B85" s="220" t="s">
        <v>601</v>
      </c>
      <c r="C85" s="228" t="s">
        <v>273</v>
      </c>
      <c r="D85" s="228" t="s">
        <v>273</v>
      </c>
      <c r="E85" s="228" t="s">
        <v>273</v>
      </c>
      <c r="F85" s="228" t="s">
        <v>273</v>
      </c>
      <c r="G85" s="228" t="s">
        <v>273</v>
      </c>
      <c r="H85" s="228" t="s">
        <v>273</v>
      </c>
      <c r="I85" s="228" t="s">
        <v>273</v>
      </c>
      <c r="J85" s="228" t="s">
        <v>273</v>
      </c>
      <c r="K85" s="228" t="s">
        <v>615</v>
      </c>
      <c r="L85" s="228" t="s">
        <v>507</v>
      </c>
      <c r="M85" s="228" t="s">
        <v>497</v>
      </c>
      <c r="N85" s="228">
        <v>0</v>
      </c>
      <c r="O85" s="228">
        <v>0</v>
      </c>
      <c r="P85" s="228">
        <v>0</v>
      </c>
      <c r="Q85" s="228">
        <v>0</v>
      </c>
      <c r="R85" s="228">
        <v>0</v>
      </c>
      <c r="S85" s="228">
        <v>0</v>
      </c>
      <c r="T85" s="228">
        <v>0</v>
      </c>
      <c r="U85" s="228">
        <v>0</v>
      </c>
      <c r="V85" s="228">
        <v>0</v>
      </c>
      <c r="W85" s="228">
        <v>0</v>
      </c>
      <c r="X85" s="228">
        <v>0</v>
      </c>
      <c r="Y85" s="228">
        <v>0</v>
      </c>
      <c r="Z85" s="229"/>
    </row>
    <row r="86" spans="1:26" ht="15.75" x14ac:dyDescent="0.25">
      <c r="A86" s="227">
        <v>2016</v>
      </c>
      <c r="B86" s="220" t="s">
        <v>602</v>
      </c>
      <c r="C86" s="228" t="s">
        <v>273</v>
      </c>
      <c r="D86" s="228" t="s">
        <v>273</v>
      </c>
      <c r="E86" s="228" t="s">
        <v>273</v>
      </c>
      <c r="F86" s="228" t="s">
        <v>273</v>
      </c>
      <c r="G86" s="228" t="s">
        <v>273</v>
      </c>
      <c r="H86" s="228" t="s">
        <v>273</v>
      </c>
      <c r="I86" s="228" t="s">
        <v>273</v>
      </c>
      <c r="J86" s="228" t="s">
        <v>273</v>
      </c>
      <c r="K86" s="228" t="s">
        <v>615</v>
      </c>
      <c r="L86" s="228" t="s">
        <v>507</v>
      </c>
      <c r="M86" s="228" t="s">
        <v>497</v>
      </c>
      <c r="N86" s="228">
        <v>0</v>
      </c>
      <c r="O86" s="228">
        <v>0</v>
      </c>
      <c r="P86" s="228">
        <v>0</v>
      </c>
      <c r="Q86" s="228">
        <v>0</v>
      </c>
      <c r="R86" s="228">
        <v>0</v>
      </c>
      <c r="S86" s="228">
        <v>0</v>
      </c>
      <c r="T86" s="228">
        <v>0</v>
      </c>
      <c r="U86" s="228">
        <v>0</v>
      </c>
      <c r="V86" s="228">
        <v>0</v>
      </c>
      <c r="W86" s="228">
        <v>0</v>
      </c>
      <c r="X86" s="228">
        <v>0</v>
      </c>
      <c r="Y86" s="228">
        <v>0</v>
      </c>
      <c r="Z86" s="229"/>
    </row>
    <row r="87" spans="1:26" ht="15.75" x14ac:dyDescent="0.25">
      <c r="A87" s="227">
        <v>2016</v>
      </c>
      <c r="B87" s="220" t="s">
        <v>603</v>
      </c>
      <c r="C87" s="228" t="s">
        <v>273</v>
      </c>
      <c r="D87" s="228" t="s">
        <v>273</v>
      </c>
      <c r="E87" s="228" t="s">
        <v>273</v>
      </c>
      <c r="F87" s="228" t="s">
        <v>273</v>
      </c>
      <c r="G87" s="228" t="s">
        <v>273</v>
      </c>
      <c r="H87" s="228" t="s">
        <v>273</v>
      </c>
      <c r="I87" s="228" t="s">
        <v>273</v>
      </c>
      <c r="J87" s="228" t="s">
        <v>273</v>
      </c>
      <c r="K87" s="228" t="s">
        <v>615</v>
      </c>
      <c r="L87" s="228" t="s">
        <v>507</v>
      </c>
      <c r="M87" s="228" t="s">
        <v>497</v>
      </c>
      <c r="N87" s="228">
        <v>0</v>
      </c>
      <c r="O87" s="228">
        <v>0</v>
      </c>
      <c r="P87" s="228">
        <v>0</v>
      </c>
      <c r="Q87" s="228">
        <v>0</v>
      </c>
      <c r="R87" s="228">
        <v>0</v>
      </c>
      <c r="S87" s="228">
        <v>0</v>
      </c>
      <c r="T87" s="228">
        <v>0</v>
      </c>
      <c r="U87" s="228">
        <v>0</v>
      </c>
      <c r="V87" s="228">
        <v>0</v>
      </c>
      <c r="W87" s="228">
        <v>0</v>
      </c>
      <c r="X87" s="228">
        <v>0</v>
      </c>
      <c r="Y87" s="228">
        <v>0</v>
      </c>
      <c r="Z87" s="229"/>
    </row>
    <row r="88" spans="1:26" ht="15.75" x14ac:dyDescent="0.25">
      <c r="A88" s="227">
        <v>2016</v>
      </c>
      <c r="B88" s="220" t="s">
        <v>605</v>
      </c>
      <c r="C88" s="228" t="s">
        <v>273</v>
      </c>
      <c r="D88" s="228" t="s">
        <v>273</v>
      </c>
      <c r="E88" s="228" t="s">
        <v>273</v>
      </c>
      <c r="F88" s="228" t="s">
        <v>273</v>
      </c>
      <c r="G88" s="228" t="s">
        <v>273</v>
      </c>
      <c r="H88" s="228" t="s">
        <v>273</v>
      </c>
      <c r="I88" s="228" t="s">
        <v>273</v>
      </c>
      <c r="J88" s="228" t="s">
        <v>273</v>
      </c>
      <c r="K88" s="228" t="s">
        <v>615</v>
      </c>
      <c r="L88" s="228" t="s">
        <v>507</v>
      </c>
      <c r="M88" s="228" t="s">
        <v>497</v>
      </c>
      <c r="N88" s="228">
        <v>0</v>
      </c>
      <c r="O88" s="228">
        <v>0</v>
      </c>
      <c r="P88" s="228">
        <v>0</v>
      </c>
      <c r="Q88" s="228">
        <v>0</v>
      </c>
      <c r="R88" s="228">
        <v>0</v>
      </c>
      <c r="S88" s="228">
        <v>0</v>
      </c>
      <c r="T88" s="228">
        <v>0</v>
      </c>
      <c r="U88" s="228">
        <v>0</v>
      </c>
      <c r="V88" s="228">
        <v>0</v>
      </c>
      <c r="W88" s="228">
        <v>0</v>
      </c>
      <c r="X88" s="228">
        <v>0</v>
      </c>
      <c r="Y88" s="228">
        <v>0</v>
      </c>
      <c r="Z88" s="229"/>
    </row>
    <row r="89" spans="1:26" ht="15.75" x14ac:dyDescent="0.25">
      <c r="A89" s="227">
        <v>2016</v>
      </c>
      <c r="B89" s="220" t="s">
        <v>606</v>
      </c>
      <c r="C89" s="228" t="s">
        <v>273</v>
      </c>
      <c r="D89" s="228" t="s">
        <v>273</v>
      </c>
      <c r="E89" s="228" t="s">
        <v>273</v>
      </c>
      <c r="F89" s="228" t="s">
        <v>273</v>
      </c>
      <c r="G89" s="228" t="s">
        <v>273</v>
      </c>
      <c r="H89" s="228" t="s">
        <v>273</v>
      </c>
      <c r="I89" s="228" t="s">
        <v>273</v>
      </c>
      <c r="J89" s="228" t="s">
        <v>273</v>
      </c>
      <c r="K89" s="228" t="s">
        <v>615</v>
      </c>
      <c r="L89" s="228" t="s">
        <v>507</v>
      </c>
      <c r="M89" s="228" t="s">
        <v>497</v>
      </c>
      <c r="N89" s="228">
        <v>0</v>
      </c>
      <c r="O89" s="228">
        <v>0</v>
      </c>
      <c r="P89" s="228">
        <v>0</v>
      </c>
      <c r="Q89" s="228">
        <v>0</v>
      </c>
      <c r="R89" s="228">
        <v>0</v>
      </c>
      <c r="S89" s="228">
        <v>0</v>
      </c>
      <c r="T89" s="228">
        <v>0</v>
      </c>
      <c r="U89" s="228">
        <v>0</v>
      </c>
      <c r="V89" s="228">
        <v>0</v>
      </c>
      <c r="W89" s="228">
        <v>0</v>
      </c>
      <c r="X89" s="228">
        <v>0</v>
      </c>
      <c r="Y89" s="228">
        <v>0</v>
      </c>
      <c r="Z89" s="229"/>
    </row>
    <row r="90" spans="1:26" ht="15.75" x14ac:dyDescent="0.25">
      <c r="A90" s="227">
        <v>2016</v>
      </c>
      <c r="B90" s="220" t="s">
        <v>608</v>
      </c>
      <c r="C90" s="228" t="s">
        <v>273</v>
      </c>
      <c r="D90" s="228" t="s">
        <v>273</v>
      </c>
      <c r="E90" s="228" t="s">
        <v>273</v>
      </c>
      <c r="F90" s="228" t="s">
        <v>273</v>
      </c>
      <c r="G90" s="228" t="s">
        <v>273</v>
      </c>
      <c r="H90" s="228" t="s">
        <v>273</v>
      </c>
      <c r="I90" s="228" t="s">
        <v>273</v>
      </c>
      <c r="J90" s="228" t="s">
        <v>273</v>
      </c>
      <c r="K90" s="228" t="s">
        <v>615</v>
      </c>
      <c r="L90" s="228" t="s">
        <v>507</v>
      </c>
      <c r="M90" s="228" t="s">
        <v>497</v>
      </c>
      <c r="N90" s="228">
        <v>0</v>
      </c>
      <c r="O90" s="228">
        <v>0</v>
      </c>
      <c r="P90" s="228">
        <v>0</v>
      </c>
      <c r="Q90" s="228">
        <v>0</v>
      </c>
      <c r="R90" s="228">
        <v>0</v>
      </c>
      <c r="S90" s="228">
        <v>0</v>
      </c>
      <c r="T90" s="228">
        <v>0</v>
      </c>
      <c r="U90" s="228">
        <v>0</v>
      </c>
      <c r="V90" s="228">
        <v>0</v>
      </c>
      <c r="W90" s="228">
        <v>0</v>
      </c>
      <c r="X90" s="228">
        <v>0</v>
      </c>
      <c r="Y90" s="228">
        <v>0</v>
      </c>
      <c r="Z90" s="229"/>
    </row>
    <row r="91" spans="1:26" ht="15.75" x14ac:dyDescent="0.25">
      <c r="A91" s="227">
        <v>2016</v>
      </c>
      <c r="B91" s="220" t="s">
        <v>609</v>
      </c>
      <c r="C91" s="228" t="s">
        <v>273</v>
      </c>
      <c r="D91" s="228" t="s">
        <v>273</v>
      </c>
      <c r="E91" s="228" t="s">
        <v>273</v>
      </c>
      <c r="F91" s="228" t="s">
        <v>273</v>
      </c>
      <c r="G91" s="228" t="s">
        <v>273</v>
      </c>
      <c r="H91" s="228" t="s">
        <v>273</v>
      </c>
      <c r="I91" s="228" t="s">
        <v>273</v>
      </c>
      <c r="J91" s="228" t="s">
        <v>273</v>
      </c>
      <c r="K91" s="228" t="s">
        <v>615</v>
      </c>
      <c r="L91" s="228" t="s">
        <v>507</v>
      </c>
      <c r="M91" s="228" t="s">
        <v>497</v>
      </c>
      <c r="N91" s="228">
        <v>0</v>
      </c>
      <c r="O91" s="228">
        <v>0</v>
      </c>
      <c r="P91" s="228">
        <v>0</v>
      </c>
      <c r="Q91" s="228">
        <v>0</v>
      </c>
      <c r="R91" s="228">
        <v>0</v>
      </c>
      <c r="S91" s="228">
        <v>0</v>
      </c>
      <c r="T91" s="228">
        <v>0</v>
      </c>
      <c r="U91" s="228">
        <v>0</v>
      </c>
      <c r="V91" s="228">
        <v>0</v>
      </c>
      <c r="W91" s="228">
        <v>0</v>
      </c>
      <c r="X91" s="228">
        <v>0</v>
      </c>
      <c r="Y91" s="228">
        <v>0</v>
      </c>
      <c r="Z91" s="2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C49" sqref="C4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422" t="str">
        <f>'3.4. Паспорт надежность'!A4</f>
        <v>Год раскрытия информации: 2018 год</v>
      </c>
      <c r="B5" s="422"/>
      <c r="C5" s="422"/>
      <c r="D5" s="422"/>
      <c r="E5" s="422"/>
      <c r="F5" s="422"/>
      <c r="G5" s="422"/>
      <c r="H5" s="422"/>
      <c r="I5" s="422"/>
      <c r="J5" s="422"/>
      <c r="K5" s="422"/>
      <c r="L5" s="422"/>
      <c r="M5" s="422"/>
      <c r="N5" s="422"/>
      <c r="O5" s="422"/>
      <c r="P5" s="117"/>
      <c r="Q5" s="117"/>
      <c r="R5" s="117"/>
      <c r="S5" s="117"/>
      <c r="T5" s="117"/>
      <c r="U5" s="117"/>
      <c r="V5" s="117"/>
      <c r="W5" s="117"/>
      <c r="X5" s="117"/>
      <c r="Y5" s="117"/>
      <c r="Z5" s="117"/>
      <c r="AA5" s="117"/>
      <c r="AB5" s="117"/>
    </row>
    <row r="6" spans="1:28" s="10" customFormat="1" ht="18.75" x14ac:dyDescent="0.3">
      <c r="A6" s="200"/>
      <c r="B6" s="200"/>
      <c r="C6" s="180"/>
      <c r="D6" s="180"/>
      <c r="E6" s="180"/>
      <c r="F6" s="180"/>
      <c r="G6" s="180"/>
      <c r="H6" s="180"/>
      <c r="I6" s="180"/>
      <c r="J6" s="180"/>
      <c r="K6" s="180"/>
      <c r="L6" s="179"/>
      <c r="M6" s="180"/>
      <c r="N6" s="180"/>
      <c r="O6" s="180"/>
    </row>
    <row r="7" spans="1:28" s="10" customFormat="1" ht="18.75" x14ac:dyDescent="0.2">
      <c r="A7" s="371" t="s">
        <v>6</v>
      </c>
      <c r="B7" s="371"/>
      <c r="C7" s="371"/>
      <c r="D7" s="371"/>
      <c r="E7" s="371"/>
      <c r="F7" s="371"/>
      <c r="G7" s="371"/>
      <c r="H7" s="371"/>
      <c r="I7" s="371"/>
      <c r="J7" s="371"/>
      <c r="K7" s="371"/>
      <c r="L7" s="371"/>
      <c r="M7" s="371"/>
      <c r="N7" s="371"/>
      <c r="O7" s="371"/>
      <c r="P7" s="11"/>
      <c r="Q7" s="11"/>
      <c r="R7" s="11"/>
      <c r="S7" s="11"/>
      <c r="T7" s="11"/>
      <c r="U7" s="11"/>
      <c r="V7" s="11"/>
      <c r="W7" s="11"/>
      <c r="X7" s="11"/>
      <c r="Y7" s="11"/>
      <c r="Z7" s="11"/>
    </row>
    <row r="8" spans="1:28" s="10" customFormat="1" ht="18.75" x14ac:dyDescent="0.2">
      <c r="A8" s="371"/>
      <c r="B8" s="371"/>
      <c r="C8" s="371"/>
      <c r="D8" s="371"/>
      <c r="E8" s="371"/>
      <c r="F8" s="371"/>
      <c r="G8" s="371"/>
      <c r="H8" s="371"/>
      <c r="I8" s="371"/>
      <c r="J8" s="371"/>
      <c r="K8" s="371"/>
      <c r="L8" s="371"/>
      <c r="M8" s="371"/>
      <c r="N8" s="371"/>
      <c r="O8" s="371"/>
      <c r="P8" s="11"/>
      <c r="Q8" s="11"/>
      <c r="R8" s="11"/>
      <c r="S8" s="11"/>
      <c r="T8" s="11"/>
      <c r="U8" s="11"/>
      <c r="V8" s="11"/>
      <c r="W8" s="11"/>
      <c r="X8" s="11"/>
      <c r="Y8" s="11"/>
      <c r="Z8" s="11"/>
    </row>
    <row r="9" spans="1:28" s="10" customFormat="1" ht="18.75" x14ac:dyDescent="0.2">
      <c r="A9" s="387" t="str">
        <f>'3.4. Паспорт надежность'!A8</f>
        <v>Акционерное общество "Янтарьэнерго" ДЗО  ПАО "Россети"</v>
      </c>
      <c r="B9" s="387"/>
      <c r="C9" s="387"/>
      <c r="D9" s="387"/>
      <c r="E9" s="387"/>
      <c r="F9" s="387"/>
      <c r="G9" s="387"/>
      <c r="H9" s="387"/>
      <c r="I9" s="387"/>
      <c r="J9" s="387"/>
      <c r="K9" s="387"/>
      <c r="L9" s="387"/>
      <c r="M9" s="387"/>
      <c r="N9" s="387"/>
      <c r="O9" s="387"/>
      <c r="P9" s="11"/>
      <c r="Q9" s="11"/>
      <c r="R9" s="11"/>
      <c r="S9" s="11"/>
      <c r="T9" s="11"/>
      <c r="U9" s="11"/>
      <c r="V9" s="11"/>
      <c r="W9" s="11"/>
      <c r="X9" s="11"/>
      <c r="Y9" s="11"/>
      <c r="Z9" s="11"/>
    </row>
    <row r="10" spans="1:28" s="10" customFormat="1" ht="18.75" x14ac:dyDescent="0.2">
      <c r="A10" s="372" t="s">
        <v>5</v>
      </c>
      <c r="B10" s="372"/>
      <c r="C10" s="372"/>
      <c r="D10" s="372"/>
      <c r="E10" s="372"/>
      <c r="F10" s="372"/>
      <c r="G10" s="372"/>
      <c r="H10" s="372"/>
      <c r="I10" s="372"/>
      <c r="J10" s="372"/>
      <c r="K10" s="372"/>
      <c r="L10" s="372"/>
      <c r="M10" s="372"/>
      <c r="N10" s="372"/>
      <c r="O10" s="372"/>
      <c r="P10" s="11"/>
      <c r="Q10" s="11"/>
      <c r="R10" s="11"/>
      <c r="S10" s="11"/>
      <c r="T10" s="11"/>
      <c r="U10" s="11"/>
      <c r="V10" s="11"/>
      <c r="W10" s="11"/>
      <c r="X10" s="11"/>
      <c r="Y10" s="11"/>
      <c r="Z10" s="11"/>
    </row>
    <row r="11" spans="1:28" s="10" customFormat="1" ht="18.75" x14ac:dyDescent="0.2">
      <c r="A11" s="371"/>
      <c r="B11" s="371"/>
      <c r="C11" s="371"/>
      <c r="D11" s="371"/>
      <c r="E11" s="371"/>
      <c r="F11" s="371"/>
      <c r="G11" s="371"/>
      <c r="H11" s="371"/>
      <c r="I11" s="371"/>
      <c r="J11" s="371"/>
      <c r="K11" s="371"/>
      <c r="L11" s="371"/>
      <c r="M11" s="371"/>
      <c r="N11" s="371"/>
      <c r="O11" s="371"/>
      <c r="P11" s="11"/>
      <c r="Q11" s="11"/>
      <c r="R11" s="11"/>
      <c r="S11" s="11"/>
      <c r="T11" s="11"/>
      <c r="U11" s="11"/>
      <c r="V11" s="11"/>
      <c r="W11" s="11"/>
      <c r="X11" s="11"/>
      <c r="Y11" s="11"/>
      <c r="Z11" s="11"/>
    </row>
    <row r="12" spans="1:28" s="10" customFormat="1" ht="18.75" x14ac:dyDescent="0.2">
      <c r="A12" s="387" t="str">
        <f>'3.4. Паспорт надежность'!A11</f>
        <v>Н_17-1458</v>
      </c>
      <c r="B12" s="387"/>
      <c r="C12" s="387"/>
      <c r="D12" s="387"/>
      <c r="E12" s="387"/>
      <c r="F12" s="387"/>
      <c r="G12" s="387"/>
      <c r="H12" s="387"/>
      <c r="I12" s="387"/>
      <c r="J12" s="387"/>
      <c r="K12" s="387"/>
      <c r="L12" s="387"/>
      <c r="M12" s="387"/>
      <c r="N12" s="387"/>
      <c r="O12" s="387"/>
      <c r="P12" s="11"/>
      <c r="Q12" s="11"/>
      <c r="R12" s="11"/>
      <c r="S12" s="11"/>
      <c r="T12" s="11"/>
      <c r="U12" s="11"/>
      <c r="V12" s="11"/>
      <c r="W12" s="11"/>
      <c r="X12" s="11"/>
      <c r="Y12" s="11"/>
      <c r="Z12" s="11"/>
    </row>
    <row r="13" spans="1:28" s="10" customFormat="1" ht="18.75" x14ac:dyDescent="0.2">
      <c r="A13" s="372" t="s">
        <v>4</v>
      </c>
      <c r="B13" s="372"/>
      <c r="C13" s="372"/>
      <c r="D13" s="372"/>
      <c r="E13" s="372"/>
      <c r="F13" s="372"/>
      <c r="G13" s="372"/>
      <c r="H13" s="372"/>
      <c r="I13" s="372"/>
      <c r="J13" s="372"/>
      <c r="K13" s="372"/>
      <c r="L13" s="372"/>
      <c r="M13" s="372"/>
      <c r="N13" s="372"/>
      <c r="O13" s="372"/>
      <c r="P13" s="11"/>
      <c r="Q13" s="11"/>
      <c r="R13" s="11"/>
      <c r="S13" s="11"/>
      <c r="T13" s="11"/>
      <c r="U13" s="11"/>
      <c r="V13" s="11"/>
      <c r="W13" s="11"/>
      <c r="X13" s="11"/>
      <c r="Y13" s="11"/>
      <c r="Z13" s="11"/>
    </row>
    <row r="14" spans="1:28" s="7" customFormat="1" ht="15.75" customHeight="1" x14ac:dyDescent="0.2">
      <c r="A14" s="386"/>
      <c r="B14" s="386"/>
      <c r="C14" s="386"/>
      <c r="D14" s="386"/>
      <c r="E14" s="386"/>
      <c r="F14" s="386"/>
      <c r="G14" s="386"/>
      <c r="H14" s="386"/>
      <c r="I14" s="386"/>
      <c r="J14" s="386"/>
      <c r="K14" s="386"/>
      <c r="L14" s="386"/>
      <c r="M14" s="386"/>
      <c r="N14" s="386"/>
      <c r="O14" s="386"/>
      <c r="P14" s="8"/>
      <c r="Q14" s="8"/>
      <c r="R14" s="8"/>
      <c r="S14" s="8"/>
      <c r="T14" s="8"/>
      <c r="U14" s="8"/>
      <c r="V14" s="8"/>
      <c r="W14" s="8"/>
      <c r="X14" s="8"/>
      <c r="Y14" s="8"/>
      <c r="Z14" s="8"/>
    </row>
    <row r="15" spans="1:28" s="2" customFormat="1" ht="54.75" customHeight="1" x14ac:dyDescent="0.2">
      <c r="A15" s="387" t="str">
        <f>'3.4. Паспорт надежность'!A14</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5" s="387"/>
      <c r="C15" s="387"/>
      <c r="D15" s="387"/>
      <c r="E15" s="387"/>
      <c r="F15" s="387"/>
      <c r="G15" s="387"/>
      <c r="H15" s="387"/>
      <c r="I15" s="387"/>
      <c r="J15" s="387"/>
      <c r="K15" s="387"/>
      <c r="L15" s="387"/>
      <c r="M15" s="387"/>
      <c r="N15" s="387"/>
      <c r="O15" s="387"/>
      <c r="P15" s="6"/>
      <c r="Q15" s="6"/>
      <c r="R15" s="6"/>
      <c r="S15" s="6"/>
      <c r="T15" s="6"/>
      <c r="U15" s="6"/>
      <c r="V15" s="6"/>
      <c r="W15" s="6"/>
      <c r="X15" s="6"/>
      <c r="Y15" s="6"/>
      <c r="Z15" s="6"/>
    </row>
    <row r="16" spans="1:28" s="2" customFormat="1" ht="15" customHeight="1" x14ac:dyDescent="0.2">
      <c r="A16" s="372" t="s">
        <v>3</v>
      </c>
      <c r="B16" s="372"/>
      <c r="C16" s="372"/>
      <c r="D16" s="372"/>
      <c r="E16" s="372"/>
      <c r="F16" s="372"/>
      <c r="G16" s="372"/>
      <c r="H16" s="372"/>
      <c r="I16" s="372"/>
      <c r="J16" s="372"/>
      <c r="K16" s="372"/>
      <c r="L16" s="372"/>
      <c r="M16" s="372"/>
      <c r="N16" s="372"/>
      <c r="O16" s="372"/>
      <c r="P16" s="4"/>
      <c r="Q16" s="4"/>
      <c r="R16" s="4"/>
      <c r="S16" s="4"/>
      <c r="T16" s="4"/>
      <c r="U16" s="4"/>
      <c r="V16" s="4"/>
      <c r="W16" s="4"/>
      <c r="X16" s="4"/>
      <c r="Y16" s="4"/>
      <c r="Z16" s="4"/>
    </row>
    <row r="17" spans="1:26" s="2" customFormat="1" ht="15" customHeight="1" x14ac:dyDescent="0.2">
      <c r="A17" s="388"/>
      <c r="B17" s="388"/>
      <c r="C17" s="388"/>
      <c r="D17" s="388"/>
      <c r="E17" s="388"/>
      <c r="F17" s="388"/>
      <c r="G17" s="388"/>
      <c r="H17" s="388"/>
      <c r="I17" s="388"/>
      <c r="J17" s="388"/>
      <c r="K17" s="388"/>
      <c r="L17" s="388"/>
      <c r="M17" s="388"/>
      <c r="N17" s="388"/>
      <c r="O17" s="388"/>
      <c r="P17" s="3"/>
      <c r="Q17" s="3"/>
      <c r="R17" s="3"/>
      <c r="S17" s="3"/>
      <c r="T17" s="3"/>
      <c r="U17" s="3"/>
      <c r="V17" s="3"/>
      <c r="W17" s="3"/>
    </row>
    <row r="18" spans="1:26" s="2" customFormat="1" ht="91.5" customHeight="1" x14ac:dyDescent="0.2">
      <c r="A18" s="421" t="s">
        <v>364</v>
      </c>
      <c r="B18" s="421"/>
      <c r="C18" s="421"/>
      <c r="D18" s="421"/>
      <c r="E18" s="421"/>
      <c r="F18" s="421"/>
      <c r="G18" s="421"/>
      <c r="H18" s="421"/>
      <c r="I18" s="421"/>
      <c r="J18" s="421"/>
      <c r="K18" s="421"/>
      <c r="L18" s="421"/>
      <c r="M18" s="421"/>
      <c r="N18" s="421"/>
      <c r="O18" s="421"/>
      <c r="P18" s="5"/>
      <c r="Q18" s="5"/>
      <c r="R18" s="5"/>
      <c r="S18" s="5"/>
      <c r="T18" s="5"/>
      <c r="U18" s="5"/>
      <c r="V18" s="5"/>
      <c r="W18" s="5"/>
      <c r="X18" s="5"/>
      <c r="Y18" s="5"/>
      <c r="Z18" s="5"/>
    </row>
    <row r="19" spans="1:26" s="2" customFormat="1" ht="78" customHeight="1" x14ac:dyDescent="0.2">
      <c r="A19" s="381" t="s">
        <v>2</v>
      </c>
      <c r="B19" s="381" t="s">
        <v>81</v>
      </c>
      <c r="C19" s="381" t="s">
        <v>80</v>
      </c>
      <c r="D19" s="381" t="s">
        <v>72</v>
      </c>
      <c r="E19" s="423" t="s">
        <v>79</v>
      </c>
      <c r="F19" s="424"/>
      <c r="G19" s="424"/>
      <c r="H19" s="424"/>
      <c r="I19" s="425"/>
      <c r="J19" s="381" t="s">
        <v>78</v>
      </c>
      <c r="K19" s="381"/>
      <c r="L19" s="381"/>
      <c r="M19" s="381"/>
      <c r="N19" s="381"/>
      <c r="O19" s="381"/>
      <c r="P19" s="3"/>
      <c r="Q19" s="3"/>
      <c r="R19" s="3"/>
      <c r="S19" s="3"/>
      <c r="T19" s="3"/>
      <c r="U19" s="3"/>
      <c r="V19" s="3"/>
      <c r="W19" s="3"/>
    </row>
    <row r="20" spans="1:26" s="2" customFormat="1" ht="51" customHeight="1" x14ac:dyDescent="0.2">
      <c r="A20" s="381"/>
      <c r="B20" s="381"/>
      <c r="C20" s="381"/>
      <c r="D20" s="381"/>
      <c r="E20" s="39" t="s">
        <v>77</v>
      </c>
      <c r="F20" s="39" t="s">
        <v>76</v>
      </c>
      <c r="G20" s="39" t="s">
        <v>75</v>
      </c>
      <c r="H20" s="39" t="s">
        <v>74</v>
      </c>
      <c r="I20" s="39" t="s">
        <v>73</v>
      </c>
      <c r="J20" s="39">
        <v>2016</v>
      </c>
      <c r="K20" s="39">
        <v>2017</v>
      </c>
      <c r="L20" s="131">
        <v>2018</v>
      </c>
      <c r="M20" s="131">
        <v>2019</v>
      </c>
      <c r="N20" s="131">
        <v>2020</v>
      </c>
      <c r="O20" s="131">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141" customFormat="1" ht="33" customHeight="1" x14ac:dyDescent="0.2">
      <c r="A22" s="139" t="s">
        <v>61</v>
      </c>
      <c r="B22" s="132">
        <v>2017</v>
      </c>
      <c r="C22" s="133" t="s">
        <v>273</v>
      </c>
      <c r="D22" s="133" t="s">
        <v>273</v>
      </c>
      <c r="E22" s="133" t="s">
        <v>273</v>
      </c>
      <c r="F22" s="133" t="s">
        <v>273</v>
      </c>
      <c r="G22" s="133" t="s">
        <v>273</v>
      </c>
      <c r="H22" s="133" t="s">
        <v>273</v>
      </c>
      <c r="I22" s="133" t="s">
        <v>273</v>
      </c>
      <c r="J22" s="133" t="s">
        <v>273</v>
      </c>
      <c r="K22" s="133" t="s">
        <v>273</v>
      </c>
      <c r="L22" s="133" t="s">
        <v>273</v>
      </c>
      <c r="M22" s="133" t="s">
        <v>273</v>
      </c>
      <c r="N22" s="133" t="s">
        <v>273</v>
      </c>
      <c r="O22" s="133" t="s">
        <v>273</v>
      </c>
      <c r="P22" s="26"/>
      <c r="Q22" s="26"/>
      <c r="R22" s="26"/>
      <c r="S22" s="26"/>
      <c r="T22" s="26"/>
      <c r="U22" s="26"/>
      <c r="V22" s="140"/>
      <c r="W22" s="140"/>
      <c r="X22" s="140"/>
      <c r="Y22" s="140"/>
      <c r="Z22" s="140"/>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92"/>
  <sheetViews>
    <sheetView view="pageBreakPreview" zoomScale="60" zoomScaleNormal="100" workbookViewId="0">
      <selection activeCell="C49" sqref="C49"/>
    </sheetView>
  </sheetViews>
  <sheetFormatPr defaultColWidth="9.140625" defaultRowHeight="15.75" x14ac:dyDescent="0.2"/>
  <cols>
    <col min="1" max="1" width="61.7109375" style="158" customWidth="1"/>
    <col min="2" max="2" width="18.5703125" style="158" customWidth="1"/>
    <col min="3" max="9" width="16.85546875" style="158" customWidth="1"/>
    <col min="10" max="10" width="18.7109375" style="158" customWidth="1"/>
    <col min="11" max="28" width="16.85546875" style="158" customWidth="1"/>
    <col min="29" max="29" width="16.7109375" style="158" customWidth="1"/>
    <col min="30" max="33" width="16.7109375" style="172" customWidth="1"/>
    <col min="34" max="34" width="16.140625" style="172" customWidth="1"/>
    <col min="35" max="59" width="9.140625" style="172"/>
    <col min="60" max="256" width="9.140625" style="123"/>
    <col min="257" max="257" width="61.7109375" style="123" customWidth="1"/>
    <col min="258" max="258" width="18.5703125" style="123" customWidth="1"/>
    <col min="259" max="265" width="16.85546875" style="123" customWidth="1"/>
    <col min="266" max="266" width="18.7109375" style="123" customWidth="1"/>
    <col min="267" max="284" width="16.85546875" style="123" customWidth="1"/>
    <col min="285" max="290" width="16.7109375" style="123" customWidth="1"/>
    <col min="291" max="512" width="9.140625" style="123"/>
    <col min="513" max="513" width="61.7109375" style="123" customWidth="1"/>
    <col min="514" max="514" width="18.5703125" style="123" customWidth="1"/>
    <col min="515" max="521" width="16.85546875" style="123" customWidth="1"/>
    <col min="522" max="522" width="18.7109375" style="123" customWidth="1"/>
    <col min="523" max="540" width="16.85546875" style="123" customWidth="1"/>
    <col min="541" max="546" width="16.7109375" style="123" customWidth="1"/>
    <col min="547" max="768" width="9.140625" style="123"/>
    <col min="769" max="769" width="61.7109375" style="123" customWidth="1"/>
    <col min="770" max="770" width="18.5703125" style="123" customWidth="1"/>
    <col min="771" max="777" width="16.85546875" style="123" customWidth="1"/>
    <col min="778" max="778" width="18.7109375" style="123" customWidth="1"/>
    <col min="779" max="796" width="16.85546875" style="123" customWidth="1"/>
    <col min="797" max="802" width="16.7109375" style="123" customWidth="1"/>
    <col min="803" max="1024" width="9.140625" style="123"/>
    <col min="1025" max="1025" width="61.7109375" style="123" customWidth="1"/>
    <col min="1026" max="1026" width="18.5703125" style="123" customWidth="1"/>
    <col min="1027" max="1033" width="16.85546875" style="123" customWidth="1"/>
    <col min="1034" max="1034" width="18.7109375" style="123" customWidth="1"/>
    <col min="1035" max="1052" width="16.85546875" style="123" customWidth="1"/>
    <col min="1053" max="1058" width="16.7109375" style="123" customWidth="1"/>
    <col min="1059" max="1280" width="9.140625" style="123"/>
    <col min="1281" max="1281" width="61.7109375" style="123" customWidth="1"/>
    <col min="1282" max="1282" width="18.5703125" style="123" customWidth="1"/>
    <col min="1283" max="1289" width="16.85546875" style="123" customWidth="1"/>
    <col min="1290" max="1290" width="18.7109375" style="123" customWidth="1"/>
    <col min="1291" max="1308" width="16.85546875" style="123" customWidth="1"/>
    <col min="1309" max="1314" width="16.7109375" style="123" customWidth="1"/>
    <col min="1315" max="1536" width="9.140625" style="123"/>
    <col min="1537" max="1537" width="61.7109375" style="123" customWidth="1"/>
    <col min="1538" max="1538" width="18.5703125" style="123" customWidth="1"/>
    <col min="1539" max="1545" width="16.85546875" style="123" customWidth="1"/>
    <col min="1546" max="1546" width="18.7109375" style="123" customWidth="1"/>
    <col min="1547" max="1564" width="16.85546875" style="123" customWidth="1"/>
    <col min="1565" max="1570" width="16.7109375" style="123" customWidth="1"/>
    <col min="1571" max="1792" width="9.140625" style="123"/>
    <col min="1793" max="1793" width="61.7109375" style="123" customWidth="1"/>
    <col min="1794" max="1794" width="18.5703125" style="123" customWidth="1"/>
    <col min="1795" max="1801" width="16.85546875" style="123" customWidth="1"/>
    <col min="1802" max="1802" width="18.7109375" style="123" customWidth="1"/>
    <col min="1803" max="1820" width="16.85546875" style="123" customWidth="1"/>
    <col min="1821" max="1826" width="16.7109375" style="123" customWidth="1"/>
    <col min="1827" max="2048" width="9.140625" style="123"/>
    <col min="2049" max="2049" width="61.7109375" style="123" customWidth="1"/>
    <col min="2050" max="2050" width="18.5703125" style="123" customWidth="1"/>
    <col min="2051" max="2057" width="16.85546875" style="123" customWidth="1"/>
    <col min="2058" max="2058" width="18.7109375" style="123" customWidth="1"/>
    <col min="2059" max="2076" width="16.85546875" style="123" customWidth="1"/>
    <col min="2077" max="2082" width="16.7109375" style="123" customWidth="1"/>
    <col min="2083" max="2304" width="9.140625" style="123"/>
    <col min="2305" max="2305" width="61.7109375" style="123" customWidth="1"/>
    <col min="2306" max="2306" width="18.5703125" style="123" customWidth="1"/>
    <col min="2307" max="2313" width="16.85546875" style="123" customWidth="1"/>
    <col min="2314" max="2314" width="18.7109375" style="123" customWidth="1"/>
    <col min="2315" max="2332" width="16.85546875" style="123" customWidth="1"/>
    <col min="2333" max="2338" width="16.7109375" style="123" customWidth="1"/>
    <col min="2339" max="2560" width="9.140625" style="123"/>
    <col min="2561" max="2561" width="61.7109375" style="123" customWidth="1"/>
    <col min="2562" max="2562" width="18.5703125" style="123" customWidth="1"/>
    <col min="2563" max="2569" width="16.85546875" style="123" customWidth="1"/>
    <col min="2570" max="2570" width="18.7109375" style="123" customWidth="1"/>
    <col min="2571" max="2588" width="16.85546875" style="123" customWidth="1"/>
    <col min="2589" max="2594" width="16.7109375" style="123" customWidth="1"/>
    <col min="2595" max="2816" width="9.140625" style="123"/>
    <col min="2817" max="2817" width="61.7109375" style="123" customWidth="1"/>
    <col min="2818" max="2818" width="18.5703125" style="123" customWidth="1"/>
    <col min="2819" max="2825" width="16.85546875" style="123" customWidth="1"/>
    <col min="2826" max="2826" width="18.7109375" style="123" customWidth="1"/>
    <col min="2827" max="2844" width="16.85546875" style="123" customWidth="1"/>
    <col min="2845" max="2850" width="16.7109375" style="123" customWidth="1"/>
    <col min="2851" max="3072" width="9.140625" style="123"/>
    <col min="3073" max="3073" width="61.7109375" style="123" customWidth="1"/>
    <col min="3074" max="3074" width="18.5703125" style="123" customWidth="1"/>
    <col min="3075" max="3081" width="16.85546875" style="123" customWidth="1"/>
    <col min="3082" max="3082" width="18.7109375" style="123" customWidth="1"/>
    <col min="3083" max="3100" width="16.85546875" style="123" customWidth="1"/>
    <col min="3101" max="3106" width="16.7109375" style="123" customWidth="1"/>
    <col min="3107" max="3328" width="9.140625" style="123"/>
    <col min="3329" max="3329" width="61.7109375" style="123" customWidth="1"/>
    <col min="3330" max="3330" width="18.5703125" style="123" customWidth="1"/>
    <col min="3331" max="3337" width="16.85546875" style="123" customWidth="1"/>
    <col min="3338" max="3338" width="18.7109375" style="123" customWidth="1"/>
    <col min="3339" max="3356" width="16.85546875" style="123" customWidth="1"/>
    <col min="3357" max="3362" width="16.7109375" style="123" customWidth="1"/>
    <col min="3363" max="3584" width="9.140625" style="123"/>
    <col min="3585" max="3585" width="61.7109375" style="123" customWidth="1"/>
    <col min="3586" max="3586" width="18.5703125" style="123" customWidth="1"/>
    <col min="3587" max="3593" width="16.85546875" style="123" customWidth="1"/>
    <col min="3594" max="3594" width="18.7109375" style="123" customWidth="1"/>
    <col min="3595" max="3612" width="16.85546875" style="123" customWidth="1"/>
    <col min="3613" max="3618" width="16.7109375" style="123" customWidth="1"/>
    <col min="3619" max="3840" width="9.140625" style="123"/>
    <col min="3841" max="3841" width="61.7109375" style="123" customWidth="1"/>
    <col min="3842" max="3842" width="18.5703125" style="123" customWidth="1"/>
    <col min="3843" max="3849" width="16.85546875" style="123" customWidth="1"/>
    <col min="3850" max="3850" width="18.7109375" style="123" customWidth="1"/>
    <col min="3851" max="3868" width="16.85546875" style="123" customWidth="1"/>
    <col min="3869" max="3874" width="16.7109375" style="123" customWidth="1"/>
    <col min="3875" max="4096" width="9.140625" style="123"/>
    <col min="4097" max="4097" width="61.7109375" style="123" customWidth="1"/>
    <col min="4098" max="4098" width="18.5703125" style="123" customWidth="1"/>
    <col min="4099" max="4105" width="16.85546875" style="123" customWidth="1"/>
    <col min="4106" max="4106" width="18.7109375" style="123" customWidth="1"/>
    <col min="4107" max="4124" width="16.85546875" style="123" customWidth="1"/>
    <col min="4125" max="4130" width="16.7109375" style="123" customWidth="1"/>
    <col min="4131" max="4352" width="9.140625" style="123"/>
    <col min="4353" max="4353" width="61.7109375" style="123" customWidth="1"/>
    <col min="4354" max="4354" width="18.5703125" style="123" customWidth="1"/>
    <col min="4355" max="4361" width="16.85546875" style="123" customWidth="1"/>
    <col min="4362" max="4362" width="18.7109375" style="123" customWidth="1"/>
    <col min="4363" max="4380" width="16.85546875" style="123" customWidth="1"/>
    <col min="4381" max="4386" width="16.7109375" style="123" customWidth="1"/>
    <col min="4387" max="4608" width="9.140625" style="123"/>
    <col min="4609" max="4609" width="61.7109375" style="123" customWidth="1"/>
    <col min="4610" max="4610" width="18.5703125" style="123" customWidth="1"/>
    <col min="4611" max="4617" width="16.85546875" style="123" customWidth="1"/>
    <col min="4618" max="4618" width="18.7109375" style="123" customWidth="1"/>
    <col min="4619" max="4636" width="16.85546875" style="123" customWidth="1"/>
    <col min="4637" max="4642" width="16.7109375" style="123" customWidth="1"/>
    <col min="4643" max="4864" width="9.140625" style="123"/>
    <col min="4865" max="4865" width="61.7109375" style="123" customWidth="1"/>
    <col min="4866" max="4866" width="18.5703125" style="123" customWidth="1"/>
    <col min="4867" max="4873" width="16.85546875" style="123" customWidth="1"/>
    <col min="4874" max="4874" width="18.7109375" style="123" customWidth="1"/>
    <col min="4875" max="4892" width="16.85546875" style="123" customWidth="1"/>
    <col min="4893" max="4898" width="16.7109375" style="123" customWidth="1"/>
    <col min="4899" max="5120" width="9.140625" style="123"/>
    <col min="5121" max="5121" width="61.7109375" style="123" customWidth="1"/>
    <col min="5122" max="5122" width="18.5703125" style="123" customWidth="1"/>
    <col min="5123" max="5129" width="16.85546875" style="123" customWidth="1"/>
    <col min="5130" max="5130" width="18.7109375" style="123" customWidth="1"/>
    <col min="5131" max="5148" width="16.85546875" style="123" customWidth="1"/>
    <col min="5149" max="5154" width="16.7109375" style="123" customWidth="1"/>
    <col min="5155" max="5376" width="9.140625" style="123"/>
    <col min="5377" max="5377" width="61.7109375" style="123" customWidth="1"/>
    <col min="5378" max="5378" width="18.5703125" style="123" customWidth="1"/>
    <col min="5379" max="5385" width="16.85546875" style="123" customWidth="1"/>
    <col min="5386" max="5386" width="18.7109375" style="123" customWidth="1"/>
    <col min="5387" max="5404" width="16.85546875" style="123" customWidth="1"/>
    <col min="5405" max="5410" width="16.7109375" style="123" customWidth="1"/>
    <col min="5411" max="5632" width="9.140625" style="123"/>
    <col min="5633" max="5633" width="61.7109375" style="123" customWidth="1"/>
    <col min="5634" max="5634" width="18.5703125" style="123" customWidth="1"/>
    <col min="5635" max="5641" width="16.85546875" style="123" customWidth="1"/>
    <col min="5642" max="5642" width="18.7109375" style="123" customWidth="1"/>
    <col min="5643" max="5660" width="16.85546875" style="123" customWidth="1"/>
    <col min="5661" max="5666" width="16.7109375" style="123" customWidth="1"/>
    <col min="5667" max="5888" width="9.140625" style="123"/>
    <col min="5889" max="5889" width="61.7109375" style="123" customWidth="1"/>
    <col min="5890" max="5890" width="18.5703125" style="123" customWidth="1"/>
    <col min="5891" max="5897" width="16.85546875" style="123" customWidth="1"/>
    <col min="5898" max="5898" width="18.7109375" style="123" customWidth="1"/>
    <col min="5899" max="5916" width="16.85546875" style="123" customWidth="1"/>
    <col min="5917" max="5922" width="16.7109375" style="123" customWidth="1"/>
    <col min="5923" max="6144" width="9.140625" style="123"/>
    <col min="6145" max="6145" width="61.7109375" style="123" customWidth="1"/>
    <col min="6146" max="6146" width="18.5703125" style="123" customWidth="1"/>
    <col min="6147" max="6153" width="16.85546875" style="123" customWidth="1"/>
    <col min="6154" max="6154" width="18.7109375" style="123" customWidth="1"/>
    <col min="6155" max="6172" width="16.85546875" style="123" customWidth="1"/>
    <col min="6173" max="6178" width="16.7109375" style="123" customWidth="1"/>
    <col min="6179" max="6400" width="9.140625" style="123"/>
    <col min="6401" max="6401" width="61.7109375" style="123" customWidth="1"/>
    <col min="6402" max="6402" width="18.5703125" style="123" customWidth="1"/>
    <col min="6403" max="6409" width="16.85546875" style="123" customWidth="1"/>
    <col min="6410" max="6410" width="18.7109375" style="123" customWidth="1"/>
    <col min="6411" max="6428" width="16.85546875" style="123" customWidth="1"/>
    <col min="6429" max="6434" width="16.7109375" style="123" customWidth="1"/>
    <col min="6435" max="6656" width="9.140625" style="123"/>
    <col min="6657" max="6657" width="61.7109375" style="123" customWidth="1"/>
    <col min="6658" max="6658" width="18.5703125" style="123" customWidth="1"/>
    <col min="6659" max="6665" width="16.85546875" style="123" customWidth="1"/>
    <col min="6666" max="6666" width="18.7109375" style="123" customWidth="1"/>
    <col min="6667" max="6684" width="16.85546875" style="123" customWidth="1"/>
    <col min="6685" max="6690" width="16.7109375" style="123" customWidth="1"/>
    <col min="6691" max="6912" width="9.140625" style="123"/>
    <col min="6913" max="6913" width="61.7109375" style="123" customWidth="1"/>
    <col min="6914" max="6914" width="18.5703125" style="123" customWidth="1"/>
    <col min="6915" max="6921" width="16.85546875" style="123" customWidth="1"/>
    <col min="6922" max="6922" width="18.7109375" style="123" customWidth="1"/>
    <col min="6923" max="6940" width="16.85546875" style="123" customWidth="1"/>
    <col min="6941" max="6946" width="16.7109375" style="123" customWidth="1"/>
    <col min="6947" max="7168" width="9.140625" style="123"/>
    <col min="7169" max="7169" width="61.7109375" style="123" customWidth="1"/>
    <col min="7170" max="7170" width="18.5703125" style="123" customWidth="1"/>
    <col min="7171" max="7177" width="16.85546875" style="123" customWidth="1"/>
    <col min="7178" max="7178" width="18.7109375" style="123" customWidth="1"/>
    <col min="7179" max="7196" width="16.85546875" style="123" customWidth="1"/>
    <col min="7197" max="7202" width="16.7109375" style="123" customWidth="1"/>
    <col min="7203" max="7424" width="9.140625" style="123"/>
    <col min="7425" max="7425" width="61.7109375" style="123" customWidth="1"/>
    <col min="7426" max="7426" width="18.5703125" style="123" customWidth="1"/>
    <col min="7427" max="7433" width="16.85546875" style="123" customWidth="1"/>
    <col min="7434" max="7434" width="18.7109375" style="123" customWidth="1"/>
    <col min="7435" max="7452" width="16.85546875" style="123" customWidth="1"/>
    <col min="7453" max="7458" width="16.7109375" style="123" customWidth="1"/>
    <col min="7459" max="7680" width="9.140625" style="123"/>
    <col min="7681" max="7681" width="61.7109375" style="123" customWidth="1"/>
    <col min="7682" max="7682" width="18.5703125" style="123" customWidth="1"/>
    <col min="7683" max="7689" width="16.85546875" style="123" customWidth="1"/>
    <col min="7690" max="7690" width="18.7109375" style="123" customWidth="1"/>
    <col min="7691" max="7708" width="16.85546875" style="123" customWidth="1"/>
    <col min="7709" max="7714" width="16.7109375" style="123" customWidth="1"/>
    <col min="7715" max="7936" width="9.140625" style="123"/>
    <col min="7937" max="7937" width="61.7109375" style="123" customWidth="1"/>
    <col min="7938" max="7938" width="18.5703125" style="123" customWidth="1"/>
    <col min="7939" max="7945" width="16.85546875" style="123" customWidth="1"/>
    <col min="7946" max="7946" width="18.7109375" style="123" customWidth="1"/>
    <col min="7947" max="7964" width="16.85546875" style="123" customWidth="1"/>
    <col min="7965" max="7970" width="16.7109375" style="123" customWidth="1"/>
    <col min="7971" max="8192" width="9.140625" style="123"/>
    <col min="8193" max="8193" width="61.7109375" style="123" customWidth="1"/>
    <col min="8194" max="8194" width="18.5703125" style="123" customWidth="1"/>
    <col min="8195" max="8201" width="16.85546875" style="123" customWidth="1"/>
    <col min="8202" max="8202" width="18.7109375" style="123" customWidth="1"/>
    <col min="8203" max="8220" width="16.85546875" style="123" customWidth="1"/>
    <col min="8221" max="8226" width="16.7109375" style="123" customWidth="1"/>
    <col min="8227" max="8448" width="9.140625" style="123"/>
    <col min="8449" max="8449" width="61.7109375" style="123" customWidth="1"/>
    <col min="8450" max="8450" width="18.5703125" style="123" customWidth="1"/>
    <col min="8451" max="8457" width="16.85546875" style="123" customWidth="1"/>
    <col min="8458" max="8458" width="18.7109375" style="123" customWidth="1"/>
    <col min="8459" max="8476" width="16.85546875" style="123" customWidth="1"/>
    <col min="8477" max="8482" width="16.7109375" style="123" customWidth="1"/>
    <col min="8483" max="8704" width="9.140625" style="123"/>
    <col min="8705" max="8705" width="61.7109375" style="123" customWidth="1"/>
    <col min="8706" max="8706" width="18.5703125" style="123" customWidth="1"/>
    <col min="8707" max="8713" width="16.85546875" style="123" customWidth="1"/>
    <col min="8714" max="8714" width="18.7109375" style="123" customWidth="1"/>
    <col min="8715" max="8732" width="16.85546875" style="123" customWidth="1"/>
    <col min="8733" max="8738" width="16.7109375" style="123" customWidth="1"/>
    <col min="8739" max="8960" width="9.140625" style="123"/>
    <col min="8961" max="8961" width="61.7109375" style="123" customWidth="1"/>
    <col min="8962" max="8962" width="18.5703125" style="123" customWidth="1"/>
    <col min="8963" max="8969" width="16.85546875" style="123" customWidth="1"/>
    <col min="8970" max="8970" width="18.7109375" style="123" customWidth="1"/>
    <col min="8971" max="8988" width="16.85546875" style="123" customWidth="1"/>
    <col min="8989" max="8994" width="16.7109375" style="123" customWidth="1"/>
    <col min="8995" max="9216" width="9.140625" style="123"/>
    <col min="9217" max="9217" width="61.7109375" style="123" customWidth="1"/>
    <col min="9218" max="9218" width="18.5703125" style="123" customWidth="1"/>
    <col min="9219" max="9225" width="16.85546875" style="123" customWidth="1"/>
    <col min="9226" max="9226" width="18.7109375" style="123" customWidth="1"/>
    <col min="9227" max="9244" width="16.85546875" style="123" customWidth="1"/>
    <col min="9245" max="9250" width="16.7109375" style="123" customWidth="1"/>
    <col min="9251" max="9472" width="9.140625" style="123"/>
    <col min="9473" max="9473" width="61.7109375" style="123" customWidth="1"/>
    <col min="9474" max="9474" width="18.5703125" style="123" customWidth="1"/>
    <col min="9475" max="9481" width="16.85546875" style="123" customWidth="1"/>
    <col min="9482" max="9482" width="18.7109375" style="123" customWidth="1"/>
    <col min="9483" max="9500" width="16.85546875" style="123" customWidth="1"/>
    <col min="9501" max="9506" width="16.7109375" style="123" customWidth="1"/>
    <col min="9507" max="9728" width="9.140625" style="123"/>
    <col min="9729" max="9729" width="61.7109375" style="123" customWidth="1"/>
    <col min="9730" max="9730" width="18.5703125" style="123" customWidth="1"/>
    <col min="9731" max="9737" width="16.85546875" style="123" customWidth="1"/>
    <col min="9738" max="9738" width="18.7109375" style="123" customWidth="1"/>
    <col min="9739" max="9756" width="16.85546875" style="123" customWidth="1"/>
    <col min="9757" max="9762" width="16.7109375" style="123" customWidth="1"/>
    <col min="9763" max="9984" width="9.140625" style="123"/>
    <col min="9985" max="9985" width="61.7109375" style="123" customWidth="1"/>
    <col min="9986" max="9986" width="18.5703125" style="123" customWidth="1"/>
    <col min="9987" max="9993" width="16.85546875" style="123" customWidth="1"/>
    <col min="9994" max="9994" width="18.7109375" style="123" customWidth="1"/>
    <col min="9995" max="10012" width="16.85546875" style="123" customWidth="1"/>
    <col min="10013" max="10018" width="16.7109375" style="123" customWidth="1"/>
    <col min="10019" max="10240" width="9.140625" style="123"/>
    <col min="10241" max="10241" width="61.7109375" style="123" customWidth="1"/>
    <col min="10242" max="10242" width="18.5703125" style="123" customWidth="1"/>
    <col min="10243" max="10249" width="16.85546875" style="123" customWidth="1"/>
    <col min="10250" max="10250" width="18.7109375" style="123" customWidth="1"/>
    <col min="10251" max="10268" width="16.85546875" style="123" customWidth="1"/>
    <col min="10269" max="10274" width="16.7109375" style="123" customWidth="1"/>
    <col min="10275" max="10496" width="9.140625" style="123"/>
    <col min="10497" max="10497" width="61.7109375" style="123" customWidth="1"/>
    <col min="10498" max="10498" width="18.5703125" style="123" customWidth="1"/>
    <col min="10499" max="10505" width="16.85546875" style="123" customWidth="1"/>
    <col min="10506" max="10506" width="18.7109375" style="123" customWidth="1"/>
    <col min="10507" max="10524" width="16.85546875" style="123" customWidth="1"/>
    <col min="10525" max="10530" width="16.7109375" style="123" customWidth="1"/>
    <col min="10531" max="10752" width="9.140625" style="123"/>
    <col min="10753" max="10753" width="61.7109375" style="123" customWidth="1"/>
    <col min="10754" max="10754" width="18.5703125" style="123" customWidth="1"/>
    <col min="10755" max="10761" width="16.85546875" style="123" customWidth="1"/>
    <col min="10762" max="10762" width="18.7109375" style="123" customWidth="1"/>
    <col min="10763" max="10780" width="16.85546875" style="123" customWidth="1"/>
    <col min="10781" max="10786" width="16.7109375" style="123" customWidth="1"/>
    <col min="10787" max="11008" width="9.140625" style="123"/>
    <col min="11009" max="11009" width="61.7109375" style="123" customWidth="1"/>
    <col min="11010" max="11010" width="18.5703125" style="123" customWidth="1"/>
    <col min="11011" max="11017" width="16.85546875" style="123" customWidth="1"/>
    <col min="11018" max="11018" width="18.7109375" style="123" customWidth="1"/>
    <col min="11019" max="11036" width="16.85546875" style="123" customWidth="1"/>
    <col min="11037" max="11042" width="16.7109375" style="123" customWidth="1"/>
    <col min="11043" max="11264" width="9.140625" style="123"/>
    <col min="11265" max="11265" width="61.7109375" style="123" customWidth="1"/>
    <col min="11266" max="11266" width="18.5703125" style="123" customWidth="1"/>
    <col min="11267" max="11273" width="16.85546875" style="123" customWidth="1"/>
    <col min="11274" max="11274" width="18.7109375" style="123" customWidth="1"/>
    <col min="11275" max="11292" width="16.85546875" style="123" customWidth="1"/>
    <col min="11293" max="11298" width="16.7109375" style="123" customWidth="1"/>
    <col min="11299" max="11520" width="9.140625" style="123"/>
    <col min="11521" max="11521" width="61.7109375" style="123" customWidth="1"/>
    <col min="11522" max="11522" width="18.5703125" style="123" customWidth="1"/>
    <col min="11523" max="11529" width="16.85546875" style="123" customWidth="1"/>
    <col min="11530" max="11530" width="18.7109375" style="123" customWidth="1"/>
    <col min="11531" max="11548" width="16.85546875" style="123" customWidth="1"/>
    <col min="11549" max="11554" width="16.7109375" style="123" customWidth="1"/>
    <col min="11555" max="11776" width="9.140625" style="123"/>
    <col min="11777" max="11777" width="61.7109375" style="123" customWidth="1"/>
    <col min="11778" max="11778" width="18.5703125" style="123" customWidth="1"/>
    <col min="11779" max="11785" width="16.85546875" style="123" customWidth="1"/>
    <col min="11786" max="11786" width="18.7109375" style="123" customWidth="1"/>
    <col min="11787" max="11804" width="16.85546875" style="123" customWidth="1"/>
    <col min="11805" max="11810" width="16.7109375" style="123" customWidth="1"/>
    <col min="11811" max="12032" width="9.140625" style="123"/>
    <col min="12033" max="12033" width="61.7109375" style="123" customWidth="1"/>
    <col min="12034" max="12034" width="18.5703125" style="123" customWidth="1"/>
    <col min="12035" max="12041" width="16.85546875" style="123" customWidth="1"/>
    <col min="12042" max="12042" width="18.7109375" style="123" customWidth="1"/>
    <col min="12043" max="12060" width="16.85546875" style="123" customWidth="1"/>
    <col min="12061" max="12066" width="16.7109375" style="123" customWidth="1"/>
    <col min="12067" max="12288" width="9.140625" style="123"/>
    <col min="12289" max="12289" width="61.7109375" style="123" customWidth="1"/>
    <col min="12290" max="12290" width="18.5703125" style="123" customWidth="1"/>
    <col min="12291" max="12297" width="16.85546875" style="123" customWidth="1"/>
    <col min="12298" max="12298" width="18.7109375" style="123" customWidth="1"/>
    <col min="12299" max="12316" width="16.85546875" style="123" customWidth="1"/>
    <col min="12317" max="12322" width="16.7109375" style="123" customWidth="1"/>
    <col min="12323" max="12544" width="9.140625" style="123"/>
    <col min="12545" max="12545" width="61.7109375" style="123" customWidth="1"/>
    <col min="12546" max="12546" width="18.5703125" style="123" customWidth="1"/>
    <col min="12547" max="12553" width="16.85546875" style="123" customWidth="1"/>
    <col min="12554" max="12554" width="18.7109375" style="123" customWidth="1"/>
    <col min="12555" max="12572" width="16.85546875" style="123" customWidth="1"/>
    <col min="12573" max="12578" width="16.7109375" style="123" customWidth="1"/>
    <col min="12579" max="12800" width="9.140625" style="123"/>
    <col min="12801" max="12801" width="61.7109375" style="123" customWidth="1"/>
    <col min="12802" max="12802" width="18.5703125" style="123" customWidth="1"/>
    <col min="12803" max="12809" width="16.85546875" style="123" customWidth="1"/>
    <col min="12810" max="12810" width="18.7109375" style="123" customWidth="1"/>
    <col min="12811" max="12828" width="16.85546875" style="123" customWidth="1"/>
    <col min="12829" max="12834" width="16.7109375" style="123" customWidth="1"/>
    <col min="12835" max="13056" width="9.140625" style="123"/>
    <col min="13057" max="13057" width="61.7109375" style="123" customWidth="1"/>
    <col min="13058" max="13058" width="18.5703125" style="123" customWidth="1"/>
    <col min="13059" max="13065" width="16.85546875" style="123" customWidth="1"/>
    <col min="13066" max="13066" width="18.7109375" style="123" customWidth="1"/>
    <col min="13067" max="13084" width="16.85546875" style="123" customWidth="1"/>
    <col min="13085" max="13090" width="16.7109375" style="123" customWidth="1"/>
    <col min="13091" max="13312" width="9.140625" style="123"/>
    <col min="13313" max="13313" width="61.7109375" style="123" customWidth="1"/>
    <col min="13314" max="13314" width="18.5703125" style="123" customWidth="1"/>
    <col min="13315" max="13321" width="16.85546875" style="123" customWidth="1"/>
    <col min="13322" max="13322" width="18.7109375" style="123" customWidth="1"/>
    <col min="13323" max="13340" width="16.85546875" style="123" customWidth="1"/>
    <col min="13341" max="13346" width="16.7109375" style="123" customWidth="1"/>
    <col min="13347" max="13568" width="9.140625" style="123"/>
    <col min="13569" max="13569" width="61.7109375" style="123" customWidth="1"/>
    <col min="13570" max="13570" width="18.5703125" style="123" customWidth="1"/>
    <col min="13571" max="13577" width="16.85546875" style="123" customWidth="1"/>
    <col min="13578" max="13578" width="18.7109375" style="123" customWidth="1"/>
    <col min="13579" max="13596" width="16.85546875" style="123" customWidth="1"/>
    <col min="13597" max="13602" width="16.7109375" style="123" customWidth="1"/>
    <col min="13603" max="13824" width="9.140625" style="123"/>
    <col min="13825" max="13825" width="61.7109375" style="123" customWidth="1"/>
    <col min="13826" max="13826" width="18.5703125" style="123" customWidth="1"/>
    <col min="13827" max="13833" width="16.85546875" style="123" customWidth="1"/>
    <col min="13834" max="13834" width="18.7109375" style="123" customWidth="1"/>
    <col min="13835" max="13852" width="16.85546875" style="123" customWidth="1"/>
    <col min="13853" max="13858" width="16.7109375" style="123" customWidth="1"/>
    <col min="13859" max="14080" width="9.140625" style="123"/>
    <col min="14081" max="14081" width="61.7109375" style="123" customWidth="1"/>
    <col min="14082" max="14082" width="18.5703125" style="123" customWidth="1"/>
    <col min="14083" max="14089" width="16.85546875" style="123" customWidth="1"/>
    <col min="14090" max="14090" width="18.7109375" style="123" customWidth="1"/>
    <col min="14091" max="14108" width="16.85546875" style="123" customWidth="1"/>
    <col min="14109" max="14114" width="16.7109375" style="123" customWidth="1"/>
    <col min="14115" max="14336" width="9.140625" style="123"/>
    <col min="14337" max="14337" width="61.7109375" style="123" customWidth="1"/>
    <col min="14338" max="14338" width="18.5703125" style="123" customWidth="1"/>
    <col min="14339" max="14345" width="16.85546875" style="123" customWidth="1"/>
    <col min="14346" max="14346" width="18.7109375" style="123" customWidth="1"/>
    <col min="14347" max="14364" width="16.85546875" style="123" customWidth="1"/>
    <col min="14365" max="14370" width="16.7109375" style="123" customWidth="1"/>
    <col min="14371" max="14592" width="9.140625" style="123"/>
    <col min="14593" max="14593" width="61.7109375" style="123" customWidth="1"/>
    <col min="14594" max="14594" width="18.5703125" style="123" customWidth="1"/>
    <col min="14595" max="14601" width="16.85546875" style="123" customWidth="1"/>
    <col min="14602" max="14602" width="18.7109375" style="123" customWidth="1"/>
    <col min="14603" max="14620" width="16.85546875" style="123" customWidth="1"/>
    <col min="14621" max="14626" width="16.7109375" style="123" customWidth="1"/>
    <col min="14627" max="14848" width="9.140625" style="123"/>
    <col min="14849" max="14849" width="61.7109375" style="123" customWidth="1"/>
    <col min="14850" max="14850" width="18.5703125" style="123" customWidth="1"/>
    <col min="14851" max="14857" width="16.85546875" style="123" customWidth="1"/>
    <col min="14858" max="14858" width="18.7109375" style="123" customWidth="1"/>
    <col min="14859" max="14876" width="16.85546875" style="123" customWidth="1"/>
    <col min="14877" max="14882" width="16.7109375" style="123" customWidth="1"/>
    <col min="14883" max="15104" width="9.140625" style="123"/>
    <col min="15105" max="15105" width="61.7109375" style="123" customWidth="1"/>
    <col min="15106" max="15106" width="18.5703125" style="123" customWidth="1"/>
    <col min="15107" max="15113" width="16.85546875" style="123" customWidth="1"/>
    <col min="15114" max="15114" width="18.7109375" style="123" customWidth="1"/>
    <col min="15115" max="15132" width="16.85546875" style="123" customWidth="1"/>
    <col min="15133" max="15138" width="16.7109375" style="123" customWidth="1"/>
    <col min="15139" max="15360" width="9.140625" style="123"/>
    <col min="15361" max="15361" width="61.7109375" style="123" customWidth="1"/>
    <col min="15362" max="15362" width="18.5703125" style="123" customWidth="1"/>
    <col min="15363" max="15369" width="16.85546875" style="123" customWidth="1"/>
    <col min="15370" max="15370" width="18.7109375" style="123" customWidth="1"/>
    <col min="15371" max="15388" width="16.85546875" style="123" customWidth="1"/>
    <col min="15389" max="15394" width="16.7109375" style="123" customWidth="1"/>
    <col min="15395" max="15616" width="9.140625" style="123"/>
    <col min="15617" max="15617" width="61.7109375" style="123" customWidth="1"/>
    <col min="15618" max="15618" width="18.5703125" style="123" customWidth="1"/>
    <col min="15619" max="15625" width="16.85546875" style="123" customWidth="1"/>
    <col min="15626" max="15626" width="18.7109375" style="123" customWidth="1"/>
    <col min="15627" max="15644" width="16.85546875" style="123" customWidth="1"/>
    <col min="15645" max="15650" width="16.7109375" style="123" customWidth="1"/>
    <col min="15651" max="15872" width="9.140625" style="123"/>
    <col min="15873" max="15873" width="61.7109375" style="123" customWidth="1"/>
    <col min="15874" max="15874" width="18.5703125" style="123" customWidth="1"/>
    <col min="15875" max="15881" width="16.85546875" style="123" customWidth="1"/>
    <col min="15882" max="15882" width="18.7109375" style="123" customWidth="1"/>
    <col min="15883" max="15900" width="16.85546875" style="123" customWidth="1"/>
    <col min="15901" max="15906" width="16.7109375" style="123" customWidth="1"/>
    <col min="15907" max="16128" width="9.140625" style="123"/>
    <col min="16129" max="16129" width="61.7109375" style="123" customWidth="1"/>
    <col min="16130" max="16130" width="18.5703125" style="123" customWidth="1"/>
    <col min="16131" max="16137" width="16.85546875" style="123" customWidth="1"/>
    <col min="16138" max="16138" width="18.7109375" style="123" customWidth="1"/>
    <col min="16139" max="16156" width="16.85546875" style="123" customWidth="1"/>
    <col min="16157" max="16162" width="16.7109375" style="123" customWidth="1"/>
    <col min="16163" max="16384" width="9.140625" style="123"/>
  </cols>
  <sheetData>
    <row r="1" spans="1:59" ht="15" customHeight="1" x14ac:dyDescent="0.2">
      <c r="A1" s="180"/>
      <c r="B1" s="180"/>
      <c r="C1" s="180"/>
      <c r="D1" s="180"/>
      <c r="E1" s="180"/>
      <c r="F1" s="180"/>
      <c r="G1" s="180"/>
      <c r="H1" s="180"/>
      <c r="I1" s="208"/>
      <c r="J1" s="208"/>
      <c r="K1" s="181"/>
      <c r="L1" s="180"/>
      <c r="M1" s="180"/>
      <c r="N1" s="180"/>
      <c r="O1" s="180"/>
      <c r="P1" s="181" t="s">
        <v>65</v>
      </c>
      <c r="Q1" s="180"/>
      <c r="R1" s="180"/>
      <c r="S1" s="180"/>
      <c r="T1" s="180"/>
      <c r="U1" s="180"/>
      <c r="V1" s="180"/>
      <c r="W1" s="180"/>
      <c r="X1" s="180"/>
      <c r="Y1" s="180"/>
      <c r="Z1" s="180"/>
      <c r="AA1" s="180"/>
      <c r="AB1" s="180"/>
      <c r="AC1" s="180"/>
      <c r="AD1" s="180"/>
      <c r="AE1" s="180"/>
      <c r="AF1" s="180"/>
      <c r="AG1" s="180"/>
      <c r="AH1" s="180"/>
      <c r="AI1" s="180"/>
      <c r="AJ1" s="180"/>
      <c r="AK1" s="180"/>
      <c r="AL1" s="180"/>
      <c r="AM1" s="180"/>
      <c r="AN1" s="180"/>
      <c r="AO1" s="180"/>
      <c r="AP1" s="180"/>
      <c r="AQ1" s="180"/>
      <c r="AR1" s="168"/>
      <c r="AS1" s="167"/>
      <c r="AT1" s="167"/>
      <c r="AU1" s="167"/>
      <c r="AV1" s="167"/>
      <c r="AW1" s="168"/>
      <c r="AX1" s="168"/>
      <c r="AY1" s="168"/>
      <c r="AZ1" s="168"/>
      <c r="BA1" s="168"/>
      <c r="BB1" s="168"/>
      <c r="BC1" s="168"/>
      <c r="BD1" s="168"/>
      <c r="BE1" s="168"/>
      <c r="BF1" s="168"/>
      <c r="BG1" s="168"/>
    </row>
    <row r="2" spans="1:59" ht="15" customHeight="1" x14ac:dyDescent="0.3">
      <c r="A2" s="180"/>
      <c r="B2" s="180"/>
      <c r="C2" s="180"/>
      <c r="D2" s="180"/>
      <c r="E2" s="180"/>
      <c r="F2" s="180"/>
      <c r="G2" s="180"/>
      <c r="H2" s="180"/>
      <c r="I2" s="208"/>
      <c r="J2" s="208"/>
      <c r="K2" s="179"/>
      <c r="L2" s="180"/>
      <c r="M2" s="180"/>
      <c r="N2" s="180"/>
      <c r="O2" s="180"/>
      <c r="P2" s="179" t="s">
        <v>7</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68"/>
      <c r="AS2" s="167"/>
      <c r="AT2" s="167"/>
      <c r="AU2" s="167"/>
      <c r="AV2" s="167"/>
      <c r="AW2" s="168"/>
      <c r="AX2" s="168"/>
      <c r="AY2" s="168"/>
      <c r="AZ2" s="168"/>
      <c r="BA2" s="168"/>
      <c r="BB2" s="168"/>
      <c r="BC2" s="168"/>
      <c r="BD2" s="168"/>
      <c r="BE2" s="168"/>
      <c r="BF2" s="168"/>
      <c r="BG2" s="168"/>
    </row>
    <row r="3" spans="1:59" ht="15" customHeight="1" x14ac:dyDescent="0.3">
      <c r="A3" s="200"/>
      <c r="B3" s="180"/>
      <c r="C3" s="180"/>
      <c r="D3" s="180"/>
      <c r="E3" s="180"/>
      <c r="F3" s="180"/>
      <c r="G3" s="180"/>
      <c r="H3" s="180"/>
      <c r="I3" s="208"/>
      <c r="J3" s="208"/>
      <c r="K3" s="179"/>
      <c r="L3" s="180"/>
      <c r="M3" s="180"/>
      <c r="N3" s="180"/>
      <c r="O3" s="180"/>
      <c r="P3" s="179" t="s">
        <v>262</v>
      </c>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68"/>
      <c r="AS3" s="167"/>
      <c r="AT3" s="167"/>
      <c r="AU3" s="167"/>
      <c r="AV3" s="167"/>
      <c r="AW3" s="168"/>
      <c r="AX3" s="168"/>
      <c r="AY3" s="168"/>
      <c r="AZ3" s="168"/>
      <c r="BA3" s="168"/>
      <c r="BB3" s="168"/>
      <c r="BC3" s="168"/>
      <c r="BD3" s="168"/>
      <c r="BE3" s="168"/>
      <c r="BF3" s="168"/>
      <c r="BG3" s="168"/>
    </row>
    <row r="4" spans="1:59" ht="15" customHeight="1" x14ac:dyDescent="0.3">
      <c r="A4" s="200"/>
      <c r="B4" s="180"/>
      <c r="C4" s="180"/>
      <c r="D4" s="180"/>
      <c r="E4" s="180"/>
      <c r="F4" s="180"/>
      <c r="G4" s="180"/>
      <c r="H4" s="180"/>
      <c r="I4" s="208"/>
      <c r="J4" s="208"/>
      <c r="K4" s="179"/>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67"/>
      <c r="AT4" s="167"/>
      <c r="AU4" s="167"/>
      <c r="AV4" s="167"/>
      <c r="AW4" s="168"/>
      <c r="AX4" s="168"/>
      <c r="AY4" s="168"/>
      <c r="AZ4" s="168"/>
      <c r="BA4" s="168"/>
      <c r="BB4" s="168"/>
      <c r="BC4" s="168"/>
      <c r="BD4" s="168"/>
      <c r="BE4" s="168"/>
      <c r="BF4" s="168"/>
      <c r="BG4" s="168"/>
    </row>
    <row r="5" spans="1:59" ht="15" customHeight="1" x14ac:dyDescent="0.2">
      <c r="A5" s="382" t="str">
        <f>'4. паспортбюджет'!A5</f>
        <v>Год раскрытия информации: 2018 год</v>
      </c>
      <c r="B5" s="382"/>
      <c r="C5" s="382"/>
      <c r="D5" s="382"/>
      <c r="E5" s="382"/>
      <c r="F5" s="382"/>
      <c r="G5" s="382"/>
      <c r="H5" s="382"/>
      <c r="I5" s="382"/>
      <c r="J5" s="382"/>
      <c r="K5" s="382"/>
      <c r="L5" s="382"/>
      <c r="M5" s="382"/>
      <c r="N5" s="382"/>
      <c r="O5" s="382"/>
      <c r="P5" s="382"/>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67"/>
      <c r="AT5" s="167"/>
      <c r="AU5" s="167"/>
      <c r="AV5" s="167"/>
      <c r="AW5" s="168"/>
      <c r="AX5" s="168"/>
      <c r="AY5" s="168"/>
      <c r="AZ5" s="168"/>
      <c r="BA5" s="168"/>
      <c r="BB5" s="168"/>
      <c r="BC5" s="168"/>
      <c r="BD5" s="168"/>
      <c r="BE5" s="168"/>
      <c r="BF5" s="168"/>
      <c r="BG5" s="168"/>
    </row>
    <row r="6" spans="1:59" ht="15" customHeight="1" x14ac:dyDescent="0.3">
      <c r="A6" s="200"/>
      <c r="B6" s="180"/>
      <c r="C6" s="180"/>
      <c r="D6" s="180"/>
      <c r="E6" s="180"/>
      <c r="F6" s="180"/>
      <c r="G6" s="180"/>
      <c r="H6" s="180"/>
      <c r="I6" s="208"/>
      <c r="J6" s="208"/>
      <c r="K6" s="179"/>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67"/>
      <c r="AT6" s="167"/>
      <c r="AU6" s="167"/>
      <c r="AV6" s="167"/>
      <c r="AW6" s="168"/>
      <c r="AX6" s="168"/>
      <c r="AY6" s="168"/>
      <c r="AZ6" s="168"/>
      <c r="BA6" s="168"/>
      <c r="BB6" s="168"/>
      <c r="BC6" s="168"/>
      <c r="BD6" s="168"/>
      <c r="BE6" s="168"/>
      <c r="BF6" s="168"/>
      <c r="BG6" s="168"/>
    </row>
    <row r="7" spans="1:59" ht="15" customHeight="1" x14ac:dyDescent="0.2">
      <c r="A7" s="371" t="s">
        <v>6</v>
      </c>
      <c r="B7" s="371"/>
      <c r="C7" s="371"/>
      <c r="D7" s="371"/>
      <c r="E7" s="371"/>
      <c r="F7" s="371"/>
      <c r="G7" s="371"/>
      <c r="H7" s="371"/>
      <c r="I7" s="371"/>
      <c r="J7" s="371"/>
      <c r="K7" s="371"/>
      <c r="L7" s="371"/>
      <c r="M7" s="371"/>
      <c r="N7" s="371"/>
      <c r="O7" s="371"/>
      <c r="P7" s="371"/>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167"/>
      <c r="AT7" s="167"/>
      <c r="AU7" s="167"/>
      <c r="AV7" s="167"/>
      <c r="AW7" s="168"/>
      <c r="AX7" s="168"/>
      <c r="AY7" s="168"/>
      <c r="AZ7" s="168"/>
      <c r="BA7" s="168"/>
      <c r="BB7" s="168"/>
      <c r="BC7" s="168"/>
      <c r="BD7" s="168"/>
      <c r="BE7" s="168"/>
      <c r="BF7" s="168"/>
      <c r="BG7" s="168"/>
    </row>
    <row r="8" spans="1:59" ht="15" customHeight="1" x14ac:dyDescent="0.2">
      <c r="A8" s="201"/>
      <c r="B8" s="201"/>
      <c r="C8" s="201"/>
      <c r="D8" s="201"/>
      <c r="E8" s="201"/>
      <c r="F8" s="201"/>
      <c r="G8" s="201"/>
      <c r="H8" s="201"/>
      <c r="I8" s="201"/>
      <c r="J8" s="201"/>
      <c r="K8" s="201"/>
      <c r="L8" s="207"/>
      <c r="M8" s="207"/>
      <c r="N8" s="207"/>
      <c r="O8" s="207"/>
      <c r="P8" s="207"/>
      <c r="Q8" s="207"/>
      <c r="R8" s="207"/>
      <c r="S8" s="207"/>
      <c r="T8" s="207"/>
      <c r="U8" s="207"/>
      <c r="V8" s="207"/>
      <c r="W8" s="207"/>
      <c r="X8" s="207"/>
      <c r="Y8" s="207"/>
      <c r="Z8" s="180"/>
      <c r="AA8" s="180"/>
      <c r="AB8" s="180"/>
      <c r="AC8" s="180"/>
      <c r="AD8" s="180"/>
      <c r="AE8" s="180"/>
      <c r="AF8" s="180"/>
      <c r="AG8" s="180"/>
      <c r="AH8" s="180"/>
      <c r="AI8" s="180"/>
      <c r="AJ8" s="180"/>
      <c r="AK8" s="180"/>
      <c r="AL8" s="180"/>
      <c r="AM8" s="180"/>
      <c r="AN8" s="180"/>
      <c r="AO8" s="180"/>
      <c r="AP8" s="180"/>
      <c r="AQ8" s="180"/>
      <c r="AR8" s="180"/>
      <c r="AS8" s="167"/>
      <c r="AT8" s="167"/>
      <c r="AU8" s="167"/>
      <c r="AV8" s="167"/>
      <c r="AW8" s="168"/>
      <c r="AX8" s="168"/>
      <c r="AY8" s="168"/>
      <c r="AZ8" s="168"/>
      <c r="BA8" s="168"/>
      <c r="BB8" s="168"/>
      <c r="BC8" s="168"/>
      <c r="BD8" s="168"/>
      <c r="BE8" s="168"/>
      <c r="BF8" s="168"/>
      <c r="BG8" s="168"/>
    </row>
    <row r="9" spans="1:59" ht="15" customHeight="1" x14ac:dyDescent="0.2">
      <c r="A9" s="375" t="str">
        <f>'4. паспортбюджет'!A9</f>
        <v>Акционерное общество "Янтарьэнерго" ДЗО  ПАО "Россети"</v>
      </c>
      <c r="B9" s="375"/>
      <c r="C9" s="375"/>
      <c r="D9" s="375"/>
      <c r="E9" s="375"/>
      <c r="F9" s="375"/>
      <c r="G9" s="375"/>
      <c r="H9" s="375"/>
      <c r="I9" s="375"/>
      <c r="J9" s="375"/>
      <c r="K9" s="375"/>
      <c r="L9" s="375"/>
      <c r="M9" s="375"/>
      <c r="N9" s="375"/>
      <c r="O9" s="375"/>
      <c r="P9" s="375"/>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7"/>
      <c r="AT9" s="167"/>
      <c r="AU9" s="167"/>
      <c r="AV9" s="167"/>
      <c r="AW9" s="168"/>
      <c r="AX9" s="168"/>
      <c r="AY9" s="168"/>
      <c r="AZ9" s="168"/>
      <c r="BA9" s="168"/>
      <c r="BB9" s="168"/>
      <c r="BC9" s="168"/>
      <c r="BD9" s="168"/>
      <c r="BE9" s="168"/>
      <c r="BF9" s="168"/>
      <c r="BG9" s="168"/>
    </row>
    <row r="10" spans="1:59" ht="15" customHeight="1" x14ac:dyDescent="0.2">
      <c r="A10" s="372" t="s">
        <v>5</v>
      </c>
      <c r="B10" s="372"/>
      <c r="C10" s="372"/>
      <c r="D10" s="372"/>
      <c r="E10" s="372"/>
      <c r="F10" s="372"/>
      <c r="G10" s="372"/>
      <c r="H10" s="372"/>
      <c r="I10" s="372"/>
      <c r="J10" s="372"/>
      <c r="K10" s="372"/>
      <c r="L10" s="372"/>
      <c r="M10" s="372"/>
      <c r="N10" s="372"/>
      <c r="O10" s="372"/>
      <c r="P10" s="372"/>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7"/>
      <c r="AT10" s="167"/>
      <c r="AU10" s="167"/>
      <c r="AV10" s="167"/>
      <c r="AW10" s="168"/>
      <c r="AX10" s="168"/>
      <c r="AY10" s="168"/>
      <c r="AZ10" s="168"/>
      <c r="BA10" s="168"/>
      <c r="BB10" s="168"/>
      <c r="BC10" s="168"/>
      <c r="BD10" s="168"/>
      <c r="BE10" s="168"/>
      <c r="BF10" s="168"/>
      <c r="BG10" s="168"/>
    </row>
    <row r="11" spans="1:59" ht="15" customHeight="1" x14ac:dyDescent="0.2">
      <c r="A11" s="201"/>
      <c r="B11" s="201"/>
      <c r="C11" s="201"/>
      <c r="D11" s="201"/>
      <c r="E11" s="201"/>
      <c r="F11" s="201"/>
      <c r="G11" s="201"/>
      <c r="H11" s="201"/>
      <c r="I11" s="201"/>
      <c r="J11" s="201"/>
      <c r="K11" s="201"/>
      <c r="L11" s="207"/>
      <c r="M11" s="207"/>
      <c r="N11" s="207"/>
      <c r="O11" s="207"/>
      <c r="P11" s="207"/>
      <c r="Q11" s="207"/>
      <c r="R11" s="207"/>
      <c r="S11" s="207"/>
      <c r="T11" s="207"/>
      <c r="U11" s="207"/>
      <c r="V11" s="207"/>
      <c r="W11" s="207"/>
      <c r="X11" s="207"/>
      <c r="Y11" s="207"/>
      <c r="Z11" s="180"/>
      <c r="AA11" s="180"/>
      <c r="AB11" s="180"/>
      <c r="AC11" s="180"/>
      <c r="AD11" s="180"/>
      <c r="AE11" s="180"/>
      <c r="AF11" s="180"/>
      <c r="AG11" s="180"/>
      <c r="AH11" s="180"/>
      <c r="AI11" s="180"/>
      <c r="AJ11" s="180"/>
      <c r="AK11" s="180"/>
      <c r="AL11" s="180"/>
      <c r="AM11" s="180"/>
      <c r="AN11" s="180"/>
      <c r="AO11" s="180"/>
      <c r="AP11" s="180"/>
      <c r="AQ11" s="180"/>
      <c r="AR11" s="180"/>
      <c r="AS11" s="167"/>
      <c r="AT11" s="167"/>
      <c r="AU11" s="167"/>
      <c r="AV11" s="167"/>
      <c r="AW11" s="168"/>
      <c r="AX11" s="168"/>
      <c r="AY11" s="168"/>
      <c r="AZ11" s="168"/>
      <c r="BA11" s="168"/>
      <c r="BB11" s="168"/>
      <c r="BC11" s="168"/>
      <c r="BD11" s="168"/>
      <c r="BE11" s="168"/>
      <c r="BF11" s="168"/>
      <c r="BG11" s="168"/>
    </row>
    <row r="12" spans="1:59" ht="15" customHeight="1" x14ac:dyDescent="0.2">
      <c r="A12" s="375" t="str">
        <f>'4. паспортбюджет'!A12</f>
        <v>Н_17-1458</v>
      </c>
      <c r="B12" s="375"/>
      <c r="C12" s="375"/>
      <c r="D12" s="375"/>
      <c r="E12" s="375"/>
      <c r="F12" s="375"/>
      <c r="G12" s="375"/>
      <c r="H12" s="375"/>
      <c r="I12" s="375"/>
      <c r="J12" s="375"/>
      <c r="K12" s="375"/>
      <c r="L12" s="375"/>
      <c r="M12" s="375"/>
      <c r="N12" s="375"/>
      <c r="O12" s="375"/>
      <c r="P12" s="375"/>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7"/>
      <c r="AT12" s="167"/>
      <c r="AU12" s="167"/>
      <c r="AV12" s="167"/>
      <c r="AW12" s="168"/>
      <c r="AX12" s="168"/>
      <c r="AY12" s="168"/>
      <c r="AZ12" s="168"/>
      <c r="BA12" s="168"/>
      <c r="BB12" s="168"/>
      <c r="BC12" s="168"/>
      <c r="BD12" s="168"/>
      <c r="BE12" s="168"/>
      <c r="BF12" s="168"/>
      <c r="BG12" s="168"/>
    </row>
    <row r="13" spans="1:59" ht="15" customHeight="1" x14ac:dyDescent="0.2">
      <c r="A13" s="372" t="s">
        <v>4</v>
      </c>
      <c r="B13" s="372"/>
      <c r="C13" s="372"/>
      <c r="D13" s="372"/>
      <c r="E13" s="372"/>
      <c r="F13" s="372"/>
      <c r="G13" s="372"/>
      <c r="H13" s="372"/>
      <c r="I13" s="372"/>
      <c r="J13" s="372"/>
      <c r="K13" s="372"/>
      <c r="L13" s="372"/>
      <c r="M13" s="372"/>
      <c r="N13" s="372"/>
      <c r="O13" s="372"/>
      <c r="P13" s="372"/>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7"/>
      <c r="AT13" s="167"/>
      <c r="AU13" s="167"/>
      <c r="AV13" s="167"/>
      <c r="AW13" s="168"/>
      <c r="AX13" s="168"/>
      <c r="AY13" s="168"/>
      <c r="AZ13" s="168"/>
      <c r="BA13" s="168"/>
      <c r="BB13" s="168"/>
      <c r="BC13" s="168"/>
      <c r="BD13" s="168"/>
      <c r="BE13" s="168"/>
      <c r="BF13" s="168"/>
      <c r="BG13" s="168"/>
    </row>
    <row r="14" spans="1:59" ht="1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3"/>
      <c r="AA14" s="203"/>
      <c r="AB14" s="203"/>
      <c r="AC14" s="203"/>
      <c r="AD14" s="203"/>
      <c r="AE14" s="203"/>
      <c r="AF14" s="203"/>
      <c r="AG14" s="203"/>
      <c r="AH14" s="203"/>
      <c r="AI14" s="203"/>
      <c r="AJ14" s="203"/>
      <c r="AK14" s="203"/>
      <c r="AL14" s="203"/>
      <c r="AM14" s="203"/>
      <c r="AN14" s="203"/>
      <c r="AO14" s="203"/>
      <c r="AP14" s="203"/>
      <c r="AQ14" s="203"/>
      <c r="AR14" s="203"/>
      <c r="AS14" s="167"/>
      <c r="AT14" s="167"/>
      <c r="AU14" s="167"/>
      <c r="AV14" s="167"/>
      <c r="AW14" s="168"/>
      <c r="AX14" s="168"/>
      <c r="AY14" s="168"/>
      <c r="AZ14" s="168"/>
      <c r="BA14" s="168"/>
      <c r="BB14" s="168"/>
      <c r="BC14" s="168"/>
      <c r="BD14" s="168"/>
      <c r="BE14" s="168"/>
      <c r="BF14" s="168"/>
      <c r="BG14" s="168"/>
    </row>
    <row r="15" spans="1:59" ht="15" customHeight="1" x14ac:dyDescent="0.2">
      <c r="A15" s="387" t="str">
        <f>'4. паспортбюджет'!A15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5" s="387"/>
      <c r="C15" s="387"/>
      <c r="D15" s="387"/>
      <c r="E15" s="387"/>
      <c r="F15" s="387"/>
      <c r="G15" s="387"/>
      <c r="H15" s="387"/>
      <c r="I15" s="387"/>
      <c r="J15" s="387"/>
      <c r="K15" s="387"/>
      <c r="L15" s="387"/>
      <c r="M15" s="387"/>
      <c r="N15" s="387"/>
      <c r="O15" s="387"/>
      <c r="P15" s="387"/>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7"/>
      <c r="AT15" s="167"/>
      <c r="AU15" s="167"/>
      <c r="AV15" s="167"/>
      <c r="AW15" s="168"/>
      <c r="AX15" s="168"/>
      <c r="AY15" s="168"/>
      <c r="AZ15" s="168"/>
      <c r="BA15" s="168"/>
      <c r="BB15" s="168"/>
      <c r="BC15" s="168"/>
      <c r="BD15" s="168"/>
      <c r="BE15" s="168"/>
      <c r="BF15" s="168"/>
      <c r="BG15" s="168"/>
    </row>
    <row r="16" spans="1:59" ht="15" customHeight="1" x14ac:dyDescent="0.2">
      <c r="A16" s="372" t="s">
        <v>3</v>
      </c>
      <c r="B16" s="372"/>
      <c r="C16" s="372"/>
      <c r="D16" s="372"/>
      <c r="E16" s="372"/>
      <c r="F16" s="372"/>
      <c r="G16" s="372"/>
      <c r="H16" s="372"/>
      <c r="I16" s="372"/>
      <c r="J16" s="372"/>
      <c r="K16" s="372"/>
      <c r="L16" s="372"/>
      <c r="M16" s="372"/>
      <c r="N16" s="372"/>
      <c r="O16" s="372"/>
      <c r="P16" s="372"/>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c r="AS16" s="167"/>
      <c r="AT16" s="167"/>
      <c r="AU16" s="167"/>
      <c r="AV16" s="167"/>
      <c r="AW16" s="168"/>
      <c r="AX16" s="168"/>
      <c r="AY16" s="168"/>
      <c r="AZ16" s="168"/>
      <c r="BA16" s="168"/>
      <c r="BB16" s="168"/>
      <c r="BC16" s="168"/>
      <c r="BD16" s="168"/>
      <c r="BE16" s="168"/>
      <c r="BF16" s="168"/>
      <c r="BG16" s="168"/>
    </row>
    <row r="17" spans="1:59" ht="15" customHeight="1"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206"/>
      <c r="X17" s="206"/>
      <c r="Y17" s="206"/>
      <c r="Z17" s="206"/>
      <c r="AA17" s="206"/>
      <c r="AB17" s="206"/>
      <c r="AC17" s="206"/>
      <c r="AD17" s="206"/>
      <c r="AE17" s="206"/>
      <c r="AF17" s="206"/>
      <c r="AG17" s="206"/>
      <c r="AH17" s="206"/>
      <c r="AI17" s="206"/>
      <c r="AJ17" s="206"/>
      <c r="AK17" s="206"/>
      <c r="AL17" s="206"/>
      <c r="AM17" s="206"/>
      <c r="AN17" s="206"/>
      <c r="AO17" s="206"/>
      <c r="AP17" s="206"/>
      <c r="AQ17" s="206"/>
      <c r="AR17" s="206"/>
      <c r="AS17" s="167"/>
      <c r="AT17" s="167"/>
      <c r="AU17" s="167"/>
      <c r="AV17" s="167"/>
      <c r="AW17" s="168"/>
      <c r="AX17" s="168"/>
      <c r="AY17" s="168"/>
      <c r="AZ17" s="168"/>
      <c r="BA17" s="168"/>
      <c r="BB17" s="168"/>
      <c r="BC17" s="168"/>
      <c r="BD17" s="168"/>
      <c r="BE17" s="168"/>
      <c r="BF17" s="168"/>
      <c r="BG17" s="168"/>
    </row>
    <row r="18" spans="1:59" ht="15" customHeight="1" x14ac:dyDescent="0.2">
      <c r="A18" s="373" t="s">
        <v>365</v>
      </c>
      <c r="B18" s="373"/>
      <c r="C18" s="373"/>
      <c r="D18" s="373"/>
      <c r="E18" s="373"/>
      <c r="F18" s="373"/>
      <c r="G18" s="373"/>
      <c r="H18" s="373"/>
      <c r="I18" s="373"/>
      <c r="J18" s="373"/>
      <c r="K18" s="373"/>
      <c r="L18" s="373"/>
      <c r="M18" s="373"/>
      <c r="N18" s="373"/>
      <c r="O18" s="373"/>
      <c r="P18" s="37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7"/>
      <c r="AT18" s="167"/>
      <c r="AU18" s="167"/>
      <c r="AV18" s="167"/>
      <c r="AW18" s="168"/>
      <c r="AX18" s="168"/>
      <c r="AY18" s="168"/>
      <c r="AZ18" s="168"/>
      <c r="BA18" s="168"/>
      <c r="BB18" s="168"/>
      <c r="BC18" s="168"/>
      <c r="BD18" s="168"/>
      <c r="BE18" s="168"/>
      <c r="BF18" s="168"/>
      <c r="BG18" s="168"/>
    </row>
    <row r="19" spans="1:59" ht="15" customHeight="1" x14ac:dyDescent="0.2">
      <c r="A19" s="162"/>
      <c r="AD19" s="168"/>
      <c r="AE19" s="168"/>
      <c r="AF19" s="168"/>
      <c r="AG19" s="168"/>
      <c r="AH19" s="168"/>
      <c r="AI19" s="168"/>
      <c r="AJ19" s="168"/>
      <c r="AK19" s="168"/>
      <c r="AL19" s="168"/>
      <c r="AM19" s="168"/>
      <c r="AN19" s="168"/>
      <c r="AO19" s="168"/>
      <c r="AP19" s="168"/>
      <c r="AQ19" s="168"/>
      <c r="AR19" s="168"/>
      <c r="AS19" s="168"/>
      <c r="AT19" s="168"/>
      <c r="AU19" s="167"/>
      <c r="AV19" s="167"/>
      <c r="AW19" s="168"/>
      <c r="AX19" s="168"/>
      <c r="AY19" s="168"/>
      <c r="AZ19" s="168"/>
      <c r="BA19" s="168"/>
      <c r="BB19" s="168"/>
      <c r="BC19" s="168"/>
      <c r="BD19" s="168"/>
      <c r="BE19" s="168"/>
      <c r="BF19" s="168"/>
      <c r="BG19" s="168"/>
    </row>
    <row r="20" spans="1:59" ht="15" customHeight="1" x14ac:dyDescent="0.2">
      <c r="A20" s="173"/>
      <c r="AD20" s="168"/>
      <c r="AE20" s="168"/>
      <c r="AF20" s="168"/>
      <c r="AG20" s="168"/>
      <c r="AH20" s="168"/>
      <c r="AI20" s="168"/>
      <c r="AJ20" s="168"/>
      <c r="AK20" s="168"/>
      <c r="AL20" s="168"/>
      <c r="AM20" s="168"/>
      <c r="AN20" s="168"/>
      <c r="AO20" s="168"/>
      <c r="AP20" s="168"/>
      <c r="AQ20" s="168"/>
      <c r="AR20" s="168"/>
      <c r="AS20" s="168"/>
      <c r="AT20" s="168"/>
      <c r="AU20" s="167"/>
      <c r="AV20" s="167"/>
      <c r="AW20" s="168"/>
      <c r="AX20" s="168"/>
      <c r="AY20" s="168"/>
      <c r="AZ20" s="168"/>
      <c r="BA20" s="168"/>
      <c r="BB20" s="168"/>
      <c r="BC20" s="168"/>
      <c r="BD20" s="168"/>
      <c r="BE20" s="168"/>
      <c r="BF20" s="168"/>
      <c r="BG20" s="168"/>
    </row>
    <row r="21" spans="1:59" ht="15" customHeight="1" thickBot="1" x14ac:dyDescent="0.25">
      <c r="A21" s="161" t="s">
        <v>261</v>
      </c>
      <c r="B21" s="161" t="s">
        <v>0</v>
      </c>
      <c r="C21" s="160"/>
      <c r="D21" s="159"/>
      <c r="E21" s="177"/>
      <c r="F21" s="177"/>
      <c r="G21" s="177"/>
      <c r="H21" s="177"/>
      <c r="I21" s="160"/>
      <c r="J21" s="160"/>
      <c r="K21" s="160"/>
      <c r="L21" s="160"/>
      <c r="M21" s="160"/>
      <c r="N21" s="160"/>
      <c r="O21" s="160"/>
      <c r="P21" s="160"/>
      <c r="Q21" s="160"/>
      <c r="R21" s="160"/>
      <c r="S21" s="160"/>
      <c r="T21" s="160"/>
      <c r="U21" s="160"/>
      <c r="V21" s="160"/>
      <c r="W21" s="160"/>
      <c r="X21" s="160"/>
      <c r="Y21" s="160"/>
      <c r="Z21" s="160"/>
      <c r="AA21" s="160"/>
      <c r="AB21" s="160"/>
      <c r="AC21" s="160"/>
      <c r="AD21" s="176"/>
      <c r="AE21" s="176"/>
      <c r="AF21" s="176"/>
      <c r="AG21" s="176"/>
    </row>
    <row r="22" spans="1:59" s="255" customFormat="1" x14ac:dyDescent="0.2">
      <c r="A22" s="314" t="s">
        <v>402</v>
      </c>
      <c r="B22" s="265">
        <v>382356452.764588</v>
      </c>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3"/>
      <c r="AE22" s="253"/>
      <c r="AF22" s="253"/>
      <c r="AG22" s="253"/>
      <c r="AH22" s="254"/>
      <c r="AU22" s="256"/>
      <c r="AV22" s="256"/>
    </row>
    <row r="23" spans="1:59" s="255" customFormat="1" x14ac:dyDescent="0.2">
      <c r="A23" s="315" t="s">
        <v>259</v>
      </c>
      <c r="B23" s="257">
        <v>0</v>
      </c>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3"/>
      <c r="AE23" s="253"/>
      <c r="AF23" s="253"/>
      <c r="AG23" s="253"/>
      <c r="AH23" s="254"/>
      <c r="AU23" s="256"/>
      <c r="AV23" s="256"/>
    </row>
    <row r="24" spans="1:59" s="255" customFormat="1" x14ac:dyDescent="0.2">
      <c r="A24" s="315" t="s">
        <v>257</v>
      </c>
      <c r="B24" s="257">
        <v>30</v>
      </c>
      <c r="C24" s="252"/>
      <c r="D24" s="258" t="s">
        <v>260</v>
      </c>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3"/>
      <c r="AE24" s="253"/>
      <c r="AF24" s="253"/>
      <c r="AG24" s="253"/>
      <c r="AH24" s="254"/>
      <c r="AU24" s="256"/>
      <c r="AV24" s="256"/>
    </row>
    <row r="25" spans="1:59" s="255" customFormat="1" ht="16.5" thickBot="1" x14ac:dyDescent="0.25">
      <c r="A25" s="316" t="s">
        <v>255</v>
      </c>
      <c r="B25" s="259">
        <v>1</v>
      </c>
      <c r="C25" s="252"/>
      <c r="D25" s="426" t="s">
        <v>258</v>
      </c>
      <c r="E25" s="427"/>
      <c r="F25" s="428"/>
      <c r="G25" s="299">
        <v>7.6505931336577344</v>
      </c>
      <c r="H25" s="260"/>
      <c r="I25" s="252"/>
      <c r="J25" s="252"/>
      <c r="K25" s="252"/>
      <c r="L25" s="252"/>
      <c r="M25" s="252"/>
      <c r="N25" s="252"/>
      <c r="O25" s="252"/>
      <c r="P25" s="252"/>
      <c r="Q25" s="252"/>
      <c r="R25" s="252"/>
      <c r="S25" s="252"/>
      <c r="T25" s="252"/>
      <c r="U25" s="252"/>
      <c r="V25" s="252"/>
      <c r="W25" s="252"/>
      <c r="X25" s="252"/>
      <c r="Y25" s="252"/>
      <c r="Z25" s="252"/>
      <c r="AA25" s="252"/>
      <c r="AB25" s="252"/>
      <c r="AC25" s="252"/>
      <c r="AD25" s="253"/>
      <c r="AE25" s="253"/>
      <c r="AF25" s="253"/>
      <c r="AG25" s="253"/>
      <c r="AH25" s="254"/>
      <c r="AU25" s="256"/>
      <c r="AV25" s="256"/>
    </row>
    <row r="26" spans="1:59" s="255" customFormat="1" x14ac:dyDescent="0.2">
      <c r="A26" s="314" t="s">
        <v>254</v>
      </c>
      <c r="B26" s="265"/>
      <c r="C26" s="252"/>
      <c r="D26" s="426" t="s">
        <v>256</v>
      </c>
      <c r="E26" s="427"/>
      <c r="F26" s="428"/>
      <c r="G26" s="299">
        <v>11.450686810952574</v>
      </c>
      <c r="H26" s="260"/>
      <c r="I26" s="252"/>
      <c r="J26" s="252"/>
      <c r="K26" s="252"/>
      <c r="L26" s="252"/>
      <c r="M26" s="252"/>
      <c r="N26" s="252"/>
      <c r="O26" s="252"/>
      <c r="P26" s="252"/>
      <c r="Q26" s="252"/>
      <c r="R26" s="252"/>
      <c r="S26" s="252"/>
      <c r="T26" s="252"/>
      <c r="U26" s="252"/>
      <c r="V26" s="252"/>
      <c r="W26" s="252"/>
      <c r="X26" s="252"/>
      <c r="Y26" s="252"/>
      <c r="Z26" s="252"/>
      <c r="AA26" s="252"/>
      <c r="AB26" s="252"/>
      <c r="AC26" s="252"/>
      <c r="AD26" s="253"/>
      <c r="AE26" s="253"/>
      <c r="AF26" s="253"/>
      <c r="AG26" s="253"/>
      <c r="AH26" s="254"/>
      <c r="AU26" s="256"/>
      <c r="AV26" s="256"/>
    </row>
    <row r="27" spans="1:59" s="255" customFormat="1" x14ac:dyDescent="0.2">
      <c r="A27" s="315" t="s">
        <v>403</v>
      </c>
      <c r="B27" s="257">
        <v>3</v>
      </c>
      <c r="C27" s="252"/>
      <c r="D27" s="426" t="s">
        <v>404</v>
      </c>
      <c r="E27" s="427"/>
      <c r="F27" s="428"/>
      <c r="G27" s="300">
        <v>19572039.602137804</v>
      </c>
      <c r="H27" s="261"/>
      <c r="I27" s="252"/>
      <c r="J27" s="252"/>
      <c r="K27" s="252"/>
      <c r="L27" s="252"/>
      <c r="M27" s="252"/>
      <c r="N27" s="252"/>
      <c r="O27" s="252"/>
      <c r="P27" s="252"/>
      <c r="Q27" s="252"/>
      <c r="R27" s="252"/>
      <c r="S27" s="252"/>
      <c r="T27" s="252"/>
      <c r="U27" s="252"/>
      <c r="V27" s="252"/>
      <c r="W27" s="252"/>
      <c r="X27" s="252"/>
      <c r="Y27" s="252"/>
      <c r="Z27" s="252"/>
      <c r="AA27" s="252"/>
      <c r="AB27" s="252"/>
      <c r="AC27" s="252"/>
      <c r="AD27" s="253"/>
      <c r="AE27" s="253"/>
      <c r="AF27" s="253"/>
      <c r="AG27" s="253"/>
      <c r="AH27" s="254"/>
      <c r="AU27" s="256"/>
      <c r="AV27" s="256"/>
    </row>
    <row r="28" spans="1:59" s="255" customFormat="1" x14ac:dyDescent="0.2">
      <c r="A28" s="315" t="s">
        <v>253</v>
      </c>
      <c r="B28" s="257">
        <v>3</v>
      </c>
      <c r="C28" s="252"/>
      <c r="D28" s="426" t="s">
        <v>405</v>
      </c>
      <c r="E28" s="427"/>
      <c r="F28" s="428"/>
      <c r="G28" s="262" t="s">
        <v>496</v>
      </c>
      <c r="H28" s="263"/>
      <c r="I28" s="252"/>
      <c r="J28" s="252"/>
      <c r="K28" s="252"/>
      <c r="L28" s="252"/>
      <c r="M28" s="252"/>
      <c r="N28" s="252"/>
      <c r="O28" s="252"/>
      <c r="P28" s="252"/>
      <c r="Q28" s="252"/>
      <c r="R28" s="252"/>
      <c r="S28" s="252"/>
      <c r="T28" s="252"/>
      <c r="U28" s="252"/>
      <c r="V28" s="252"/>
      <c r="W28" s="252"/>
      <c r="X28" s="252"/>
      <c r="Y28" s="252"/>
      <c r="Z28" s="252"/>
      <c r="AA28" s="252"/>
      <c r="AB28" s="252"/>
      <c r="AC28" s="252"/>
      <c r="AD28" s="253"/>
      <c r="AE28" s="253"/>
      <c r="AF28" s="253"/>
      <c r="AG28" s="253"/>
      <c r="AH28" s="254"/>
      <c r="AU28" s="256"/>
      <c r="AV28" s="256"/>
    </row>
    <row r="29" spans="1:59" s="255" customFormat="1" x14ac:dyDescent="0.2">
      <c r="A29" s="315" t="s">
        <v>232</v>
      </c>
      <c r="B29" s="257">
        <v>1127951.5356555346</v>
      </c>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3"/>
      <c r="AE29" s="253"/>
      <c r="AF29" s="253"/>
      <c r="AG29" s="253"/>
      <c r="AH29" s="254"/>
      <c r="AU29" s="256"/>
      <c r="AV29" s="256"/>
    </row>
    <row r="30" spans="1:59" s="255" customFormat="1" x14ac:dyDescent="0.2">
      <c r="A30" s="315" t="s">
        <v>252</v>
      </c>
      <c r="B30" s="257">
        <v>1</v>
      </c>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3"/>
      <c r="AE30" s="253"/>
      <c r="AF30" s="253"/>
      <c r="AG30" s="253"/>
      <c r="AH30" s="254"/>
      <c r="AU30" s="256"/>
      <c r="AV30" s="256"/>
    </row>
    <row r="31" spans="1:59" s="255" customFormat="1" x14ac:dyDescent="0.2">
      <c r="A31" s="315" t="s">
        <v>251</v>
      </c>
      <c r="B31" s="257">
        <v>1</v>
      </c>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252"/>
      <c r="AB31" s="252"/>
      <c r="AC31" s="252"/>
      <c r="AD31" s="253"/>
      <c r="AE31" s="253"/>
      <c r="AF31" s="253"/>
      <c r="AG31" s="253"/>
      <c r="AH31" s="254"/>
      <c r="AU31" s="256"/>
      <c r="AV31" s="256"/>
    </row>
    <row r="32" spans="1:59" s="255" customFormat="1" x14ac:dyDescent="0.2">
      <c r="A32" s="317" t="s">
        <v>406</v>
      </c>
      <c r="B32" s="257"/>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3"/>
      <c r="AE32" s="253"/>
      <c r="AF32" s="253"/>
      <c r="AG32" s="253"/>
      <c r="AH32" s="254"/>
      <c r="AU32" s="256"/>
      <c r="AV32" s="256"/>
    </row>
    <row r="33" spans="1:48" s="255" customFormat="1" ht="16.5" thickBot="1" x14ac:dyDescent="0.25">
      <c r="A33" s="316" t="s">
        <v>226</v>
      </c>
      <c r="B33" s="264">
        <v>0.2</v>
      </c>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3"/>
      <c r="AE33" s="253"/>
      <c r="AF33" s="253"/>
      <c r="AG33" s="253"/>
      <c r="AH33" s="254"/>
      <c r="AU33" s="256"/>
      <c r="AV33" s="256"/>
    </row>
    <row r="34" spans="1:48" s="255" customFormat="1" x14ac:dyDescent="0.2">
      <c r="A34" s="314" t="s">
        <v>401</v>
      </c>
      <c r="B34" s="265">
        <v>0</v>
      </c>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c r="AA34" s="252"/>
      <c r="AB34" s="252"/>
      <c r="AC34" s="252"/>
      <c r="AD34" s="253"/>
      <c r="AE34" s="253"/>
      <c r="AF34" s="253"/>
      <c r="AG34" s="253"/>
      <c r="AH34" s="254"/>
      <c r="AU34" s="256"/>
      <c r="AV34" s="256"/>
    </row>
    <row r="35" spans="1:48" s="255" customFormat="1" x14ac:dyDescent="0.2">
      <c r="A35" s="315" t="s">
        <v>250</v>
      </c>
      <c r="B35" s="257"/>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3"/>
      <c r="AE35" s="253"/>
      <c r="AF35" s="253"/>
      <c r="AG35" s="253"/>
      <c r="AH35" s="254"/>
      <c r="AU35" s="256"/>
      <c r="AV35" s="256"/>
    </row>
    <row r="36" spans="1:48" s="255" customFormat="1" ht="16.5" thickBot="1" x14ac:dyDescent="0.25">
      <c r="A36" s="317" t="s">
        <v>249</v>
      </c>
      <c r="B36" s="266"/>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c r="AA36" s="252"/>
      <c r="AB36" s="252"/>
      <c r="AC36" s="252"/>
      <c r="AD36" s="253"/>
      <c r="AE36" s="253"/>
      <c r="AF36" s="253"/>
      <c r="AG36" s="253"/>
      <c r="AH36" s="254"/>
      <c r="AU36" s="256"/>
      <c r="AV36" s="256"/>
    </row>
    <row r="37" spans="1:48" s="255" customFormat="1" x14ac:dyDescent="0.2">
      <c r="A37" s="318" t="s">
        <v>407</v>
      </c>
      <c r="B37" s="267">
        <v>1</v>
      </c>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3"/>
      <c r="AE37" s="253"/>
      <c r="AF37" s="253"/>
      <c r="AG37" s="253"/>
      <c r="AH37" s="254"/>
      <c r="AU37" s="256"/>
      <c r="AV37" s="256"/>
    </row>
    <row r="38" spans="1:48" s="255" customFormat="1" x14ac:dyDescent="0.2">
      <c r="A38" s="319" t="s">
        <v>248</v>
      </c>
      <c r="B38" s="268"/>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3"/>
      <c r="AE38" s="253"/>
      <c r="AF38" s="253"/>
      <c r="AG38" s="253"/>
      <c r="AH38" s="254"/>
      <c r="AU38" s="256"/>
      <c r="AV38" s="256"/>
    </row>
    <row r="39" spans="1:48" s="255" customFormat="1" x14ac:dyDescent="0.2">
      <c r="A39" s="319" t="s">
        <v>247</v>
      </c>
      <c r="B39" s="269"/>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3"/>
      <c r="AE39" s="253"/>
      <c r="AF39" s="253"/>
      <c r="AG39" s="253"/>
      <c r="AH39" s="254"/>
      <c r="AU39" s="256"/>
      <c r="AV39" s="256"/>
    </row>
    <row r="40" spans="1:48" s="255" customFormat="1" x14ac:dyDescent="0.2">
      <c r="A40" s="319" t="s">
        <v>246</v>
      </c>
      <c r="B40" s="269">
        <v>0</v>
      </c>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3"/>
      <c r="AE40" s="253"/>
      <c r="AF40" s="253"/>
      <c r="AG40" s="253"/>
      <c r="AH40" s="254"/>
      <c r="AU40" s="256"/>
      <c r="AV40" s="256"/>
    </row>
    <row r="41" spans="1:48" s="255" customFormat="1" x14ac:dyDescent="0.2">
      <c r="A41" s="319" t="s">
        <v>245</v>
      </c>
      <c r="B41" s="269">
        <v>0.20499999999999999</v>
      </c>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3"/>
      <c r="AE41" s="253"/>
      <c r="AF41" s="253"/>
      <c r="AG41" s="253"/>
      <c r="AH41" s="254"/>
      <c r="AU41" s="256"/>
      <c r="AV41" s="256"/>
    </row>
    <row r="42" spans="1:48" s="255" customFormat="1" x14ac:dyDescent="0.2">
      <c r="A42" s="319" t="s">
        <v>244</v>
      </c>
      <c r="B42" s="269">
        <v>1</v>
      </c>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3"/>
      <c r="AE42" s="253"/>
      <c r="AF42" s="253"/>
      <c r="AG42" s="253"/>
      <c r="AH42" s="254"/>
      <c r="AU42" s="256"/>
      <c r="AV42" s="256"/>
    </row>
    <row r="43" spans="1:48" s="255" customFormat="1" ht="16.5" thickBot="1" x14ac:dyDescent="0.25">
      <c r="A43" s="320" t="s">
        <v>408</v>
      </c>
      <c r="B43" s="270">
        <v>0.20499999999999999</v>
      </c>
      <c r="C43" s="271"/>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72"/>
      <c r="AE43" s="253"/>
      <c r="AF43" s="253"/>
      <c r="AG43" s="253"/>
      <c r="AH43" s="273"/>
      <c r="AU43" s="256"/>
      <c r="AV43" s="256"/>
    </row>
    <row r="44" spans="1:48" s="255" customFormat="1" x14ac:dyDescent="0.2">
      <c r="A44" s="321" t="s">
        <v>243</v>
      </c>
      <c r="B44" s="274">
        <v>1</v>
      </c>
      <c r="C44" s="274">
        <v>2</v>
      </c>
      <c r="D44" s="274">
        <v>3</v>
      </c>
      <c r="E44" s="274">
        <v>4</v>
      </c>
      <c r="F44" s="274">
        <v>5</v>
      </c>
      <c r="G44" s="274">
        <v>6</v>
      </c>
      <c r="H44" s="274">
        <v>7</v>
      </c>
      <c r="I44" s="274">
        <v>8</v>
      </c>
      <c r="J44" s="274">
        <v>9</v>
      </c>
      <c r="K44" s="274">
        <v>10</v>
      </c>
      <c r="L44" s="274">
        <v>11</v>
      </c>
      <c r="M44" s="274">
        <v>12</v>
      </c>
      <c r="N44" s="274">
        <v>13</v>
      </c>
      <c r="O44" s="274">
        <v>14</v>
      </c>
      <c r="P44" s="274">
        <v>15</v>
      </c>
      <c r="Q44" s="274">
        <v>16</v>
      </c>
      <c r="R44" s="274">
        <v>17</v>
      </c>
      <c r="S44" s="274">
        <v>18</v>
      </c>
      <c r="T44" s="274">
        <v>19</v>
      </c>
      <c r="U44" s="274">
        <v>20</v>
      </c>
      <c r="V44" s="274">
        <v>21</v>
      </c>
      <c r="W44" s="274">
        <v>22</v>
      </c>
      <c r="X44" s="274">
        <v>23</v>
      </c>
      <c r="Y44" s="274">
        <v>24</v>
      </c>
      <c r="Z44" s="274">
        <v>25</v>
      </c>
      <c r="AA44" s="274">
        <v>26</v>
      </c>
      <c r="AB44" s="274">
        <v>27</v>
      </c>
      <c r="AC44" s="275">
        <v>28</v>
      </c>
      <c r="AD44" s="275">
        <v>29</v>
      </c>
      <c r="AE44" s="275">
        <v>30</v>
      </c>
      <c r="AF44" s="275">
        <v>31</v>
      </c>
      <c r="AG44" s="275">
        <v>32</v>
      </c>
      <c r="AH44" s="301">
        <v>33</v>
      </c>
      <c r="AU44" s="256"/>
      <c r="AV44" s="256"/>
    </row>
    <row r="45" spans="1:48" s="255" customFormat="1" x14ac:dyDescent="0.2">
      <c r="A45" s="322" t="s">
        <v>242</v>
      </c>
      <c r="B45" s="276">
        <v>4.3999999999999997E-2</v>
      </c>
      <c r="C45" s="276">
        <v>4.5999999999999999E-2</v>
      </c>
      <c r="D45" s="276">
        <v>4.5999999999999999E-2</v>
      </c>
      <c r="E45" s="276">
        <v>4.5999999999999999E-2</v>
      </c>
      <c r="F45" s="276">
        <v>4.5999999999999999E-2</v>
      </c>
      <c r="G45" s="276">
        <v>4.5999999999999999E-2</v>
      </c>
      <c r="H45" s="276">
        <v>4.5999999999999999E-2</v>
      </c>
      <c r="I45" s="276">
        <v>4.5999999999999999E-2</v>
      </c>
      <c r="J45" s="276">
        <v>4.5999999999999999E-2</v>
      </c>
      <c r="K45" s="276">
        <v>4.5999999999999999E-2</v>
      </c>
      <c r="L45" s="276">
        <v>4.5999999999999999E-2</v>
      </c>
      <c r="M45" s="276">
        <v>4.5999999999999999E-2</v>
      </c>
      <c r="N45" s="276">
        <v>4.5999999999999999E-2</v>
      </c>
      <c r="O45" s="276">
        <v>4.5999999999999999E-2</v>
      </c>
      <c r="P45" s="276">
        <v>4.5999999999999999E-2</v>
      </c>
      <c r="Q45" s="276">
        <v>4.5999999999999999E-2</v>
      </c>
      <c r="R45" s="276">
        <v>4.5999999999999999E-2</v>
      </c>
      <c r="S45" s="276">
        <v>4.5999999999999999E-2</v>
      </c>
      <c r="T45" s="276">
        <v>4.5999999999999999E-2</v>
      </c>
      <c r="U45" s="276">
        <v>4.5999999999999999E-2</v>
      </c>
      <c r="V45" s="276">
        <v>4.5999999999999999E-2</v>
      </c>
      <c r="W45" s="276">
        <v>4.5999999999999999E-2</v>
      </c>
      <c r="X45" s="276">
        <v>4.5999999999999999E-2</v>
      </c>
      <c r="Y45" s="276">
        <v>4.5999999999999999E-2</v>
      </c>
      <c r="Z45" s="276">
        <v>4.5999999999999999E-2</v>
      </c>
      <c r="AA45" s="276">
        <v>4.5999999999999999E-2</v>
      </c>
      <c r="AB45" s="276">
        <v>4.5999999999999999E-2</v>
      </c>
      <c r="AC45" s="277">
        <v>4.5999999999999999E-2</v>
      </c>
      <c r="AD45" s="277">
        <v>4.5999999999999999E-2</v>
      </c>
      <c r="AE45" s="277">
        <v>4.5999999999999999E-2</v>
      </c>
      <c r="AF45" s="277">
        <v>4.5999999999999999E-2</v>
      </c>
      <c r="AG45" s="277">
        <v>4.5999999999999999E-2</v>
      </c>
      <c r="AH45" s="302">
        <v>4.5999999999999999E-2</v>
      </c>
      <c r="AU45" s="256"/>
      <c r="AV45" s="256"/>
    </row>
    <row r="46" spans="1:48" s="255" customFormat="1" x14ac:dyDescent="0.2">
      <c r="A46" s="322" t="s">
        <v>241</v>
      </c>
      <c r="B46" s="276">
        <v>0.10037600000000002</v>
      </c>
      <c r="C46" s="276">
        <v>0.150993296</v>
      </c>
      <c r="D46" s="276">
        <v>0.20393898761600004</v>
      </c>
      <c r="E46" s="276">
        <v>0.25932018104633614</v>
      </c>
      <c r="F46" s="276">
        <v>0.3172489093744677</v>
      </c>
      <c r="G46" s="276">
        <v>0.3778423592056932</v>
      </c>
      <c r="H46" s="276">
        <v>0.44122310772915507</v>
      </c>
      <c r="I46" s="276">
        <v>0.50751937068469632</v>
      </c>
      <c r="J46" s="276">
        <v>0.57686526173619246</v>
      </c>
      <c r="K46" s="276">
        <v>0.64940106377605744</v>
      </c>
      <c r="L46" s="276">
        <v>0.72527351270975604</v>
      </c>
      <c r="M46" s="276">
        <v>0.80463609429440486</v>
      </c>
      <c r="N46" s="276">
        <v>0.8876493546319475</v>
      </c>
      <c r="O46" s="276">
        <v>0.97448122494501721</v>
      </c>
      <c r="P46" s="276">
        <v>1.0653073612924882</v>
      </c>
      <c r="Q46" s="276">
        <v>1.1603114999119426</v>
      </c>
      <c r="R46" s="276">
        <v>1.2596858289078923</v>
      </c>
      <c r="S46" s="276">
        <v>1.3636313770376556</v>
      </c>
      <c r="T46" s="276">
        <v>1.4723584203813878</v>
      </c>
      <c r="U46" s="276">
        <v>1.5860869077189319</v>
      </c>
      <c r="V46" s="276">
        <v>1.7050469054740027</v>
      </c>
      <c r="W46" s="276">
        <v>1.8294790631258069</v>
      </c>
      <c r="X46" s="276">
        <v>1.959635100029594</v>
      </c>
      <c r="Y46" s="276">
        <v>2.0957783146309552</v>
      </c>
      <c r="Z46" s="276">
        <v>2.2381841171039794</v>
      </c>
      <c r="AA46" s="276">
        <v>2.3871405864907627</v>
      </c>
      <c r="AB46" s="276">
        <v>2.542949053469338</v>
      </c>
      <c r="AC46" s="277">
        <v>2.7059247099289276</v>
      </c>
      <c r="AD46" s="277">
        <v>2.8763972465856584</v>
      </c>
      <c r="AE46" s="277">
        <v>3.054711519928599</v>
      </c>
      <c r="AF46" s="277">
        <v>3.2412282498453147</v>
      </c>
      <c r="AG46" s="277">
        <v>3.4363247493381994</v>
      </c>
      <c r="AH46" s="302">
        <v>3.6403956878077564</v>
      </c>
      <c r="AU46" s="256"/>
      <c r="AV46" s="256"/>
    </row>
    <row r="47" spans="1:48" s="255" customFormat="1" ht="16.5" thickBot="1" x14ac:dyDescent="0.25">
      <c r="A47" s="323" t="s">
        <v>409</v>
      </c>
      <c r="B47" s="280">
        <v>21394422.169999897</v>
      </c>
      <c r="C47" s="280">
        <v>276836221.28300005</v>
      </c>
      <c r="D47" s="280">
        <v>152949970.667</v>
      </c>
      <c r="E47" s="280">
        <v>10541543.907029942</v>
      </c>
      <c r="F47" s="280">
        <v>15053889.45996047</v>
      </c>
      <c r="G47" s="280">
        <v>19959064.896853328</v>
      </c>
      <c r="H47" s="280">
        <v>29690143.005577531</v>
      </c>
      <c r="I47" s="280">
        <v>40274246.918982625</v>
      </c>
      <c r="J47" s="280">
        <v>51769264.049821176</v>
      </c>
      <c r="K47" s="280">
        <v>64236602.450216323</v>
      </c>
      <c r="L47" s="280">
        <v>77741392.220718384</v>
      </c>
      <c r="M47" s="280">
        <v>92352697.999321982</v>
      </c>
      <c r="N47" s="280">
        <v>108143743.12361808</v>
      </c>
      <c r="O47" s="280">
        <v>125192146.09038284</v>
      </c>
      <c r="P47" s="280">
        <v>4659133.219541084</v>
      </c>
      <c r="Q47" s="280">
        <v>4873453.3476399742</v>
      </c>
      <c r="R47" s="280">
        <v>5097632.2016314138</v>
      </c>
      <c r="S47" s="280">
        <v>5332123.2829064587</v>
      </c>
      <c r="T47" s="280">
        <v>5577400.9539201558</v>
      </c>
      <c r="U47" s="280">
        <v>5833961.3978004837</v>
      </c>
      <c r="V47" s="280">
        <v>6102323.6220993064</v>
      </c>
      <c r="W47" s="280">
        <v>6383030.5087158745</v>
      </c>
      <c r="X47" s="280">
        <v>6676649.9121168042</v>
      </c>
      <c r="Y47" s="280">
        <v>6983775.8080741772</v>
      </c>
      <c r="Z47" s="280">
        <v>7305029.4952455899</v>
      </c>
      <c r="AA47" s="280">
        <v>7641060.8520268872</v>
      </c>
      <c r="AB47" s="280">
        <v>7992549.6512201251</v>
      </c>
      <c r="AC47" s="280">
        <v>8360206.9351762515</v>
      </c>
      <c r="AD47" s="280">
        <v>8744776.4541943595</v>
      </c>
      <c r="AE47" s="280">
        <v>9147036.1710873004</v>
      </c>
      <c r="AF47" s="280">
        <v>9567799.8349573165</v>
      </c>
      <c r="AG47" s="280">
        <v>10007918.627365353</v>
      </c>
      <c r="AH47" s="303">
        <v>10468282.88422416</v>
      </c>
      <c r="AU47" s="256"/>
      <c r="AV47" s="256"/>
    </row>
    <row r="48" spans="1:48" s="255" customFormat="1" ht="16.5" thickBot="1" x14ac:dyDescent="0.25">
      <c r="A48" s="324"/>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304"/>
      <c r="AU48" s="256"/>
      <c r="AV48" s="256"/>
    </row>
    <row r="49" spans="1:48" s="255" customFormat="1" x14ac:dyDescent="0.2">
      <c r="A49" s="325" t="s">
        <v>240</v>
      </c>
      <c r="B49" s="274">
        <v>1</v>
      </c>
      <c r="C49" s="274">
        <v>2</v>
      </c>
      <c r="D49" s="274">
        <v>3</v>
      </c>
      <c r="E49" s="274">
        <v>4</v>
      </c>
      <c r="F49" s="274">
        <v>5</v>
      </c>
      <c r="G49" s="274">
        <v>6</v>
      </c>
      <c r="H49" s="274">
        <v>7</v>
      </c>
      <c r="I49" s="274">
        <v>8</v>
      </c>
      <c r="J49" s="274">
        <v>9</v>
      </c>
      <c r="K49" s="274">
        <v>10</v>
      </c>
      <c r="L49" s="274">
        <v>11</v>
      </c>
      <c r="M49" s="274">
        <v>12</v>
      </c>
      <c r="N49" s="274">
        <v>13</v>
      </c>
      <c r="O49" s="274">
        <v>14</v>
      </c>
      <c r="P49" s="274">
        <v>15</v>
      </c>
      <c r="Q49" s="274">
        <v>16</v>
      </c>
      <c r="R49" s="274">
        <v>17</v>
      </c>
      <c r="S49" s="274">
        <v>18</v>
      </c>
      <c r="T49" s="274">
        <v>19</v>
      </c>
      <c r="U49" s="274">
        <v>20</v>
      </c>
      <c r="V49" s="274">
        <v>21</v>
      </c>
      <c r="W49" s="274">
        <v>22</v>
      </c>
      <c r="X49" s="274">
        <v>23</v>
      </c>
      <c r="Y49" s="274">
        <v>24</v>
      </c>
      <c r="Z49" s="274">
        <v>25</v>
      </c>
      <c r="AA49" s="274">
        <v>26</v>
      </c>
      <c r="AB49" s="274">
        <v>27</v>
      </c>
      <c r="AC49" s="275">
        <v>28</v>
      </c>
      <c r="AD49" s="275">
        <v>29</v>
      </c>
      <c r="AE49" s="275">
        <v>30</v>
      </c>
      <c r="AF49" s="275">
        <v>31</v>
      </c>
      <c r="AG49" s="275">
        <v>32</v>
      </c>
      <c r="AH49" s="301">
        <v>33</v>
      </c>
      <c r="AU49" s="256"/>
      <c r="AV49" s="256"/>
    </row>
    <row r="50" spans="1:48" s="255" customFormat="1" x14ac:dyDescent="0.2">
      <c r="A50" s="322" t="s">
        <v>239</v>
      </c>
      <c r="B50" s="278">
        <v>0</v>
      </c>
      <c r="C50" s="278">
        <v>0</v>
      </c>
      <c r="D50" s="278">
        <v>0</v>
      </c>
      <c r="E50" s="278">
        <v>0</v>
      </c>
      <c r="F50" s="278">
        <v>0</v>
      </c>
      <c r="G50" s="278">
        <v>0</v>
      </c>
      <c r="H50" s="278">
        <v>0</v>
      </c>
      <c r="I50" s="278">
        <v>0</v>
      </c>
      <c r="J50" s="278">
        <v>0</v>
      </c>
      <c r="K50" s="278">
        <v>0</v>
      </c>
      <c r="L50" s="278">
        <v>0</v>
      </c>
      <c r="M50" s="278">
        <v>0</v>
      </c>
      <c r="N50" s="278">
        <v>0</v>
      </c>
      <c r="O50" s="278">
        <v>0</v>
      </c>
      <c r="P50" s="278">
        <v>0</v>
      </c>
      <c r="Q50" s="278">
        <v>0</v>
      </c>
      <c r="R50" s="278">
        <v>0</v>
      </c>
      <c r="S50" s="278">
        <v>0</v>
      </c>
      <c r="T50" s="278">
        <v>0</v>
      </c>
      <c r="U50" s="278">
        <v>0</v>
      </c>
      <c r="V50" s="278">
        <v>0</v>
      </c>
      <c r="W50" s="278">
        <v>0</v>
      </c>
      <c r="X50" s="278">
        <v>0</v>
      </c>
      <c r="Y50" s="278">
        <v>0</v>
      </c>
      <c r="Z50" s="278">
        <v>0</v>
      </c>
      <c r="AA50" s="278">
        <v>0</v>
      </c>
      <c r="AB50" s="278">
        <v>0</v>
      </c>
      <c r="AC50" s="279">
        <v>0</v>
      </c>
      <c r="AD50" s="279">
        <v>0</v>
      </c>
      <c r="AE50" s="279">
        <v>0</v>
      </c>
      <c r="AF50" s="279">
        <v>0</v>
      </c>
      <c r="AG50" s="279">
        <v>0</v>
      </c>
      <c r="AH50" s="305">
        <v>0</v>
      </c>
      <c r="AU50" s="256"/>
      <c r="AV50" s="256"/>
    </row>
    <row r="51" spans="1:48" s="255" customFormat="1" x14ac:dyDescent="0.2">
      <c r="A51" s="322" t="s">
        <v>238</v>
      </c>
      <c r="B51" s="278">
        <v>0</v>
      </c>
      <c r="C51" s="278">
        <v>0</v>
      </c>
      <c r="D51" s="278">
        <v>0</v>
      </c>
      <c r="E51" s="278">
        <v>0</v>
      </c>
      <c r="F51" s="278">
        <v>0</v>
      </c>
      <c r="G51" s="278">
        <v>0</v>
      </c>
      <c r="H51" s="278">
        <v>0</v>
      </c>
      <c r="I51" s="278">
        <v>0</v>
      </c>
      <c r="J51" s="278">
        <v>0</v>
      </c>
      <c r="K51" s="278">
        <v>0</v>
      </c>
      <c r="L51" s="278">
        <v>0</v>
      </c>
      <c r="M51" s="278">
        <v>0</v>
      </c>
      <c r="N51" s="278">
        <v>0</v>
      </c>
      <c r="O51" s="278">
        <v>0</v>
      </c>
      <c r="P51" s="278">
        <v>0</v>
      </c>
      <c r="Q51" s="278">
        <v>0</v>
      </c>
      <c r="R51" s="278">
        <v>0</v>
      </c>
      <c r="S51" s="278">
        <v>0</v>
      </c>
      <c r="T51" s="278">
        <v>0</v>
      </c>
      <c r="U51" s="278">
        <v>0</v>
      </c>
      <c r="V51" s="278">
        <v>0</v>
      </c>
      <c r="W51" s="278">
        <v>0</v>
      </c>
      <c r="X51" s="278">
        <v>0</v>
      </c>
      <c r="Y51" s="278">
        <v>0</v>
      </c>
      <c r="Z51" s="278">
        <v>0</v>
      </c>
      <c r="AA51" s="278">
        <v>0</v>
      </c>
      <c r="AB51" s="278">
        <v>0</v>
      </c>
      <c r="AC51" s="279">
        <v>0</v>
      </c>
      <c r="AD51" s="279">
        <v>0</v>
      </c>
      <c r="AE51" s="279">
        <v>0</v>
      </c>
      <c r="AF51" s="279">
        <v>0</v>
      </c>
      <c r="AG51" s="279">
        <v>0</v>
      </c>
      <c r="AH51" s="305">
        <v>0</v>
      </c>
      <c r="AU51" s="256"/>
      <c r="AV51" s="256"/>
    </row>
    <row r="52" spans="1:48" s="255" customFormat="1" x14ac:dyDescent="0.2">
      <c r="A52" s="322" t="s">
        <v>237</v>
      </c>
      <c r="B52" s="278">
        <v>0</v>
      </c>
      <c r="C52" s="278">
        <v>0</v>
      </c>
      <c r="D52" s="278">
        <v>0</v>
      </c>
      <c r="E52" s="278">
        <v>0</v>
      </c>
      <c r="F52" s="278">
        <v>0</v>
      </c>
      <c r="G52" s="278">
        <v>0</v>
      </c>
      <c r="H52" s="278">
        <v>0</v>
      </c>
      <c r="I52" s="278">
        <v>0</v>
      </c>
      <c r="J52" s="278">
        <v>0</v>
      </c>
      <c r="K52" s="278">
        <v>0</v>
      </c>
      <c r="L52" s="278">
        <v>0</v>
      </c>
      <c r="M52" s="278">
        <v>0</v>
      </c>
      <c r="N52" s="278">
        <v>0</v>
      </c>
      <c r="O52" s="278">
        <v>0</v>
      </c>
      <c r="P52" s="278">
        <v>0</v>
      </c>
      <c r="Q52" s="278">
        <v>0</v>
      </c>
      <c r="R52" s="278">
        <v>0</v>
      </c>
      <c r="S52" s="278">
        <v>0</v>
      </c>
      <c r="T52" s="278">
        <v>0</v>
      </c>
      <c r="U52" s="278">
        <v>0</v>
      </c>
      <c r="V52" s="278">
        <v>0</v>
      </c>
      <c r="W52" s="278">
        <v>0</v>
      </c>
      <c r="X52" s="278">
        <v>0</v>
      </c>
      <c r="Y52" s="278">
        <v>0</v>
      </c>
      <c r="Z52" s="278">
        <v>0</v>
      </c>
      <c r="AA52" s="278">
        <v>0</v>
      </c>
      <c r="AB52" s="278">
        <v>0</v>
      </c>
      <c r="AC52" s="279">
        <v>0</v>
      </c>
      <c r="AD52" s="279">
        <v>0</v>
      </c>
      <c r="AE52" s="279">
        <v>0</v>
      </c>
      <c r="AF52" s="279">
        <v>0</v>
      </c>
      <c r="AG52" s="279">
        <v>0</v>
      </c>
      <c r="AH52" s="305">
        <v>0</v>
      </c>
      <c r="AU52" s="256"/>
      <c r="AV52" s="256"/>
    </row>
    <row r="53" spans="1:48" s="255" customFormat="1" ht="16.5" thickBot="1" x14ac:dyDescent="0.25">
      <c r="A53" s="323" t="s">
        <v>236</v>
      </c>
      <c r="B53" s="280">
        <v>0</v>
      </c>
      <c r="C53" s="280">
        <v>0</v>
      </c>
      <c r="D53" s="280">
        <v>0</v>
      </c>
      <c r="E53" s="280">
        <v>0</v>
      </c>
      <c r="F53" s="280">
        <v>0</v>
      </c>
      <c r="G53" s="280">
        <v>0</v>
      </c>
      <c r="H53" s="280">
        <v>0</v>
      </c>
      <c r="I53" s="280">
        <v>0</v>
      </c>
      <c r="J53" s="280">
        <v>0</v>
      </c>
      <c r="K53" s="280">
        <v>0</v>
      </c>
      <c r="L53" s="280">
        <v>0</v>
      </c>
      <c r="M53" s="280">
        <v>0</v>
      </c>
      <c r="N53" s="280">
        <v>0</v>
      </c>
      <c r="O53" s="280">
        <v>0</v>
      </c>
      <c r="P53" s="280">
        <v>0</v>
      </c>
      <c r="Q53" s="280">
        <v>0</v>
      </c>
      <c r="R53" s="280">
        <v>0</v>
      </c>
      <c r="S53" s="280">
        <v>0</v>
      </c>
      <c r="T53" s="280">
        <v>0</v>
      </c>
      <c r="U53" s="280">
        <v>0</v>
      </c>
      <c r="V53" s="280">
        <v>0</v>
      </c>
      <c r="W53" s="280">
        <v>0</v>
      </c>
      <c r="X53" s="280">
        <v>0</v>
      </c>
      <c r="Y53" s="280">
        <v>0</v>
      </c>
      <c r="Z53" s="280">
        <v>0</v>
      </c>
      <c r="AA53" s="280">
        <v>0</v>
      </c>
      <c r="AB53" s="280">
        <v>0</v>
      </c>
      <c r="AC53" s="281">
        <v>0</v>
      </c>
      <c r="AD53" s="281">
        <v>0</v>
      </c>
      <c r="AE53" s="281">
        <v>0</v>
      </c>
      <c r="AF53" s="281">
        <v>0</v>
      </c>
      <c r="AG53" s="281">
        <v>0</v>
      </c>
      <c r="AH53" s="303">
        <v>0</v>
      </c>
      <c r="AU53" s="256"/>
      <c r="AV53" s="256"/>
    </row>
    <row r="54" spans="1:48" s="255" customFormat="1" ht="16.5" thickBot="1" x14ac:dyDescent="0.25">
      <c r="A54" s="324"/>
      <c r="B54" s="282"/>
      <c r="C54" s="282"/>
      <c r="D54" s="282"/>
      <c r="E54" s="282"/>
      <c r="F54" s="282"/>
      <c r="G54" s="282"/>
      <c r="H54" s="282"/>
      <c r="I54" s="282"/>
      <c r="J54" s="282"/>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306"/>
      <c r="AU54" s="256"/>
      <c r="AV54" s="256"/>
    </row>
    <row r="55" spans="1:48" s="255" customFormat="1" x14ac:dyDescent="0.2">
      <c r="A55" s="325" t="s">
        <v>410</v>
      </c>
      <c r="B55" s="274">
        <v>1</v>
      </c>
      <c r="C55" s="274">
        <v>2</v>
      </c>
      <c r="D55" s="274">
        <v>3</v>
      </c>
      <c r="E55" s="274">
        <v>4</v>
      </c>
      <c r="F55" s="274">
        <v>5</v>
      </c>
      <c r="G55" s="274">
        <v>6</v>
      </c>
      <c r="H55" s="274">
        <v>7</v>
      </c>
      <c r="I55" s="274">
        <v>8</v>
      </c>
      <c r="J55" s="274">
        <v>9</v>
      </c>
      <c r="K55" s="274">
        <v>10</v>
      </c>
      <c r="L55" s="274">
        <v>11</v>
      </c>
      <c r="M55" s="274">
        <v>12</v>
      </c>
      <c r="N55" s="274">
        <v>13</v>
      </c>
      <c r="O55" s="274">
        <v>14</v>
      </c>
      <c r="P55" s="274">
        <v>15</v>
      </c>
      <c r="Q55" s="274">
        <v>16</v>
      </c>
      <c r="R55" s="274">
        <v>17</v>
      </c>
      <c r="S55" s="274">
        <v>18</v>
      </c>
      <c r="T55" s="274">
        <v>19</v>
      </c>
      <c r="U55" s="274">
        <v>20</v>
      </c>
      <c r="V55" s="274">
        <v>21</v>
      </c>
      <c r="W55" s="274">
        <v>22</v>
      </c>
      <c r="X55" s="274">
        <v>23</v>
      </c>
      <c r="Y55" s="274">
        <v>24</v>
      </c>
      <c r="Z55" s="274">
        <v>25</v>
      </c>
      <c r="AA55" s="274">
        <v>26</v>
      </c>
      <c r="AB55" s="274">
        <v>27</v>
      </c>
      <c r="AC55" s="275">
        <v>28</v>
      </c>
      <c r="AD55" s="275">
        <v>29</v>
      </c>
      <c r="AE55" s="275">
        <v>30</v>
      </c>
      <c r="AF55" s="275">
        <v>31</v>
      </c>
      <c r="AG55" s="275">
        <v>32</v>
      </c>
      <c r="AH55" s="301">
        <v>33</v>
      </c>
      <c r="AU55" s="256"/>
      <c r="AV55" s="256"/>
    </row>
    <row r="56" spans="1:48" s="255" customFormat="1" ht="14.25" x14ac:dyDescent="0.2">
      <c r="A56" s="326" t="s">
        <v>235</v>
      </c>
      <c r="B56" s="283">
        <v>21394422.169999897</v>
      </c>
      <c r="C56" s="283">
        <v>276836221.28300005</v>
      </c>
      <c r="D56" s="283">
        <v>152949970.667</v>
      </c>
      <c r="E56" s="283">
        <v>10541543.907029942</v>
      </c>
      <c r="F56" s="283">
        <v>15053889.45996047</v>
      </c>
      <c r="G56" s="283">
        <v>19959064.896853328</v>
      </c>
      <c r="H56" s="283">
        <v>29690143.005577531</v>
      </c>
      <c r="I56" s="283">
        <v>40274246.918982625</v>
      </c>
      <c r="J56" s="283">
        <v>51769264.049821176</v>
      </c>
      <c r="K56" s="283">
        <v>64236602.450216323</v>
      </c>
      <c r="L56" s="283">
        <v>77741392.220718384</v>
      </c>
      <c r="M56" s="283">
        <v>92352697.999321982</v>
      </c>
      <c r="N56" s="283">
        <v>108143743.12361808</v>
      </c>
      <c r="O56" s="283">
        <v>125192146.09038284</v>
      </c>
      <c r="P56" s="283">
        <v>4659133.219541084</v>
      </c>
      <c r="Q56" s="283">
        <v>4873453.3476399742</v>
      </c>
      <c r="R56" s="283">
        <v>5097632.2016314138</v>
      </c>
      <c r="S56" s="283">
        <v>5332123.2829064587</v>
      </c>
      <c r="T56" s="283">
        <v>5577400.9539201558</v>
      </c>
      <c r="U56" s="283">
        <v>5833961.3978004837</v>
      </c>
      <c r="V56" s="283">
        <v>6102323.6220993064</v>
      </c>
      <c r="W56" s="283">
        <v>6383030.5087158745</v>
      </c>
      <c r="X56" s="283">
        <v>6676649.9121168042</v>
      </c>
      <c r="Y56" s="283">
        <v>6983775.8080741772</v>
      </c>
      <c r="Z56" s="283">
        <v>7305029.4952455899</v>
      </c>
      <c r="AA56" s="283">
        <v>7641060.8520268872</v>
      </c>
      <c r="AB56" s="283">
        <v>7992549.6512201251</v>
      </c>
      <c r="AC56" s="284">
        <v>8360206.9351762515</v>
      </c>
      <c r="AD56" s="284">
        <v>8744776.4541943595</v>
      </c>
      <c r="AE56" s="284">
        <v>9147036.1710873004</v>
      </c>
      <c r="AF56" s="284">
        <v>9567799.8349573165</v>
      </c>
      <c r="AG56" s="284">
        <v>10007918.627365353</v>
      </c>
      <c r="AH56" s="307">
        <v>10468282.88422416</v>
      </c>
      <c r="AU56" s="256"/>
      <c r="AV56" s="256"/>
    </row>
    <row r="57" spans="1:48" s="255" customFormat="1" x14ac:dyDescent="0.2">
      <c r="A57" s="322" t="s">
        <v>234</v>
      </c>
      <c r="B57" s="278">
        <v>0</v>
      </c>
      <c r="C57" s="278">
        <v>0</v>
      </c>
      <c r="D57" s="278">
        <v>0</v>
      </c>
      <c r="E57" s="278">
        <v>-1420452.1320932207</v>
      </c>
      <c r="F57" s="278">
        <v>-1485792.930169509</v>
      </c>
      <c r="G57" s="278">
        <v>-1554139.4049573063</v>
      </c>
      <c r="H57" s="278">
        <v>-1625629.8175853423</v>
      </c>
      <c r="I57" s="278">
        <v>-1700408.7891942684</v>
      </c>
      <c r="J57" s="278">
        <v>-1778627.5934972048</v>
      </c>
      <c r="K57" s="278">
        <v>-1860444.4627980764</v>
      </c>
      <c r="L57" s="278">
        <v>-1946024.9080867879</v>
      </c>
      <c r="M57" s="278">
        <v>-2035542.0538587801</v>
      </c>
      <c r="N57" s="278">
        <v>-2129176.9883362842</v>
      </c>
      <c r="O57" s="278">
        <v>-2227119.1297997534</v>
      </c>
      <c r="P57" s="278">
        <v>-2329566.609770542</v>
      </c>
      <c r="Q57" s="278">
        <v>-2436726.6738199871</v>
      </c>
      <c r="R57" s="278">
        <v>-2548816.1008157069</v>
      </c>
      <c r="S57" s="278">
        <v>-2666061.6414532294</v>
      </c>
      <c r="T57" s="278">
        <v>-2788700.4769600779</v>
      </c>
      <c r="U57" s="278">
        <v>-2916980.6989002419</v>
      </c>
      <c r="V57" s="278">
        <v>-3051161.8110496532</v>
      </c>
      <c r="W57" s="278">
        <v>-3191515.2543579373</v>
      </c>
      <c r="X57" s="278">
        <v>-3338324.9560584021</v>
      </c>
      <c r="Y57" s="278">
        <v>-3491887.9040370886</v>
      </c>
      <c r="Z57" s="278">
        <v>-3652514.7476227949</v>
      </c>
      <c r="AA57" s="278">
        <v>-3820530.4260134436</v>
      </c>
      <c r="AB57" s="278">
        <v>-3996274.8256100626</v>
      </c>
      <c r="AC57" s="278">
        <v>-4180103.4675881257</v>
      </c>
      <c r="AD57" s="279">
        <v>-4372388.2270971797</v>
      </c>
      <c r="AE57" s="279">
        <v>-4573518.0855436502</v>
      </c>
      <c r="AF57" s="279">
        <v>-4783899.9174786583</v>
      </c>
      <c r="AG57" s="279">
        <v>-5003959.3136826763</v>
      </c>
      <c r="AH57" s="305">
        <v>-5234141.4421120798</v>
      </c>
      <c r="AU57" s="256"/>
      <c r="AV57" s="256"/>
    </row>
    <row r="58" spans="1:48" s="255" customFormat="1" x14ac:dyDescent="0.2">
      <c r="A58" s="327" t="s">
        <v>233</v>
      </c>
      <c r="B58" s="278"/>
      <c r="C58" s="278"/>
      <c r="D58" s="278"/>
      <c r="E58" s="278">
        <v>0</v>
      </c>
      <c r="F58" s="278">
        <v>0</v>
      </c>
      <c r="G58" s="278">
        <v>0</v>
      </c>
      <c r="H58" s="278">
        <v>0</v>
      </c>
      <c r="I58" s="278">
        <v>0</v>
      </c>
      <c r="J58" s="278">
        <v>0</v>
      </c>
      <c r="K58" s="278">
        <v>0</v>
      </c>
      <c r="L58" s="278">
        <v>0</v>
      </c>
      <c r="M58" s="278">
        <v>0</v>
      </c>
      <c r="N58" s="278">
        <v>0</v>
      </c>
      <c r="O58" s="278">
        <v>0</v>
      </c>
      <c r="P58" s="278">
        <v>0</v>
      </c>
      <c r="Q58" s="278">
        <v>0</v>
      </c>
      <c r="R58" s="278">
        <v>0</v>
      </c>
      <c r="S58" s="278">
        <v>0</v>
      </c>
      <c r="T58" s="278">
        <v>0</v>
      </c>
      <c r="U58" s="278">
        <v>0</v>
      </c>
      <c r="V58" s="278">
        <v>0</v>
      </c>
      <c r="W58" s="278">
        <v>0</v>
      </c>
      <c r="X58" s="278">
        <v>0</v>
      </c>
      <c r="Y58" s="278">
        <v>0</v>
      </c>
      <c r="Z58" s="278">
        <v>0</v>
      </c>
      <c r="AA58" s="278">
        <v>0</v>
      </c>
      <c r="AB58" s="278">
        <v>0</v>
      </c>
      <c r="AC58" s="278">
        <v>0</v>
      </c>
      <c r="AD58" s="279">
        <v>0</v>
      </c>
      <c r="AE58" s="279">
        <v>0</v>
      </c>
      <c r="AF58" s="279">
        <v>0</v>
      </c>
      <c r="AG58" s="279">
        <v>0</v>
      </c>
      <c r="AH58" s="305">
        <v>0</v>
      </c>
      <c r="AU58" s="256"/>
      <c r="AV58" s="256"/>
    </row>
    <row r="59" spans="1:48" s="255" customFormat="1" x14ac:dyDescent="0.2">
      <c r="A59" s="327" t="s">
        <v>232</v>
      </c>
      <c r="B59" s="278"/>
      <c r="C59" s="278"/>
      <c r="D59" s="278"/>
      <c r="E59" s="278">
        <v>-1420452.1320932207</v>
      </c>
      <c r="F59" s="278">
        <v>-1485792.930169509</v>
      </c>
      <c r="G59" s="278">
        <v>-1554139.4049573063</v>
      </c>
      <c r="H59" s="278">
        <v>-1625629.8175853423</v>
      </c>
      <c r="I59" s="278">
        <v>-1700408.7891942684</v>
      </c>
      <c r="J59" s="278">
        <v>-1778627.5934972048</v>
      </c>
      <c r="K59" s="278">
        <v>-1860444.4627980764</v>
      </c>
      <c r="L59" s="278">
        <v>-1946024.9080867879</v>
      </c>
      <c r="M59" s="278">
        <v>-2035542.0538587801</v>
      </c>
      <c r="N59" s="278">
        <v>-2129176.9883362842</v>
      </c>
      <c r="O59" s="278">
        <v>-2227119.1297997534</v>
      </c>
      <c r="P59" s="278">
        <v>-2329566.609770542</v>
      </c>
      <c r="Q59" s="278">
        <v>-2436726.6738199871</v>
      </c>
      <c r="R59" s="278">
        <v>-2548816.1008157069</v>
      </c>
      <c r="S59" s="278">
        <v>-2666061.6414532294</v>
      </c>
      <c r="T59" s="278">
        <v>-2788700.4769600779</v>
      </c>
      <c r="U59" s="278">
        <v>-2916980.6989002419</v>
      </c>
      <c r="V59" s="278">
        <v>-3051161.8110496532</v>
      </c>
      <c r="W59" s="278">
        <v>-3191515.2543579373</v>
      </c>
      <c r="X59" s="278">
        <v>-3338324.9560584021</v>
      </c>
      <c r="Y59" s="278">
        <v>-3491887.9040370886</v>
      </c>
      <c r="Z59" s="278">
        <v>-3652514.7476227949</v>
      </c>
      <c r="AA59" s="278">
        <v>-3820530.4260134436</v>
      </c>
      <c r="AB59" s="278">
        <v>-3996274.8256100626</v>
      </c>
      <c r="AC59" s="278">
        <v>-4180103.4675881257</v>
      </c>
      <c r="AD59" s="279">
        <v>-4372388.2270971797</v>
      </c>
      <c r="AE59" s="279">
        <v>-4573518.0855436502</v>
      </c>
      <c r="AF59" s="279">
        <v>-4783899.9174786583</v>
      </c>
      <c r="AG59" s="279">
        <v>-5003959.3136826763</v>
      </c>
      <c r="AH59" s="305">
        <v>-5234141.4421120798</v>
      </c>
      <c r="AU59" s="256"/>
      <c r="AV59" s="256"/>
    </row>
    <row r="60" spans="1:48" s="255" customFormat="1" x14ac:dyDescent="0.2">
      <c r="A60" s="327" t="s">
        <v>406</v>
      </c>
      <c r="B60" s="278"/>
      <c r="C60" s="278"/>
      <c r="D60" s="278"/>
      <c r="E60" s="278"/>
      <c r="F60" s="278"/>
      <c r="G60" s="278"/>
      <c r="H60" s="278"/>
      <c r="I60" s="278"/>
      <c r="J60" s="278"/>
      <c r="K60" s="278"/>
      <c r="L60" s="278"/>
      <c r="M60" s="278">
        <v>0</v>
      </c>
      <c r="N60" s="278"/>
      <c r="O60" s="278"/>
      <c r="P60" s="278"/>
      <c r="Q60" s="278"/>
      <c r="R60" s="278"/>
      <c r="S60" s="278"/>
      <c r="T60" s="278"/>
      <c r="U60" s="278">
        <v>0</v>
      </c>
      <c r="V60" s="278"/>
      <c r="W60" s="278"/>
      <c r="X60" s="278"/>
      <c r="Y60" s="278"/>
      <c r="Z60" s="278"/>
      <c r="AA60" s="278"/>
      <c r="AB60" s="278"/>
      <c r="AC60" s="278">
        <v>0</v>
      </c>
      <c r="AD60" s="279"/>
      <c r="AE60" s="279"/>
      <c r="AF60" s="279"/>
      <c r="AG60" s="279"/>
      <c r="AH60" s="305"/>
      <c r="AU60" s="256"/>
      <c r="AV60" s="256"/>
    </row>
    <row r="61" spans="1:48" s="255" customFormat="1" x14ac:dyDescent="0.2">
      <c r="A61" s="327" t="s">
        <v>401</v>
      </c>
      <c r="B61" s="278">
        <v>0</v>
      </c>
      <c r="C61" s="278">
        <v>0</v>
      </c>
      <c r="D61" s="278">
        <v>0</v>
      </c>
      <c r="E61" s="278">
        <v>0</v>
      </c>
      <c r="F61" s="278">
        <v>0</v>
      </c>
      <c r="G61" s="278">
        <v>0</v>
      </c>
      <c r="H61" s="278">
        <v>0</v>
      </c>
      <c r="I61" s="278">
        <v>0</v>
      </c>
      <c r="J61" s="278">
        <v>0</v>
      </c>
      <c r="K61" s="278">
        <v>0</v>
      </c>
      <c r="L61" s="278">
        <v>0</v>
      </c>
      <c r="M61" s="278">
        <v>0</v>
      </c>
      <c r="N61" s="278">
        <v>0</v>
      </c>
      <c r="O61" s="278">
        <v>0</v>
      </c>
      <c r="P61" s="278">
        <v>0</v>
      </c>
      <c r="Q61" s="278">
        <v>0</v>
      </c>
      <c r="R61" s="278">
        <v>0</v>
      </c>
      <c r="S61" s="278">
        <v>0</v>
      </c>
      <c r="T61" s="278">
        <v>0</v>
      </c>
      <c r="U61" s="278">
        <v>0</v>
      </c>
      <c r="V61" s="278">
        <v>0</v>
      </c>
      <c r="W61" s="278">
        <v>0</v>
      </c>
      <c r="X61" s="278">
        <v>0</v>
      </c>
      <c r="Y61" s="278">
        <v>0</v>
      </c>
      <c r="Z61" s="278">
        <v>0</v>
      </c>
      <c r="AA61" s="278">
        <v>0</v>
      </c>
      <c r="AB61" s="278">
        <v>0</v>
      </c>
      <c r="AC61" s="279">
        <v>0</v>
      </c>
      <c r="AD61" s="279">
        <v>0</v>
      </c>
      <c r="AE61" s="279">
        <v>0</v>
      </c>
      <c r="AF61" s="279">
        <v>0</v>
      </c>
      <c r="AG61" s="279">
        <v>0</v>
      </c>
      <c r="AH61" s="305">
        <v>0</v>
      </c>
      <c r="AU61" s="256"/>
      <c r="AV61" s="256"/>
    </row>
    <row r="62" spans="1:48" s="255" customFormat="1" x14ac:dyDescent="0.2">
      <c r="A62" s="327" t="s">
        <v>401</v>
      </c>
      <c r="B62" s="278">
        <v>0</v>
      </c>
      <c r="C62" s="278">
        <v>0</v>
      </c>
      <c r="D62" s="278">
        <v>0</v>
      </c>
      <c r="E62" s="278">
        <v>0</v>
      </c>
      <c r="F62" s="278">
        <v>0</v>
      </c>
      <c r="G62" s="278">
        <v>0</v>
      </c>
      <c r="H62" s="278">
        <v>0</v>
      </c>
      <c r="I62" s="278">
        <v>0</v>
      </c>
      <c r="J62" s="278">
        <v>0</v>
      </c>
      <c r="K62" s="278">
        <v>0</v>
      </c>
      <c r="L62" s="278">
        <v>0</v>
      </c>
      <c r="M62" s="278">
        <v>0</v>
      </c>
      <c r="N62" s="278">
        <v>0</v>
      </c>
      <c r="O62" s="278">
        <v>0</v>
      </c>
      <c r="P62" s="278">
        <v>0</v>
      </c>
      <c r="Q62" s="278">
        <v>0</v>
      </c>
      <c r="R62" s="278">
        <v>0</v>
      </c>
      <c r="S62" s="278">
        <v>0</v>
      </c>
      <c r="T62" s="278">
        <v>0</v>
      </c>
      <c r="U62" s="278">
        <v>0</v>
      </c>
      <c r="V62" s="278">
        <v>0</v>
      </c>
      <c r="W62" s="278">
        <v>0</v>
      </c>
      <c r="X62" s="278">
        <v>0</v>
      </c>
      <c r="Y62" s="278">
        <v>0</v>
      </c>
      <c r="Z62" s="278">
        <v>0</v>
      </c>
      <c r="AA62" s="278">
        <v>0</v>
      </c>
      <c r="AB62" s="278">
        <v>0</v>
      </c>
      <c r="AC62" s="279">
        <v>0</v>
      </c>
      <c r="AD62" s="279">
        <v>0</v>
      </c>
      <c r="AE62" s="279">
        <v>0</v>
      </c>
      <c r="AF62" s="279">
        <v>0</v>
      </c>
      <c r="AG62" s="279">
        <v>0</v>
      </c>
      <c r="AH62" s="305">
        <v>0</v>
      </c>
      <c r="AU62" s="256"/>
      <c r="AV62" s="256"/>
    </row>
    <row r="63" spans="1:48" s="255" customFormat="1" x14ac:dyDescent="0.2">
      <c r="A63" s="327" t="s">
        <v>411</v>
      </c>
      <c r="B63" s="278">
        <v>0</v>
      </c>
      <c r="C63" s="278">
        <v>0</v>
      </c>
      <c r="D63" s="278">
        <v>0</v>
      </c>
      <c r="E63" s="278">
        <v>0</v>
      </c>
      <c r="F63" s="278">
        <v>0</v>
      </c>
      <c r="G63" s="278">
        <v>0</v>
      </c>
      <c r="H63" s="278">
        <v>0</v>
      </c>
      <c r="I63" s="278">
        <v>0</v>
      </c>
      <c r="J63" s="278">
        <v>0</v>
      </c>
      <c r="K63" s="278">
        <v>0</v>
      </c>
      <c r="L63" s="278">
        <v>0</v>
      </c>
      <c r="M63" s="278">
        <v>0</v>
      </c>
      <c r="N63" s="278">
        <v>0</v>
      </c>
      <c r="O63" s="278">
        <v>0</v>
      </c>
      <c r="P63" s="278">
        <v>0</v>
      </c>
      <c r="Q63" s="278">
        <v>0</v>
      </c>
      <c r="R63" s="278">
        <v>0</v>
      </c>
      <c r="S63" s="278">
        <v>0</v>
      </c>
      <c r="T63" s="278">
        <v>0</v>
      </c>
      <c r="U63" s="278">
        <v>0</v>
      </c>
      <c r="V63" s="278">
        <v>0</v>
      </c>
      <c r="W63" s="278">
        <v>0</v>
      </c>
      <c r="X63" s="278">
        <v>0</v>
      </c>
      <c r="Y63" s="278">
        <v>0</v>
      </c>
      <c r="Z63" s="278">
        <v>0</v>
      </c>
      <c r="AA63" s="278">
        <v>0</v>
      </c>
      <c r="AB63" s="278">
        <v>0</v>
      </c>
      <c r="AC63" s="279">
        <v>0</v>
      </c>
      <c r="AD63" s="279">
        <v>0</v>
      </c>
      <c r="AE63" s="279">
        <v>0</v>
      </c>
      <c r="AF63" s="279">
        <v>0</v>
      </c>
      <c r="AG63" s="279">
        <v>0</v>
      </c>
      <c r="AH63" s="305">
        <v>0</v>
      </c>
      <c r="AU63" s="256"/>
      <c r="AV63" s="256"/>
    </row>
    <row r="64" spans="1:48" s="255" customFormat="1" ht="14.25" x14ac:dyDescent="0.2">
      <c r="A64" s="328" t="s">
        <v>412</v>
      </c>
      <c r="B64" s="283">
        <v>21394422.169999897</v>
      </c>
      <c r="C64" s="283">
        <v>276836221.28300005</v>
      </c>
      <c r="D64" s="283">
        <v>152949970.667</v>
      </c>
      <c r="E64" s="283">
        <v>9121091.7749367207</v>
      </c>
      <c r="F64" s="283">
        <v>13568096.52979096</v>
      </c>
      <c r="G64" s="283">
        <v>18404925.491896022</v>
      </c>
      <c r="H64" s="283">
        <v>28064513.187992189</v>
      </c>
      <c r="I64" s="283">
        <v>38573838.129788354</v>
      </c>
      <c r="J64" s="283">
        <v>49990636.456323974</v>
      </c>
      <c r="K64" s="283">
        <v>62376157.987418249</v>
      </c>
      <c r="L64" s="283">
        <v>75795367.312631592</v>
      </c>
      <c r="M64" s="283">
        <v>90317155.945463195</v>
      </c>
      <c r="N64" s="283">
        <v>106014566.1352818</v>
      </c>
      <c r="O64" s="283">
        <v>122965026.96058309</v>
      </c>
      <c r="P64" s="283">
        <v>2329566.609770542</v>
      </c>
      <c r="Q64" s="283">
        <v>2436726.6738199871</v>
      </c>
      <c r="R64" s="283">
        <v>2548816.1008157069</v>
      </c>
      <c r="S64" s="283">
        <v>2666061.6414532294</v>
      </c>
      <c r="T64" s="283">
        <v>2788700.4769600779</v>
      </c>
      <c r="U64" s="283">
        <v>2916980.6989002419</v>
      </c>
      <c r="V64" s="283">
        <v>3051161.8110496532</v>
      </c>
      <c r="W64" s="283">
        <v>3191515.2543579373</v>
      </c>
      <c r="X64" s="283">
        <v>3338324.9560584021</v>
      </c>
      <c r="Y64" s="283">
        <v>3491887.9040370886</v>
      </c>
      <c r="Z64" s="283">
        <v>3652514.7476227949</v>
      </c>
      <c r="AA64" s="283">
        <v>3820530.4260134436</v>
      </c>
      <c r="AB64" s="283">
        <v>3996274.8256100626</v>
      </c>
      <c r="AC64" s="284">
        <v>4180103.4675881257</v>
      </c>
      <c r="AD64" s="284">
        <v>4372388.2270971797</v>
      </c>
      <c r="AE64" s="284">
        <v>4573518.0855436502</v>
      </c>
      <c r="AF64" s="284">
        <v>4783899.9174786583</v>
      </c>
      <c r="AG64" s="284">
        <v>5003959.3136826763</v>
      </c>
      <c r="AH64" s="307">
        <v>5234141.4421120798</v>
      </c>
      <c r="AU64" s="256"/>
      <c r="AV64" s="256"/>
    </row>
    <row r="65" spans="1:48" s="255" customFormat="1" x14ac:dyDescent="0.2">
      <c r="A65" s="327" t="s">
        <v>228</v>
      </c>
      <c r="B65" s="252"/>
      <c r="C65" s="278"/>
      <c r="D65" s="278">
        <v>-4220694.4684910337</v>
      </c>
      <c r="E65" s="278">
        <v>-15039353.808999998</v>
      </c>
      <c r="F65" s="278">
        <v>-15039353.808999998</v>
      </c>
      <c r="G65" s="278">
        <v>-15039353.808999998</v>
      </c>
      <c r="H65" s="278">
        <v>-15039353.808999998</v>
      </c>
      <c r="I65" s="278">
        <v>-15039353.808999998</v>
      </c>
      <c r="J65" s="278">
        <v>-15039353.808999998</v>
      </c>
      <c r="K65" s="278">
        <v>-15039353.808999998</v>
      </c>
      <c r="L65" s="278">
        <v>-15039353.808999998</v>
      </c>
      <c r="M65" s="278">
        <v>-15039353.808999998</v>
      </c>
      <c r="N65" s="278">
        <v>-15039353.808999998</v>
      </c>
      <c r="O65" s="278">
        <v>-15039353.808999998</v>
      </c>
      <c r="P65" s="278">
        <v>-15039353.808999998</v>
      </c>
      <c r="Q65" s="278">
        <v>-15039353.808999998</v>
      </c>
      <c r="R65" s="278">
        <v>-15039353.808999998</v>
      </c>
      <c r="S65" s="278">
        <v>-15039353.808999998</v>
      </c>
      <c r="T65" s="278">
        <v>-15039353.808999998</v>
      </c>
      <c r="U65" s="278">
        <v>-15039353.808999998</v>
      </c>
      <c r="V65" s="278">
        <v>-15039353.808999998</v>
      </c>
      <c r="W65" s="278">
        <v>-15039353.808999998</v>
      </c>
      <c r="X65" s="278">
        <v>-15039353.808999998</v>
      </c>
      <c r="Y65" s="278">
        <v>-15039353.808999998</v>
      </c>
      <c r="Z65" s="278">
        <v>-15039353.808999998</v>
      </c>
      <c r="AA65" s="278">
        <v>-15039353.808999998</v>
      </c>
      <c r="AB65" s="278">
        <v>-15039353.808999998</v>
      </c>
      <c r="AC65" s="278">
        <v>-15039353.808999998</v>
      </c>
      <c r="AD65" s="278">
        <v>-15039353.808999998</v>
      </c>
      <c r="AE65" s="278">
        <v>-15039353.808999998</v>
      </c>
      <c r="AF65" s="278">
        <v>-15039353.808999998</v>
      </c>
      <c r="AG65" s="279">
        <v>-15039353.808999998</v>
      </c>
      <c r="AH65" s="305">
        <v>-10818659.340508964</v>
      </c>
      <c r="AU65" s="256"/>
      <c r="AV65" s="256"/>
    </row>
    <row r="66" spans="1:48" s="255" customFormat="1" ht="14.25" x14ac:dyDescent="0.2">
      <c r="A66" s="328" t="s">
        <v>413</v>
      </c>
      <c r="B66" s="283">
        <v>21394422.169999897</v>
      </c>
      <c r="C66" s="283">
        <v>276836221.28300005</v>
      </c>
      <c r="D66" s="283">
        <v>148729276.19850895</v>
      </c>
      <c r="E66" s="283">
        <v>-5918262.0340632778</v>
      </c>
      <c r="F66" s="283">
        <v>-1471257.2792090382</v>
      </c>
      <c r="G66" s="283">
        <v>3365571.6828960236</v>
      </c>
      <c r="H66" s="283">
        <v>13025159.378992191</v>
      </c>
      <c r="I66" s="283">
        <v>23534484.320788354</v>
      </c>
      <c r="J66" s="283">
        <v>34951282.647323973</v>
      </c>
      <c r="K66" s="283">
        <v>47336804.178418249</v>
      </c>
      <c r="L66" s="283">
        <v>60756013.503631592</v>
      </c>
      <c r="M66" s="283">
        <v>75277802.136463195</v>
      </c>
      <c r="N66" s="283">
        <v>90975212.326281801</v>
      </c>
      <c r="O66" s="283">
        <v>107925673.15158309</v>
      </c>
      <c r="P66" s="283">
        <v>-12709787.199229456</v>
      </c>
      <c r="Q66" s="283">
        <v>-12602627.135180011</v>
      </c>
      <c r="R66" s="283">
        <v>-12490537.708184291</v>
      </c>
      <c r="S66" s="283">
        <v>-12373292.16754677</v>
      </c>
      <c r="T66" s="283">
        <v>-12250653.332039921</v>
      </c>
      <c r="U66" s="283">
        <v>-12122373.110099757</v>
      </c>
      <c r="V66" s="283">
        <v>-11988191.997950345</v>
      </c>
      <c r="W66" s="283">
        <v>-11847838.554642061</v>
      </c>
      <c r="X66" s="283">
        <v>-11701028.852941597</v>
      </c>
      <c r="Y66" s="283">
        <v>-11547465.90496291</v>
      </c>
      <c r="Z66" s="283">
        <v>-11386839.061377203</v>
      </c>
      <c r="AA66" s="283">
        <v>-11218823.382986555</v>
      </c>
      <c r="AB66" s="283">
        <v>-11043078.983389936</v>
      </c>
      <c r="AC66" s="284">
        <v>-10859250.341411874</v>
      </c>
      <c r="AD66" s="284">
        <v>-10666965.581902819</v>
      </c>
      <c r="AE66" s="284">
        <v>-10465835.723456349</v>
      </c>
      <c r="AF66" s="284">
        <v>-10255453.89152134</v>
      </c>
      <c r="AG66" s="284">
        <v>-10035394.495317321</v>
      </c>
      <c r="AH66" s="307">
        <v>-5584517.8983968841</v>
      </c>
      <c r="AU66" s="256"/>
      <c r="AV66" s="256"/>
    </row>
    <row r="67" spans="1:48" s="255" customFormat="1" x14ac:dyDescent="0.2">
      <c r="A67" s="327" t="s">
        <v>227</v>
      </c>
      <c r="B67" s="278">
        <v>0</v>
      </c>
      <c r="C67" s="278">
        <v>0</v>
      </c>
      <c r="D67" s="278">
        <v>0</v>
      </c>
      <c r="E67" s="278">
        <v>0</v>
      </c>
      <c r="F67" s="278">
        <v>0</v>
      </c>
      <c r="G67" s="278">
        <v>0</v>
      </c>
      <c r="H67" s="278">
        <v>0</v>
      </c>
      <c r="I67" s="278">
        <v>0</v>
      </c>
      <c r="J67" s="278">
        <v>0</v>
      </c>
      <c r="K67" s="278">
        <v>0</v>
      </c>
      <c r="L67" s="278">
        <v>0</v>
      </c>
      <c r="M67" s="278">
        <v>0</v>
      </c>
      <c r="N67" s="278">
        <v>0</v>
      </c>
      <c r="O67" s="278">
        <v>0</v>
      </c>
      <c r="P67" s="278">
        <v>0</v>
      </c>
      <c r="Q67" s="278">
        <v>0</v>
      </c>
      <c r="R67" s="278">
        <v>0</v>
      </c>
      <c r="S67" s="278">
        <v>0</v>
      </c>
      <c r="T67" s="278">
        <v>0</v>
      </c>
      <c r="U67" s="278">
        <v>0</v>
      </c>
      <c r="V67" s="278">
        <v>0</v>
      </c>
      <c r="W67" s="278">
        <v>0</v>
      </c>
      <c r="X67" s="278">
        <v>0</v>
      </c>
      <c r="Y67" s="278">
        <v>0</v>
      </c>
      <c r="Z67" s="278">
        <v>0</v>
      </c>
      <c r="AA67" s="278">
        <v>0</v>
      </c>
      <c r="AB67" s="278">
        <v>0</v>
      </c>
      <c r="AC67" s="279">
        <v>0</v>
      </c>
      <c r="AD67" s="279">
        <v>0</v>
      </c>
      <c r="AE67" s="279">
        <v>0</v>
      </c>
      <c r="AF67" s="279">
        <v>0</v>
      </c>
      <c r="AG67" s="279">
        <v>0</v>
      </c>
      <c r="AH67" s="305">
        <v>0</v>
      </c>
      <c r="AU67" s="256"/>
      <c r="AV67" s="256"/>
    </row>
    <row r="68" spans="1:48" s="255" customFormat="1" ht="14.25" x14ac:dyDescent="0.2">
      <c r="A68" s="328" t="s">
        <v>231</v>
      </c>
      <c r="B68" s="283">
        <v>21394422.169999897</v>
      </c>
      <c r="C68" s="283">
        <v>276836221.28300005</v>
      </c>
      <c r="D68" s="283">
        <v>148729276.19850895</v>
      </c>
      <c r="E68" s="283">
        <v>-5918262.0340632778</v>
      </c>
      <c r="F68" s="283">
        <v>-1471257.2792090382</v>
      </c>
      <c r="G68" s="283">
        <v>3365571.6828960236</v>
      </c>
      <c r="H68" s="283">
        <v>13025159.378992191</v>
      </c>
      <c r="I68" s="283">
        <v>23534484.320788354</v>
      </c>
      <c r="J68" s="283">
        <v>34951282.647323973</v>
      </c>
      <c r="K68" s="283">
        <v>47336804.178418249</v>
      </c>
      <c r="L68" s="283">
        <v>60756013.503631592</v>
      </c>
      <c r="M68" s="283">
        <v>75277802.136463195</v>
      </c>
      <c r="N68" s="283">
        <v>90975212.326281801</v>
      </c>
      <c r="O68" s="283">
        <v>107925673.15158309</v>
      </c>
      <c r="P68" s="283">
        <v>-12709787.199229456</v>
      </c>
      <c r="Q68" s="283">
        <v>-12602627.135180011</v>
      </c>
      <c r="R68" s="283">
        <v>-12490537.708184291</v>
      </c>
      <c r="S68" s="283">
        <v>-12373292.16754677</v>
      </c>
      <c r="T68" s="283">
        <v>-12250653.332039921</v>
      </c>
      <c r="U68" s="283">
        <v>-12122373.110099757</v>
      </c>
      <c r="V68" s="283">
        <v>-11988191.997950345</v>
      </c>
      <c r="W68" s="283">
        <v>-11847838.554642061</v>
      </c>
      <c r="X68" s="283">
        <v>-11701028.852941597</v>
      </c>
      <c r="Y68" s="283">
        <v>-11547465.90496291</v>
      </c>
      <c r="Z68" s="283">
        <v>-11386839.061377203</v>
      </c>
      <c r="AA68" s="283">
        <v>-11218823.382986555</v>
      </c>
      <c r="AB68" s="283">
        <v>-11043078.983389936</v>
      </c>
      <c r="AC68" s="284">
        <v>-10859250.341411874</v>
      </c>
      <c r="AD68" s="284">
        <v>-10666965.581902819</v>
      </c>
      <c r="AE68" s="284">
        <v>-10465835.723456349</v>
      </c>
      <c r="AF68" s="284">
        <v>-10255453.89152134</v>
      </c>
      <c r="AG68" s="284">
        <v>-10035394.495317321</v>
      </c>
      <c r="AH68" s="307">
        <v>-5584517.8983968841</v>
      </c>
      <c r="AU68" s="256"/>
      <c r="AV68" s="256"/>
    </row>
    <row r="69" spans="1:48" s="255" customFormat="1" x14ac:dyDescent="0.2">
      <c r="A69" s="327" t="s">
        <v>226</v>
      </c>
      <c r="B69" s="278">
        <v>-4278884.4339999799</v>
      </c>
      <c r="C69" s="278">
        <v>-55367244.256600015</v>
      </c>
      <c r="D69" s="278">
        <v>-29745855.239701793</v>
      </c>
      <c r="E69" s="278">
        <v>1183652.4068126555</v>
      </c>
      <c r="F69" s="278">
        <v>294251.45584180765</v>
      </c>
      <c r="G69" s="278">
        <v>-673114.33657920477</v>
      </c>
      <c r="H69" s="278">
        <v>-2605031.8757984382</v>
      </c>
      <c r="I69" s="278">
        <v>-4706896.8641576711</v>
      </c>
      <c r="J69" s="278">
        <v>-6990256.5294647953</v>
      </c>
      <c r="K69" s="278">
        <v>-9467360.8356836494</v>
      </c>
      <c r="L69" s="278">
        <v>-12151202.700726319</v>
      </c>
      <c r="M69" s="278">
        <v>-15055560.427292639</v>
      </c>
      <c r="N69" s="278">
        <v>-18195042.465256359</v>
      </c>
      <c r="O69" s="278">
        <v>-21585134.630316619</v>
      </c>
      <c r="P69" s="278">
        <v>2541957.4398458917</v>
      </c>
      <c r="Q69" s="278">
        <v>2520525.4270360023</v>
      </c>
      <c r="R69" s="278">
        <v>2498107.5416368581</v>
      </c>
      <c r="S69" s="278">
        <v>2474658.433509354</v>
      </c>
      <c r="T69" s="278">
        <v>2450130.6664079842</v>
      </c>
      <c r="U69" s="278">
        <v>2424474.6220199517</v>
      </c>
      <c r="V69" s="278">
        <v>2397638.399590069</v>
      </c>
      <c r="W69" s="278">
        <v>2369567.7109284122</v>
      </c>
      <c r="X69" s="278">
        <v>2340205.7705883193</v>
      </c>
      <c r="Y69" s="278">
        <v>2309493.1809925823</v>
      </c>
      <c r="Z69" s="278">
        <v>2277367.8122754409</v>
      </c>
      <c r="AA69" s="278">
        <v>2243764.6765973112</v>
      </c>
      <c r="AB69" s="278">
        <v>2208615.7966779876</v>
      </c>
      <c r="AC69" s="279">
        <v>2171850.0682823746</v>
      </c>
      <c r="AD69" s="279">
        <v>2133393.1163805639</v>
      </c>
      <c r="AE69" s="279">
        <v>2093167.1446912698</v>
      </c>
      <c r="AF69" s="279">
        <v>2051090.7783042681</v>
      </c>
      <c r="AG69" s="279">
        <v>2007078.8990634643</v>
      </c>
      <c r="AH69" s="305">
        <v>1116903.5796793769</v>
      </c>
      <c r="AU69" s="256"/>
      <c r="AV69" s="256"/>
    </row>
    <row r="70" spans="1:48" s="255" customFormat="1" ht="15" thickBot="1" x14ac:dyDescent="0.25">
      <c r="A70" s="329" t="s">
        <v>230</v>
      </c>
      <c r="B70" s="285">
        <v>17115537.735999919</v>
      </c>
      <c r="C70" s="285">
        <v>221468977.02640003</v>
      </c>
      <c r="D70" s="285">
        <v>118983420.95880716</v>
      </c>
      <c r="E70" s="285">
        <v>-4734609.627250622</v>
      </c>
      <c r="F70" s="285">
        <v>-1177005.8233672306</v>
      </c>
      <c r="G70" s="285">
        <v>2692457.3463168191</v>
      </c>
      <c r="H70" s="285">
        <v>10420127.503193753</v>
      </c>
      <c r="I70" s="285">
        <v>18827587.456630684</v>
      </c>
      <c r="J70" s="285">
        <v>27961026.117859177</v>
      </c>
      <c r="K70" s="285">
        <v>37869443.342734598</v>
      </c>
      <c r="L70" s="285">
        <v>48604810.802905276</v>
      </c>
      <c r="M70" s="285">
        <v>60222241.709170558</v>
      </c>
      <c r="N70" s="285">
        <v>72780169.861025438</v>
      </c>
      <c r="O70" s="285">
        <v>86340538.521266475</v>
      </c>
      <c r="P70" s="285">
        <v>-10167829.759383565</v>
      </c>
      <c r="Q70" s="285">
        <v>-10082101.708144009</v>
      </c>
      <c r="R70" s="285">
        <v>-9992430.1665474325</v>
      </c>
      <c r="S70" s="285">
        <v>-9898633.7340374161</v>
      </c>
      <c r="T70" s="285">
        <v>-9800522.6656319369</v>
      </c>
      <c r="U70" s="285">
        <v>-9697898.4880798049</v>
      </c>
      <c r="V70" s="285">
        <v>-9590553.5983602758</v>
      </c>
      <c r="W70" s="285">
        <v>-9478270.8437136486</v>
      </c>
      <c r="X70" s="285">
        <v>-9360823.0823532771</v>
      </c>
      <c r="Y70" s="285">
        <v>-9237972.7239703275</v>
      </c>
      <c r="Z70" s="285">
        <v>-9109471.2491017617</v>
      </c>
      <c r="AA70" s="285">
        <v>-8975058.7063892446</v>
      </c>
      <c r="AB70" s="285">
        <v>-8834463.1867119484</v>
      </c>
      <c r="AC70" s="286">
        <v>-8687400.2731294986</v>
      </c>
      <c r="AD70" s="286">
        <v>-8533572.4655222557</v>
      </c>
      <c r="AE70" s="286">
        <v>-8372668.5787650794</v>
      </c>
      <c r="AF70" s="286">
        <v>-8204363.1132170726</v>
      </c>
      <c r="AG70" s="286">
        <v>-8028315.596253857</v>
      </c>
      <c r="AH70" s="308">
        <v>-4467614.3187175076</v>
      </c>
      <c r="AU70" s="256"/>
      <c r="AV70" s="256"/>
    </row>
    <row r="71" spans="1:48" s="255" customFormat="1" ht="16.5" thickBot="1" x14ac:dyDescent="0.25">
      <c r="A71" s="324"/>
      <c r="B71" s="287">
        <v>1.5</v>
      </c>
      <c r="C71" s="287">
        <v>2.5</v>
      </c>
      <c r="D71" s="287">
        <v>3.5</v>
      </c>
      <c r="E71" s="287">
        <v>4.5</v>
      </c>
      <c r="F71" s="287">
        <v>5.5</v>
      </c>
      <c r="G71" s="287">
        <v>6.5</v>
      </c>
      <c r="H71" s="287">
        <v>7.5</v>
      </c>
      <c r="I71" s="287">
        <v>8.5</v>
      </c>
      <c r="J71" s="287">
        <v>9.5</v>
      </c>
      <c r="K71" s="287">
        <v>10.5</v>
      </c>
      <c r="L71" s="287">
        <v>11.5</v>
      </c>
      <c r="M71" s="287">
        <v>12.5</v>
      </c>
      <c r="N71" s="287">
        <v>13.5</v>
      </c>
      <c r="O71" s="287">
        <v>14.5</v>
      </c>
      <c r="P71" s="287">
        <v>15.5</v>
      </c>
      <c r="Q71" s="287">
        <v>16.5</v>
      </c>
      <c r="R71" s="287">
        <v>17.5</v>
      </c>
      <c r="S71" s="287">
        <v>18.5</v>
      </c>
      <c r="T71" s="287">
        <v>19.5</v>
      </c>
      <c r="U71" s="287">
        <v>20.5</v>
      </c>
      <c r="V71" s="287">
        <v>21.5</v>
      </c>
      <c r="W71" s="287">
        <v>22.5</v>
      </c>
      <c r="X71" s="287">
        <v>23.5</v>
      </c>
      <c r="Y71" s="287">
        <v>24.5</v>
      </c>
      <c r="Z71" s="287">
        <v>25.5</v>
      </c>
      <c r="AA71" s="287">
        <v>26.5</v>
      </c>
      <c r="AB71" s="287">
        <v>27.5</v>
      </c>
      <c r="AC71" s="287">
        <v>28.5</v>
      </c>
      <c r="AD71" s="287">
        <v>29.5</v>
      </c>
      <c r="AE71" s="287">
        <v>30.5</v>
      </c>
      <c r="AF71" s="287">
        <v>31.5</v>
      </c>
      <c r="AG71" s="287">
        <v>32.5</v>
      </c>
      <c r="AH71" s="309">
        <v>33.5</v>
      </c>
      <c r="AU71" s="256"/>
      <c r="AV71" s="256"/>
    </row>
    <row r="72" spans="1:48" s="255" customFormat="1" x14ac:dyDescent="0.2">
      <c r="A72" s="325" t="s">
        <v>229</v>
      </c>
      <c r="B72" s="274">
        <v>1</v>
      </c>
      <c r="C72" s="274">
        <v>2</v>
      </c>
      <c r="D72" s="274">
        <v>3</v>
      </c>
      <c r="E72" s="274">
        <v>4</v>
      </c>
      <c r="F72" s="274">
        <v>5</v>
      </c>
      <c r="G72" s="274">
        <v>6</v>
      </c>
      <c r="H72" s="274">
        <v>7</v>
      </c>
      <c r="I72" s="274">
        <v>8</v>
      </c>
      <c r="J72" s="274">
        <v>9</v>
      </c>
      <c r="K72" s="274">
        <v>10</v>
      </c>
      <c r="L72" s="274">
        <v>11</v>
      </c>
      <c r="M72" s="274">
        <v>12</v>
      </c>
      <c r="N72" s="274">
        <v>13</v>
      </c>
      <c r="O72" s="274">
        <v>14</v>
      </c>
      <c r="P72" s="274">
        <v>15</v>
      </c>
      <c r="Q72" s="274">
        <v>16</v>
      </c>
      <c r="R72" s="274">
        <v>17</v>
      </c>
      <c r="S72" s="274">
        <v>18</v>
      </c>
      <c r="T72" s="274">
        <v>19</v>
      </c>
      <c r="U72" s="274">
        <v>20</v>
      </c>
      <c r="V72" s="274">
        <v>21</v>
      </c>
      <c r="W72" s="274">
        <v>22</v>
      </c>
      <c r="X72" s="274">
        <v>23</v>
      </c>
      <c r="Y72" s="274">
        <v>24</v>
      </c>
      <c r="Z72" s="274">
        <v>25</v>
      </c>
      <c r="AA72" s="274">
        <v>26</v>
      </c>
      <c r="AB72" s="274">
        <v>27</v>
      </c>
      <c r="AC72" s="275">
        <v>28</v>
      </c>
      <c r="AD72" s="275">
        <v>29</v>
      </c>
      <c r="AE72" s="275">
        <v>30</v>
      </c>
      <c r="AF72" s="275">
        <v>31</v>
      </c>
      <c r="AG72" s="275">
        <v>32</v>
      </c>
      <c r="AH72" s="301">
        <v>33</v>
      </c>
      <c r="AU72" s="256"/>
      <c r="AV72" s="256"/>
    </row>
    <row r="73" spans="1:48" s="255" customFormat="1" ht="14.25" x14ac:dyDescent="0.2">
      <c r="A73" s="326" t="s">
        <v>413</v>
      </c>
      <c r="B73" s="283">
        <v>21394422.169999897</v>
      </c>
      <c r="C73" s="283">
        <v>276836221.28300005</v>
      </c>
      <c r="D73" s="283">
        <v>148729276.19850895</v>
      </c>
      <c r="E73" s="283">
        <v>-5918262.0340632778</v>
      </c>
      <c r="F73" s="283">
        <v>-1471257.2792090382</v>
      </c>
      <c r="G73" s="283">
        <v>3365571.6828960236</v>
      </c>
      <c r="H73" s="283">
        <v>13025159.378992191</v>
      </c>
      <c r="I73" s="283">
        <v>23534484.320788354</v>
      </c>
      <c r="J73" s="283">
        <v>34951282.647323973</v>
      </c>
      <c r="K73" s="283">
        <v>47336804.178418249</v>
      </c>
      <c r="L73" s="283">
        <v>60756013.503631592</v>
      </c>
      <c r="M73" s="283">
        <v>75277802.136463195</v>
      </c>
      <c r="N73" s="283">
        <v>90975212.326281801</v>
      </c>
      <c r="O73" s="283">
        <v>107925673.15158309</v>
      </c>
      <c r="P73" s="283">
        <v>-12709787.199229456</v>
      </c>
      <c r="Q73" s="283">
        <v>-12602627.135180011</v>
      </c>
      <c r="R73" s="283">
        <v>-12490537.708184291</v>
      </c>
      <c r="S73" s="283">
        <v>-12373292.16754677</v>
      </c>
      <c r="T73" s="283">
        <v>-12250653.332039921</v>
      </c>
      <c r="U73" s="283">
        <v>-12122373.110099757</v>
      </c>
      <c r="V73" s="283">
        <v>-11988191.997950345</v>
      </c>
      <c r="W73" s="283">
        <v>-11847838.554642061</v>
      </c>
      <c r="X73" s="283">
        <v>-11701028.852941597</v>
      </c>
      <c r="Y73" s="283">
        <v>-11547465.90496291</v>
      </c>
      <c r="Z73" s="283">
        <v>-11386839.061377203</v>
      </c>
      <c r="AA73" s="283">
        <v>-11218823.382986555</v>
      </c>
      <c r="AB73" s="283">
        <v>-11043078.983389936</v>
      </c>
      <c r="AC73" s="284">
        <v>-10859250.341411874</v>
      </c>
      <c r="AD73" s="284">
        <v>-10666965.581902819</v>
      </c>
      <c r="AE73" s="284">
        <v>-10465835.723456349</v>
      </c>
      <c r="AF73" s="284">
        <v>-10255453.89152134</v>
      </c>
      <c r="AG73" s="284">
        <v>-10035394.495317321</v>
      </c>
      <c r="AH73" s="307">
        <v>-5584517.8983968841</v>
      </c>
      <c r="AU73" s="256"/>
      <c r="AV73" s="256"/>
    </row>
    <row r="74" spans="1:48" s="255" customFormat="1" x14ac:dyDescent="0.2">
      <c r="A74" s="327" t="s">
        <v>228</v>
      </c>
      <c r="B74" s="278">
        <v>0</v>
      </c>
      <c r="C74" s="278">
        <v>0</v>
      </c>
      <c r="D74" s="278">
        <v>4220694.4684910337</v>
      </c>
      <c r="E74" s="278">
        <v>15039353.808999998</v>
      </c>
      <c r="F74" s="278">
        <v>15039353.808999998</v>
      </c>
      <c r="G74" s="278">
        <v>15039353.808999998</v>
      </c>
      <c r="H74" s="278">
        <v>15039353.808999998</v>
      </c>
      <c r="I74" s="278">
        <v>15039353.808999998</v>
      </c>
      <c r="J74" s="278">
        <v>15039353.808999998</v>
      </c>
      <c r="K74" s="278">
        <v>15039353.808999998</v>
      </c>
      <c r="L74" s="278">
        <v>15039353.808999998</v>
      </c>
      <c r="M74" s="278">
        <v>15039353.808999998</v>
      </c>
      <c r="N74" s="278">
        <v>15039353.808999998</v>
      </c>
      <c r="O74" s="278">
        <v>15039353.808999998</v>
      </c>
      <c r="P74" s="278">
        <v>15039353.808999998</v>
      </c>
      <c r="Q74" s="278">
        <v>15039353.808999998</v>
      </c>
      <c r="R74" s="278">
        <v>15039353.808999998</v>
      </c>
      <c r="S74" s="278">
        <v>15039353.808999998</v>
      </c>
      <c r="T74" s="278">
        <v>15039353.808999998</v>
      </c>
      <c r="U74" s="278">
        <v>15039353.808999998</v>
      </c>
      <c r="V74" s="278">
        <v>15039353.808999998</v>
      </c>
      <c r="W74" s="278">
        <v>15039353.808999998</v>
      </c>
      <c r="X74" s="278">
        <v>15039353.808999998</v>
      </c>
      <c r="Y74" s="278">
        <v>15039353.808999998</v>
      </c>
      <c r="Z74" s="278">
        <v>15039353.808999998</v>
      </c>
      <c r="AA74" s="278">
        <v>15039353.808999998</v>
      </c>
      <c r="AB74" s="278">
        <v>15039353.808999998</v>
      </c>
      <c r="AC74" s="279">
        <v>15039353.808999998</v>
      </c>
      <c r="AD74" s="279">
        <v>15039353.808999998</v>
      </c>
      <c r="AE74" s="279">
        <v>15039353.808999998</v>
      </c>
      <c r="AF74" s="279">
        <v>15039353.808999998</v>
      </c>
      <c r="AG74" s="279">
        <v>15039353.808999998</v>
      </c>
      <c r="AH74" s="305">
        <v>10818659.340508964</v>
      </c>
      <c r="AU74" s="256"/>
      <c r="AV74" s="256"/>
    </row>
    <row r="75" spans="1:48" s="255" customFormat="1" x14ac:dyDescent="0.2">
      <c r="A75" s="327" t="s">
        <v>227</v>
      </c>
      <c r="B75" s="278">
        <v>0</v>
      </c>
      <c r="C75" s="278">
        <v>0</v>
      </c>
      <c r="D75" s="278">
        <v>0</v>
      </c>
      <c r="E75" s="278">
        <v>0</v>
      </c>
      <c r="F75" s="278">
        <v>0</v>
      </c>
      <c r="G75" s="278">
        <v>0</v>
      </c>
      <c r="H75" s="278">
        <v>0</v>
      </c>
      <c r="I75" s="278">
        <v>0</v>
      </c>
      <c r="J75" s="278">
        <v>0</v>
      </c>
      <c r="K75" s="278">
        <v>0</v>
      </c>
      <c r="L75" s="278">
        <v>0</v>
      </c>
      <c r="M75" s="278">
        <v>0</v>
      </c>
      <c r="N75" s="278">
        <v>0</v>
      </c>
      <c r="O75" s="278">
        <v>0</v>
      </c>
      <c r="P75" s="278">
        <v>0</v>
      </c>
      <c r="Q75" s="278">
        <v>0</v>
      </c>
      <c r="R75" s="278">
        <v>0</v>
      </c>
      <c r="S75" s="278">
        <v>0</v>
      </c>
      <c r="T75" s="278">
        <v>0</v>
      </c>
      <c r="U75" s="278">
        <v>0</v>
      </c>
      <c r="V75" s="278">
        <v>0</v>
      </c>
      <c r="W75" s="278">
        <v>0</v>
      </c>
      <c r="X75" s="278">
        <v>0</v>
      </c>
      <c r="Y75" s="278">
        <v>0</v>
      </c>
      <c r="Z75" s="278">
        <v>0</v>
      </c>
      <c r="AA75" s="278">
        <v>0</v>
      </c>
      <c r="AB75" s="278">
        <v>0</v>
      </c>
      <c r="AC75" s="279">
        <v>0</v>
      </c>
      <c r="AD75" s="279">
        <v>0</v>
      </c>
      <c r="AE75" s="279">
        <v>0</v>
      </c>
      <c r="AF75" s="279">
        <v>0</v>
      </c>
      <c r="AG75" s="279">
        <v>0</v>
      </c>
      <c r="AH75" s="305">
        <v>0</v>
      </c>
      <c r="AU75" s="256"/>
      <c r="AV75" s="256"/>
    </row>
    <row r="76" spans="1:48" s="255" customFormat="1" x14ac:dyDescent="0.2">
      <c r="A76" s="327" t="s">
        <v>226</v>
      </c>
      <c r="B76" s="278">
        <v>-4278884.4339999799</v>
      </c>
      <c r="C76" s="278">
        <v>-55367244.256600015</v>
      </c>
      <c r="D76" s="278">
        <v>-29745855.239701793</v>
      </c>
      <c r="E76" s="278">
        <v>1183652.4068126529</v>
      </c>
      <c r="F76" s="278">
        <v>294251.45584180951</v>
      </c>
      <c r="G76" s="278">
        <v>-673114.33657920361</v>
      </c>
      <c r="H76" s="278">
        <v>-2605031.875798434</v>
      </c>
      <c r="I76" s="278">
        <v>-4706896.8641576767</v>
      </c>
      <c r="J76" s="278">
        <v>-6990256.5294647962</v>
      </c>
      <c r="K76" s="278">
        <v>-9467360.8356836438</v>
      </c>
      <c r="L76" s="278">
        <v>-12151202.700726315</v>
      </c>
      <c r="M76" s="278">
        <v>-15055560.42729263</v>
      </c>
      <c r="N76" s="278">
        <v>-18195042.465256363</v>
      </c>
      <c r="O76" s="278">
        <v>-21585134.630316615</v>
      </c>
      <c r="P76" s="278">
        <v>2541957.4398458898</v>
      </c>
      <c r="Q76" s="278">
        <v>2520525.4270359874</v>
      </c>
      <c r="R76" s="278">
        <v>2498107.5416368544</v>
      </c>
      <c r="S76" s="278">
        <v>2474658.4335093498</v>
      </c>
      <c r="T76" s="278">
        <v>2450130.6664079726</v>
      </c>
      <c r="U76" s="278">
        <v>2424474.6220199466</v>
      </c>
      <c r="V76" s="278">
        <v>2397638.399590075</v>
      </c>
      <c r="W76" s="278">
        <v>2369567.7109284103</v>
      </c>
      <c r="X76" s="278">
        <v>2340205.7705883086</v>
      </c>
      <c r="Y76" s="278">
        <v>2309493.1809925735</v>
      </c>
      <c r="Z76" s="278">
        <v>2277367.8122754395</v>
      </c>
      <c r="AA76" s="278">
        <v>2243764.6765972972</v>
      </c>
      <c r="AB76" s="278">
        <v>2208615.7966779768</v>
      </c>
      <c r="AC76" s="279">
        <v>2171850.0682823658</v>
      </c>
      <c r="AD76" s="279">
        <v>2133393.1163805723</v>
      </c>
      <c r="AE76" s="279">
        <v>2093167.1446912587</v>
      </c>
      <c r="AF76" s="279">
        <v>2051090.7783042789</v>
      </c>
      <c r="AG76" s="279">
        <v>2007078.899063468</v>
      </c>
      <c r="AH76" s="305">
        <v>1116903.5796793699</v>
      </c>
      <c r="AU76" s="256"/>
      <c r="AV76" s="256"/>
    </row>
    <row r="77" spans="1:48" s="255" customFormat="1" x14ac:dyDescent="0.2">
      <c r="A77" s="327" t="s">
        <v>225</v>
      </c>
      <c r="B77" s="278">
        <v>-9.0000001341104512E-3</v>
      </c>
      <c r="C77" s="278">
        <v>-9.0000041574239704E-3</v>
      </c>
      <c r="D77" s="278">
        <v>-9.0000021457672143E-3</v>
      </c>
      <c r="E77" s="278">
        <v>2.7000006437301636E-2</v>
      </c>
      <c r="F77" s="278">
        <v>0</v>
      </c>
      <c r="G77" s="278">
        <v>0</v>
      </c>
      <c r="H77" s="278">
        <v>0</v>
      </c>
      <c r="I77" s="278">
        <v>0</v>
      </c>
      <c r="J77" s="278">
        <v>0</v>
      </c>
      <c r="K77" s="278">
        <v>0</v>
      </c>
      <c r="L77" s="278">
        <v>0</v>
      </c>
      <c r="M77" s="278">
        <v>0</v>
      </c>
      <c r="N77" s="278">
        <v>0</v>
      </c>
      <c r="O77" s="278">
        <v>0</v>
      </c>
      <c r="P77" s="278">
        <v>0</v>
      </c>
      <c r="Q77" s="278">
        <v>0</v>
      </c>
      <c r="R77" s="278">
        <v>0</v>
      </c>
      <c r="S77" s="278">
        <v>0</v>
      </c>
      <c r="T77" s="278">
        <v>0</v>
      </c>
      <c r="U77" s="278">
        <v>0</v>
      </c>
      <c r="V77" s="278">
        <v>0</v>
      </c>
      <c r="W77" s="278">
        <v>0</v>
      </c>
      <c r="X77" s="278">
        <v>0</v>
      </c>
      <c r="Y77" s="278">
        <v>0</v>
      </c>
      <c r="Z77" s="278">
        <v>0</v>
      </c>
      <c r="AA77" s="278">
        <v>0</v>
      </c>
      <c r="AB77" s="278">
        <v>0</v>
      </c>
      <c r="AC77" s="279">
        <v>0</v>
      </c>
      <c r="AD77" s="279">
        <v>0</v>
      </c>
      <c r="AE77" s="279">
        <v>0</v>
      </c>
      <c r="AF77" s="279">
        <v>0</v>
      </c>
      <c r="AG77" s="279">
        <v>0</v>
      </c>
      <c r="AH77" s="305">
        <v>0</v>
      </c>
      <c r="AU77" s="256"/>
      <c r="AV77" s="256"/>
    </row>
    <row r="78" spans="1:48" s="255" customFormat="1" x14ac:dyDescent="0.2">
      <c r="A78" s="327" t="s">
        <v>224</v>
      </c>
      <c r="B78" s="278">
        <v>0</v>
      </c>
      <c r="C78" s="278">
        <v>0</v>
      </c>
      <c r="D78" s="278">
        <v>0</v>
      </c>
      <c r="E78" s="278">
        <v>0</v>
      </c>
      <c r="F78" s="278">
        <v>0</v>
      </c>
      <c r="G78" s="278">
        <v>0</v>
      </c>
      <c r="H78" s="278">
        <v>0</v>
      </c>
      <c r="I78" s="278">
        <v>0</v>
      </c>
      <c r="J78" s="278">
        <v>0</v>
      </c>
      <c r="K78" s="278">
        <v>0</v>
      </c>
      <c r="L78" s="278">
        <v>0</v>
      </c>
      <c r="M78" s="278">
        <v>0</v>
      </c>
      <c r="N78" s="278">
        <v>0</v>
      </c>
      <c r="O78" s="278">
        <v>0</v>
      </c>
      <c r="P78" s="278">
        <v>0</v>
      </c>
      <c r="Q78" s="278">
        <v>0</v>
      </c>
      <c r="R78" s="278">
        <v>0</v>
      </c>
      <c r="S78" s="278">
        <v>0</v>
      </c>
      <c r="T78" s="278">
        <v>0</v>
      </c>
      <c r="U78" s="278">
        <v>0</v>
      </c>
      <c r="V78" s="278">
        <v>0</v>
      </c>
      <c r="W78" s="278">
        <v>0</v>
      </c>
      <c r="X78" s="278">
        <v>0</v>
      </c>
      <c r="Y78" s="278">
        <v>0</v>
      </c>
      <c r="Z78" s="278">
        <v>0</v>
      </c>
      <c r="AA78" s="278">
        <v>0</v>
      </c>
      <c r="AB78" s="278">
        <v>0</v>
      </c>
      <c r="AC78" s="279">
        <v>0</v>
      </c>
      <c r="AD78" s="279">
        <v>0</v>
      </c>
      <c r="AE78" s="279">
        <v>0</v>
      </c>
      <c r="AF78" s="279">
        <v>0</v>
      </c>
      <c r="AG78" s="279">
        <v>0</v>
      </c>
      <c r="AH78" s="305">
        <v>0</v>
      </c>
      <c r="AU78" s="256"/>
      <c r="AV78" s="256"/>
    </row>
    <row r="79" spans="1:48" s="255" customFormat="1" x14ac:dyDescent="0.2">
      <c r="A79" s="327" t="s">
        <v>414</v>
      </c>
      <c r="B79" s="278">
        <v>-21394422.219999898</v>
      </c>
      <c r="C79" s="278">
        <v>-276836221.33300006</v>
      </c>
      <c r="D79" s="278">
        <v>-152949970.71700001</v>
      </c>
      <c r="E79" s="278">
        <v>0</v>
      </c>
      <c r="F79" s="278">
        <v>0</v>
      </c>
      <c r="G79" s="278">
        <v>0</v>
      </c>
      <c r="H79" s="278">
        <v>0</v>
      </c>
      <c r="I79" s="278">
        <v>0</v>
      </c>
      <c r="J79" s="278">
        <v>0</v>
      </c>
      <c r="K79" s="278">
        <v>0</v>
      </c>
      <c r="L79" s="278">
        <v>0</v>
      </c>
      <c r="M79" s="278">
        <v>0</v>
      </c>
      <c r="N79" s="278">
        <v>0</v>
      </c>
      <c r="O79" s="278">
        <v>0</v>
      </c>
      <c r="P79" s="278">
        <v>0</v>
      </c>
      <c r="Q79" s="278">
        <v>0</v>
      </c>
      <c r="R79" s="278"/>
      <c r="S79" s="278"/>
      <c r="T79" s="278"/>
      <c r="U79" s="278"/>
      <c r="V79" s="278"/>
      <c r="W79" s="278"/>
      <c r="X79" s="278"/>
      <c r="Y79" s="278"/>
      <c r="Z79" s="278"/>
      <c r="AA79" s="278"/>
      <c r="AB79" s="278"/>
      <c r="AC79" s="279"/>
      <c r="AD79" s="279"/>
      <c r="AE79" s="279"/>
      <c r="AF79" s="279"/>
      <c r="AG79" s="279"/>
      <c r="AH79" s="305"/>
      <c r="AU79" s="256"/>
      <c r="AV79" s="256"/>
    </row>
    <row r="80" spans="1:48" s="255" customFormat="1" x14ac:dyDescent="0.2">
      <c r="A80" s="327" t="s">
        <v>223</v>
      </c>
      <c r="B80" s="278">
        <v>0</v>
      </c>
      <c r="C80" s="278">
        <v>0</v>
      </c>
      <c r="D80" s="278">
        <v>0</v>
      </c>
      <c r="E80" s="278">
        <v>0</v>
      </c>
      <c r="F80" s="278">
        <v>0</v>
      </c>
      <c r="G80" s="278">
        <v>0</v>
      </c>
      <c r="H80" s="278">
        <v>0</v>
      </c>
      <c r="I80" s="278">
        <v>0</v>
      </c>
      <c r="J80" s="278">
        <v>0</v>
      </c>
      <c r="K80" s="278">
        <v>0</v>
      </c>
      <c r="L80" s="278">
        <v>0</v>
      </c>
      <c r="M80" s="278">
        <v>0</v>
      </c>
      <c r="N80" s="278">
        <v>0</v>
      </c>
      <c r="O80" s="278">
        <v>0</v>
      </c>
      <c r="P80" s="278">
        <v>0</v>
      </c>
      <c r="Q80" s="278">
        <v>0</v>
      </c>
      <c r="R80" s="278">
        <v>0</v>
      </c>
      <c r="S80" s="278">
        <v>0</v>
      </c>
      <c r="T80" s="278">
        <v>0</v>
      </c>
      <c r="U80" s="278">
        <v>0</v>
      </c>
      <c r="V80" s="278">
        <v>0</v>
      </c>
      <c r="W80" s="278">
        <v>0</v>
      </c>
      <c r="X80" s="278">
        <v>0</v>
      </c>
      <c r="Y80" s="278">
        <v>0</v>
      </c>
      <c r="Z80" s="278">
        <v>0</v>
      </c>
      <c r="AA80" s="278">
        <v>0</v>
      </c>
      <c r="AB80" s="278">
        <v>0</v>
      </c>
      <c r="AC80" s="279">
        <v>0</v>
      </c>
      <c r="AD80" s="279">
        <v>0</v>
      </c>
      <c r="AE80" s="279">
        <v>0</v>
      </c>
      <c r="AF80" s="279">
        <v>0</v>
      </c>
      <c r="AG80" s="279">
        <v>0</v>
      </c>
      <c r="AH80" s="305">
        <v>0</v>
      </c>
      <c r="AU80" s="256"/>
      <c r="AV80" s="256"/>
    </row>
    <row r="81" spans="1:48" s="255" customFormat="1" ht="14.25" x14ac:dyDescent="0.2">
      <c r="A81" s="328" t="s">
        <v>222</v>
      </c>
      <c r="B81" s="283">
        <v>-4278884.4929999784</v>
      </c>
      <c r="C81" s="283">
        <v>-55367244.315600038</v>
      </c>
      <c r="D81" s="283">
        <v>-29745855.298701808</v>
      </c>
      <c r="E81" s="283">
        <v>10304744.20874938</v>
      </c>
      <c r="F81" s="283">
        <v>13862347.98563277</v>
      </c>
      <c r="G81" s="283">
        <v>17731811.155316819</v>
      </c>
      <c r="H81" s="283">
        <v>25459481.312193755</v>
      </c>
      <c r="I81" s="283">
        <v>33866941.265630677</v>
      </c>
      <c r="J81" s="283">
        <v>43000379.926859178</v>
      </c>
      <c r="K81" s="283">
        <v>52908797.151734605</v>
      </c>
      <c r="L81" s="283">
        <v>63644164.611905277</v>
      </c>
      <c r="M81" s="283">
        <v>75261595.518170565</v>
      </c>
      <c r="N81" s="283">
        <v>87819523.670025438</v>
      </c>
      <c r="O81" s="283">
        <v>101379892.33026648</v>
      </c>
      <c r="P81" s="283">
        <v>4871524.0496164318</v>
      </c>
      <c r="Q81" s="283">
        <v>4957252.1008559745</v>
      </c>
      <c r="R81" s="283">
        <v>5046923.6424525622</v>
      </c>
      <c r="S81" s="283">
        <v>5140720.0749625787</v>
      </c>
      <c r="T81" s="283">
        <v>5238831.1433680505</v>
      </c>
      <c r="U81" s="283">
        <v>5341455.320920188</v>
      </c>
      <c r="V81" s="283">
        <v>5448800.2106397282</v>
      </c>
      <c r="W81" s="283">
        <v>5561082.965286348</v>
      </c>
      <c r="X81" s="283">
        <v>5678530.7266467102</v>
      </c>
      <c r="Y81" s="283">
        <v>5801381.0850296617</v>
      </c>
      <c r="Z81" s="283">
        <v>5929882.5598982349</v>
      </c>
      <c r="AA81" s="283">
        <v>6064295.1026107408</v>
      </c>
      <c r="AB81" s="283">
        <v>6204890.622288039</v>
      </c>
      <c r="AC81" s="284">
        <v>6351953.5358704906</v>
      </c>
      <c r="AD81" s="284">
        <v>6505781.3434777521</v>
      </c>
      <c r="AE81" s="284">
        <v>6666685.2302349079</v>
      </c>
      <c r="AF81" s="284">
        <v>6834990.6957829371</v>
      </c>
      <c r="AG81" s="284">
        <v>7011038.2127461452</v>
      </c>
      <c r="AH81" s="307">
        <v>6351045.0217914497</v>
      </c>
      <c r="AU81" s="256"/>
      <c r="AV81" s="256"/>
    </row>
    <row r="82" spans="1:48" s="255" customFormat="1" ht="14.25" x14ac:dyDescent="0.2">
      <c r="A82" s="328" t="s">
        <v>415</v>
      </c>
      <c r="B82" s="283">
        <v>-4278884.4929999784</v>
      </c>
      <c r="C82" s="283">
        <v>-59646128.808600016</v>
      </c>
      <c r="D82" s="283">
        <v>-89391984.107301831</v>
      </c>
      <c r="E82" s="283">
        <v>-79087239.898552448</v>
      </c>
      <c r="F82" s="283">
        <v>-65224891.912919678</v>
      </c>
      <c r="G82" s="283">
        <v>-47493080.757602856</v>
      </c>
      <c r="H82" s="283">
        <v>-22033599.445409101</v>
      </c>
      <c r="I82" s="283">
        <v>11833341.820221577</v>
      </c>
      <c r="J82" s="283">
        <v>54833721.747080758</v>
      </c>
      <c r="K82" s="283">
        <v>107742518.89881536</v>
      </c>
      <c r="L82" s="283">
        <v>171386683.51072064</v>
      </c>
      <c r="M82" s="283">
        <v>246648279.02889121</v>
      </c>
      <c r="N82" s="283">
        <v>334467802.69891667</v>
      </c>
      <c r="O82" s="283">
        <v>435847695.02918315</v>
      </c>
      <c r="P82" s="283">
        <v>440719219.07879961</v>
      </c>
      <c r="Q82" s="283">
        <v>445676471.17965555</v>
      </c>
      <c r="R82" s="283">
        <v>450723394.82210809</v>
      </c>
      <c r="S82" s="283">
        <v>455864114.89707065</v>
      </c>
      <c r="T82" s="283">
        <v>461102946.04043871</v>
      </c>
      <c r="U82" s="283">
        <v>466444401.36135888</v>
      </c>
      <c r="V82" s="283">
        <v>471893201.5719986</v>
      </c>
      <c r="W82" s="283">
        <v>477454284.53728497</v>
      </c>
      <c r="X82" s="283">
        <v>483132815.26393169</v>
      </c>
      <c r="Y82" s="283">
        <v>488934196.34896135</v>
      </c>
      <c r="Z82" s="283">
        <v>494864078.90885961</v>
      </c>
      <c r="AA82" s="283">
        <v>500928374.01147038</v>
      </c>
      <c r="AB82" s="283">
        <v>507133264.63375843</v>
      </c>
      <c r="AC82" s="284">
        <v>513485218.16962892</v>
      </c>
      <c r="AD82" s="284">
        <v>519990999.51310664</v>
      </c>
      <c r="AE82" s="284">
        <v>526657684.74334157</v>
      </c>
      <c r="AF82" s="284">
        <v>533492675.43912452</v>
      </c>
      <c r="AG82" s="284">
        <v>540503713.65187073</v>
      </c>
      <c r="AH82" s="307">
        <v>546854758.67366219</v>
      </c>
      <c r="AU82" s="256"/>
      <c r="AV82" s="256"/>
    </row>
    <row r="83" spans="1:48" s="255" customFormat="1" x14ac:dyDescent="0.2">
      <c r="A83" s="330" t="s">
        <v>416</v>
      </c>
      <c r="B83" s="288">
        <v>0.75599588161705711</v>
      </c>
      <c r="C83" s="288">
        <v>0.6273824743710017</v>
      </c>
      <c r="D83" s="288">
        <v>0.52064935632448273</v>
      </c>
      <c r="E83" s="288">
        <v>0.43207415462612664</v>
      </c>
      <c r="F83" s="288">
        <v>0.35856776317520883</v>
      </c>
      <c r="G83" s="288">
        <v>0.29756660844415667</v>
      </c>
      <c r="H83" s="288">
        <v>0.24694324352212174</v>
      </c>
      <c r="I83" s="288">
        <v>0.20493215230051592</v>
      </c>
      <c r="J83" s="288">
        <v>0.1700681761830008</v>
      </c>
      <c r="K83" s="288">
        <v>0.14113541591950271</v>
      </c>
      <c r="L83" s="288">
        <v>0.11712482648921385</v>
      </c>
      <c r="M83" s="288">
        <v>9.719902613212765E-2</v>
      </c>
      <c r="N83" s="288">
        <v>8.0663092225832109E-2</v>
      </c>
      <c r="O83" s="288">
        <v>6.6940325498615838E-2</v>
      </c>
      <c r="P83" s="288">
        <v>5.5552137343249659E-2</v>
      </c>
      <c r="Q83" s="288">
        <v>4.6101358791078552E-2</v>
      </c>
      <c r="R83" s="288">
        <v>3.825838903823945E-2</v>
      </c>
      <c r="S83" s="288">
        <v>3.174970044667174E-2</v>
      </c>
      <c r="T83" s="288">
        <v>2.6348299125868668E-2</v>
      </c>
      <c r="U83" s="288">
        <v>2.1865808403210511E-2</v>
      </c>
      <c r="V83" s="288">
        <v>1.814589908980126E-2</v>
      </c>
      <c r="W83" s="288">
        <v>1.5058837418922204E-2</v>
      </c>
      <c r="X83" s="288">
        <v>1.2496960513628384E-2</v>
      </c>
      <c r="Y83" s="288">
        <v>1.0370921588073345E-2</v>
      </c>
      <c r="Z83" s="288">
        <v>8.6065739320110735E-3</v>
      </c>
      <c r="AA83" s="288">
        <v>7.1423850058183183E-3</v>
      </c>
      <c r="AB83" s="288">
        <v>5.9272904612600145E-3</v>
      </c>
      <c r="AC83" s="289">
        <v>4.9189132458589318E-3</v>
      </c>
      <c r="AD83" s="289">
        <v>4.082085681210732E-3</v>
      </c>
      <c r="AE83" s="289">
        <v>3.3876229719591129E-3</v>
      </c>
      <c r="AF83" s="289">
        <v>2.8113053709204251E-3</v>
      </c>
      <c r="AG83" s="289">
        <v>2.3330335028385286E-3</v>
      </c>
      <c r="AH83" s="310">
        <v>1.9361273882477412E-3</v>
      </c>
      <c r="AU83" s="256"/>
      <c r="AV83" s="256"/>
    </row>
    <row r="84" spans="1:48" s="255" customFormat="1" ht="14.25" x14ac:dyDescent="0.2">
      <c r="A84" s="326" t="s">
        <v>417</v>
      </c>
      <c r="B84" s="283">
        <v>-3234819.054623073</v>
      </c>
      <c r="C84" s="283">
        <v>-34736438.737824932</v>
      </c>
      <c r="D84" s="283">
        <v>-15487160.414590301</v>
      </c>
      <c r="E84" s="283">
        <v>4452413.6426338628</v>
      </c>
      <c r="F84" s="283">
        <v>4970591.1095647039</v>
      </c>
      <c r="G84" s="283">
        <v>5276394.9070598893</v>
      </c>
      <c r="H84" s="283">
        <v>6287046.8936239704</v>
      </c>
      <c r="I84" s="283">
        <v>6940425.1654008534</v>
      </c>
      <c r="J84" s="283">
        <v>7312996.189337058</v>
      </c>
      <c r="K84" s="283">
        <v>7467305.0918106642</v>
      </c>
      <c r="L84" s="283">
        <v>7454311.7372203702</v>
      </c>
      <c r="M84" s="283">
        <v>7315353.7895162823</v>
      </c>
      <c r="N84" s="283">
        <v>7083794.3370239073</v>
      </c>
      <c r="O84" s="283">
        <v>6786402.9916026648</v>
      </c>
      <c r="P84" s="283">
        <v>270623.57307523576</v>
      </c>
      <c r="Q84" s="283">
        <v>228536.05771938921</v>
      </c>
      <c r="R84" s="283">
        <v>193087.16815923862</v>
      </c>
      <c r="S84" s="283">
        <v>163216.32246025375</v>
      </c>
      <c r="T84" s="283">
        <v>138034.29003537796</v>
      </c>
      <c r="U84" s="283">
        <v>116795.23864155014</v>
      </c>
      <c r="V84" s="283">
        <v>98873.378782756365</v>
      </c>
      <c r="W84" s="283">
        <v>83743.444247384905</v>
      </c>
      <c r="X84" s="283">
        <v>70964.37426632944</v>
      </c>
      <c r="Y84" s="283">
        <v>60165.668335374488</v>
      </c>
      <c r="Z84" s="283">
        <v>51035.972659907238</v>
      </c>
      <c r="AA84" s="283">
        <v>43313.530411744418</v>
      </c>
      <c r="AB84" s="283">
        <v>36778.18899864961</v>
      </c>
      <c r="AC84" s="284">
        <v>31244.708384673835</v>
      </c>
      <c r="AD84" s="284">
        <v>26557.15686729845</v>
      </c>
      <c r="AE84" s="284">
        <v>22584.216032764303</v>
      </c>
      <c r="AF84" s="284">
        <v>19215.246053245704</v>
      </c>
      <c r="AG84" s="284">
        <v>16356.987040017917</v>
      </c>
      <c r="AH84" s="307">
        <v>12296.432210684898</v>
      </c>
      <c r="AU84" s="256"/>
      <c r="AV84" s="256"/>
    </row>
    <row r="85" spans="1:48" s="255" customFormat="1" ht="14.25" x14ac:dyDescent="0.2">
      <c r="A85" s="326" t="s">
        <v>418</v>
      </c>
      <c r="B85" s="283">
        <v>-3234819.054623073</v>
      </c>
      <c r="C85" s="283">
        <v>-37971257.792448007</v>
      </c>
      <c r="D85" s="283">
        <v>-53458418.207038306</v>
      </c>
      <c r="E85" s="283">
        <v>-49006004.564404443</v>
      </c>
      <c r="F85" s="283">
        <v>-44035413.454839736</v>
      </c>
      <c r="G85" s="283">
        <v>-38759018.547779843</v>
      </c>
      <c r="H85" s="283">
        <v>-32471971.654155873</v>
      </c>
      <c r="I85" s="283">
        <v>-25531546.488755018</v>
      </c>
      <c r="J85" s="283">
        <v>-18218550.299417958</v>
      </c>
      <c r="K85" s="283">
        <v>-10751245.207607294</v>
      </c>
      <c r="L85" s="283">
        <v>-3296933.4703869233</v>
      </c>
      <c r="M85" s="283">
        <v>4018420.319129359</v>
      </c>
      <c r="N85" s="283">
        <v>11102214.656153265</v>
      </c>
      <c r="O85" s="283">
        <v>17888617.647755928</v>
      </c>
      <c r="P85" s="283">
        <v>18159241.220831163</v>
      </c>
      <c r="Q85" s="283">
        <v>18387777.278550554</v>
      </c>
      <c r="R85" s="283">
        <v>18580864.446709793</v>
      </c>
      <c r="S85" s="283">
        <v>18744080.769170046</v>
      </c>
      <c r="T85" s="283">
        <v>18882115.059205424</v>
      </c>
      <c r="U85" s="283">
        <v>18998910.297846973</v>
      </c>
      <c r="V85" s="283">
        <v>19097783.67662973</v>
      </c>
      <c r="W85" s="283">
        <v>19181527.120877113</v>
      </c>
      <c r="X85" s="283">
        <v>19252491.495143443</v>
      </c>
      <c r="Y85" s="283">
        <v>19312657.163478818</v>
      </c>
      <c r="Z85" s="283">
        <v>19363693.136138726</v>
      </c>
      <c r="AA85" s="283">
        <v>19407006.666550469</v>
      </c>
      <c r="AB85" s="283">
        <v>19443784.855549119</v>
      </c>
      <c r="AC85" s="284">
        <v>19475029.563933793</v>
      </c>
      <c r="AD85" s="284">
        <v>19501586.720801093</v>
      </c>
      <c r="AE85" s="284">
        <v>19524170.936833858</v>
      </c>
      <c r="AF85" s="284">
        <v>19543386.182887103</v>
      </c>
      <c r="AG85" s="284">
        <v>19559743.16992712</v>
      </c>
      <c r="AH85" s="307">
        <v>19572039.602137804</v>
      </c>
      <c r="AU85" s="256"/>
      <c r="AV85" s="256"/>
    </row>
    <row r="86" spans="1:48" s="255" customFormat="1" ht="14.25" x14ac:dyDescent="0.2">
      <c r="A86" s="326" t="s">
        <v>419</v>
      </c>
      <c r="B86" s="290">
        <v>0</v>
      </c>
      <c r="C86" s="290">
        <v>0</v>
      </c>
      <c r="D86" s="290">
        <v>0</v>
      </c>
      <c r="E86" s="290">
        <v>0</v>
      </c>
      <c r="F86" s="290">
        <v>0</v>
      </c>
      <c r="G86" s="290">
        <v>0</v>
      </c>
      <c r="H86" s="290">
        <v>0</v>
      </c>
      <c r="I86" s="290">
        <v>2.9519522315648139E-2</v>
      </c>
      <c r="J86" s="290">
        <v>0.10240736797135264</v>
      </c>
      <c r="K86" s="290">
        <v>0.15413795206654601</v>
      </c>
      <c r="L86" s="290">
        <v>0.19161276333500066</v>
      </c>
      <c r="M86" s="290">
        <v>0.21926357291234733</v>
      </c>
      <c r="N86" s="290">
        <v>0.23999289943263036</v>
      </c>
      <c r="O86" s="290">
        <v>0.25574639528349841</v>
      </c>
      <c r="P86" s="290">
        <v>0.25629503079341953</v>
      </c>
      <c r="Q86" s="290">
        <v>0.25673640212252913</v>
      </c>
      <c r="R86" s="290">
        <v>0.25709177870263944</v>
      </c>
      <c r="S86" s="290">
        <v>0.25737817053419354</v>
      </c>
      <c r="T86" s="290">
        <v>0.257609178909457</v>
      </c>
      <c r="U86" s="290">
        <v>0.25779568316269708</v>
      </c>
      <c r="V86" s="290">
        <v>0.25794639117238582</v>
      </c>
      <c r="W86" s="290">
        <v>0.25806827880241956</v>
      </c>
      <c r="X86" s="290">
        <v>0.25816693988770245</v>
      </c>
      <c r="Y86" s="290">
        <v>0.25824686469523872</v>
      </c>
      <c r="Z86" s="290">
        <v>0.25831166144702622</v>
      </c>
      <c r="AA86" s="290">
        <v>0.25836423262361219</v>
      </c>
      <c r="AB86" s="290">
        <v>0.25840691539176297</v>
      </c>
      <c r="AC86" s="291">
        <v>0.25844159357216934</v>
      </c>
      <c r="AD86" s="291">
        <v>0.2584697870189514</v>
      </c>
      <c r="AE86" s="291">
        <v>0.25849272305531401</v>
      </c>
      <c r="AF86" s="291">
        <v>0.25851139363864428</v>
      </c>
      <c r="AG86" s="291">
        <v>0.25852660116194626</v>
      </c>
      <c r="AH86" s="311">
        <v>0.25853754145596275</v>
      </c>
      <c r="AU86" s="256"/>
      <c r="AV86" s="256"/>
    </row>
    <row r="87" spans="1:48" s="255" customFormat="1" ht="14.25" x14ac:dyDescent="0.2">
      <c r="A87" s="326" t="s">
        <v>420</v>
      </c>
      <c r="B87" s="292">
        <v>0</v>
      </c>
      <c r="C87" s="292">
        <v>0</v>
      </c>
      <c r="D87" s="292">
        <v>0</v>
      </c>
      <c r="E87" s="292">
        <v>0</v>
      </c>
      <c r="F87" s="292">
        <v>0</v>
      </c>
      <c r="G87" s="292">
        <v>0</v>
      </c>
      <c r="H87" s="292">
        <v>0</v>
      </c>
      <c r="I87" s="292">
        <v>7.6505931336577344</v>
      </c>
      <c r="J87" s="292">
        <v>0</v>
      </c>
      <c r="K87" s="292">
        <v>0</v>
      </c>
      <c r="L87" s="292">
        <v>0</v>
      </c>
      <c r="M87" s="292">
        <v>0</v>
      </c>
      <c r="N87" s="292">
        <v>0</v>
      </c>
      <c r="O87" s="292">
        <v>0</v>
      </c>
      <c r="P87" s="292">
        <v>0</v>
      </c>
      <c r="Q87" s="292">
        <v>0</v>
      </c>
      <c r="R87" s="292">
        <v>0</v>
      </c>
      <c r="S87" s="292">
        <v>0</v>
      </c>
      <c r="T87" s="292">
        <v>0</v>
      </c>
      <c r="U87" s="292">
        <v>0</v>
      </c>
      <c r="V87" s="292">
        <v>0</v>
      </c>
      <c r="W87" s="292">
        <v>0</v>
      </c>
      <c r="X87" s="292">
        <v>0</v>
      </c>
      <c r="Y87" s="292">
        <v>0</v>
      </c>
      <c r="Z87" s="292">
        <v>0</v>
      </c>
      <c r="AA87" s="292">
        <v>0</v>
      </c>
      <c r="AB87" s="292">
        <v>0</v>
      </c>
      <c r="AC87" s="293">
        <v>0</v>
      </c>
      <c r="AD87" s="293">
        <v>0</v>
      </c>
      <c r="AE87" s="293">
        <v>0</v>
      </c>
      <c r="AF87" s="293">
        <v>0</v>
      </c>
      <c r="AG87" s="293">
        <v>0</v>
      </c>
      <c r="AH87" s="312">
        <v>0</v>
      </c>
      <c r="AU87" s="256"/>
      <c r="AV87" s="256"/>
    </row>
    <row r="88" spans="1:48" s="255" customFormat="1" ht="15" thickBot="1" x14ac:dyDescent="0.25">
      <c r="A88" s="331" t="s">
        <v>421</v>
      </c>
      <c r="B88" s="294">
        <v>0</v>
      </c>
      <c r="C88" s="294">
        <v>0</v>
      </c>
      <c r="D88" s="294">
        <v>0</v>
      </c>
      <c r="E88" s="294">
        <v>0</v>
      </c>
      <c r="F88" s="294">
        <v>0</v>
      </c>
      <c r="G88" s="294">
        <v>0</v>
      </c>
      <c r="H88" s="294">
        <v>0</v>
      </c>
      <c r="I88" s="294">
        <v>0</v>
      </c>
      <c r="J88" s="294">
        <v>0</v>
      </c>
      <c r="K88" s="294">
        <v>0</v>
      </c>
      <c r="L88" s="294">
        <v>0</v>
      </c>
      <c r="M88" s="294">
        <v>11.450686810952574</v>
      </c>
      <c r="N88" s="294">
        <v>0</v>
      </c>
      <c r="O88" s="294">
        <v>0</v>
      </c>
      <c r="P88" s="294">
        <v>0</v>
      </c>
      <c r="Q88" s="294">
        <v>0</v>
      </c>
      <c r="R88" s="294">
        <v>0</v>
      </c>
      <c r="S88" s="294">
        <v>0</v>
      </c>
      <c r="T88" s="294">
        <v>0</v>
      </c>
      <c r="U88" s="294">
        <v>0</v>
      </c>
      <c r="V88" s="294">
        <v>0</v>
      </c>
      <c r="W88" s="294">
        <v>0</v>
      </c>
      <c r="X88" s="294">
        <v>0</v>
      </c>
      <c r="Y88" s="294">
        <v>0</v>
      </c>
      <c r="Z88" s="294">
        <v>0</v>
      </c>
      <c r="AA88" s="294">
        <v>0</v>
      </c>
      <c r="AB88" s="294">
        <v>0</v>
      </c>
      <c r="AC88" s="295">
        <v>0</v>
      </c>
      <c r="AD88" s="295">
        <v>0</v>
      </c>
      <c r="AE88" s="295">
        <v>0</v>
      </c>
      <c r="AF88" s="295">
        <v>0</v>
      </c>
      <c r="AG88" s="295">
        <v>0</v>
      </c>
      <c r="AH88" s="313">
        <v>0</v>
      </c>
      <c r="AU88" s="256"/>
      <c r="AV88" s="256"/>
    </row>
    <row r="89" spans="1:48" s="255" customFormat="1" x14ac:dyDescent="0.2">
      <c r="A89" s="296"/>
      <c r="B89" s="297">
        <v>2018</v>
      </c>
      <c r="C89" s="297">
        <v>2019</v>
      </c>
      <c r="D89" s="297">
        <v>2020</v>
      </c>
      <c r="E89" s="297">
        <v>2021</v>
      </c>
      <c r="F89" s="297">
        <v>2022</v>
      </c>
      <c r="G89" s="297">
        <v>2023</v>
      </c>
      <c r="H89" s="297">
        <v>2024</v>
      </c>
      <c r="I89" s="297">
        <v>2025</v>
      </c>
      <c r="J89" s="297">
        <v>2026</v>
      </c>
      <c r="K89" s="297">
        <v>2027</v>
      </c>
      <c r="L89" s="297">
        <v>2028</v>
      </c>
      <c r="M89" s="297">
        <v>2029</v>
      </c>
      <c r="N89" s="297">
        <v>2030</v>
      </c>
      <c r="O89" s="297">
        <v>2031</v>
      </c>
      <c r="P89" s="297">
        <v>2032</v>
      </c>
      <c r="Q89" s="297">
        <v>2033</v>
      </c>
      <c r="R89" s="297">
        <v>2034</v>
      </c>
      <c r="S89" s="297">
        <v>2035</v>
      </c>
      <c r="T89" s="297">
        <v>2036</v>
      </c>
      <c r="U89" s="297">
        <v>2037</v>
      </c>
      <c r="V89" s="297">
        <v>2038</v>
      </c>
      <c r="W89" s="297">
        <v>2039</v>
      </c>
      <c r="X89" s="297">
        <v>2040</v>
      </c>
      <c r="Y89" s="297">
        <v>2041</v>
      </c>
      <c r="Z89" s="297">
        <v>2042</v>
      </c>
      <c r="AA89" s="297">
        <v>2043</v>
      </c>
      <c r="AB89" s="297">
        <v>2044</v>
      </c>
      <c r="AC89" s="297">
        <v>2045</v>
      </c>
      <c r="AD89" s="297">
        <v>2046</v>
      </c>
      <c r="AE89" s="297">
        <v>2047</v>
      </c>
      <c r="AF89" s="297">
        <v>2048</v>
      </c>
      <c r="AG89" s="297">
        <v>2049</v>
      </c>
      <c r="AH89" s="298">
        <v>2050</v>
      </c>
      <c r="AU89" s="256"/>
      <c r="AV89" s="256"/>
    </row>
    <row r="90" spans="1:48" ht="96.6" customHeight="1" x14ac:dyDescent="0.2">
      <c r="A90" s="429" t="s">
        <v>422</v>
      </c>
      <c r="B90" s="429"/>
      <c r="C90" s="429"/>
      <c r="D90" s="429"/>
      <c r="E90" s="429"/>
      <c r="F90" s="429"/>
      <c r="G90" s="429"/>
      <c r="H90" s="429"/>
      <c r="I90" s="429"/>
      <c r="J90" s="429"/>
      <c r="K90" s="429"/>
      <c r="L90" s="429"/>
      <c r="M90" s="429"/>
      <c r="N90" s="429"/>
      <c r="O90" s="429"/>
      <c r="P90" s="429"/>
      <c r="Q90" s="429"/>
      <c r="R90" s="429"/>
      <c r="S90" s="429"/>
      <c r="T90" s="429"/>
      <c r="U90" s="429"/>
      <c r="V90" s="429"/>
      <c r="W90" s="429"/>
      <c r="X90" s="429"/>
      <c r="Y90" s="429"/>
      <c r="Z90" s="429"/>
      <c r="AA90" s="429"/>
      <c r="AB90" s="429"/>
      <c r="AC90" s="429"/>
      <c r="AD90" s="176"/>
      <c r="AE90" s="176"/>
      <c r="AF90" s="176"/>
      <c r="AG90" s="176"/>
    </row>
    <row r="91" spans="1:48" ht="96.6" customHeight="1" x14ac:dyDescent="0.2">
      <c r="A91" s="430" t="s">
        <v>423</v>
      </c>
      <c r="B91" s="430"/>
      <c r="C91" s="430"/>
      <c r="D91" s="430"/>
      <c r="E91" s="430"/>
      <c r="F91" s="430"/>
      <c r="G91" s="430"/>
      <c r="H91" s="430"/>
      <c r="I91" s="430"/>
      <c r="J91" s="160"/>
      <c r="K91" s="160"/>
      <c r="L91" s="160"/>
      <c r="M91" s="160"/>
      <c r="N91" s="160"/>
      <c r="O91" s="160"/>
      <c r="P91" s="160"/>
      <c r="Q91" s="160"/>
      <c r="R91" s="160"/>
      <c r="S91" s="160"/>
      <c r="T91" s="160"/>
      <c r="U91" s="160"/>
      <c r="V91" s="160"/>
      <c r="W91" s="160"/>
      <c r="X91" s="160"/>
      <c r="Y91" s="160"/>
      <c r="Z91" s="160"/>
      <c r="AA91" s="160"/>
      <c r="AB91" s="160"/>
      <c r="AC91" s="160"/>
      <c r="AD91" s="176"/>
      <c r="AE91" s="176"/>
      <c r="AF91" s="176"/>
      <c r="AG91" s="176"/>
    </row>
    <row r="92" spans="1:48" x14ac:dyDescent="0.2">
      <c r="C92" s="215"/>
    </row>
  </sheetData>
  <mergeCells count="15">
    <mergeCell ref="D28:F28"/>
    <mergeCell ref="A90:AC90"/>
    <mergeCell ref="A91:I91"/>
    <mergeCell ref="A15:P15"/>
    <mergeCell ref="A16:P16"/>
    <mergeCell ref="A18:P18"/>
    <mergeCell ref="D25:F25"/>
    <mergeCell ref="D26:F26"/>
    <mergeCell ref="D27:F27"/>
    <mergeCell ref="A13:P13"/>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6"/>
  <sheetViews>
    <sheetView tabSelected="1" view="pageBreakPreview" zoomScale="80" zoomScaleNormal="100" zoomScaleSheetLayoutView="80" workbookViewId="0">
      <selection activeCell="I28" sqref="I28"/>
    </sheetView>
  </sheetViews>
  <sheetFormatPr defaultRowHeight="15" x14ac:dyDescent="0.25"/>
  <cols>
    <col min="2" max="2" width="40.140625" customWidth="1"/>
    <col min="3" max="4" width="16" style="142" customWidth="1"/>
    <col min="5" max="6" width="16" customWidth="1"/>
    <col min="7" max="8" width="16" hidden="1" customWidth="1"/>
    <col min="9" max="10" width="18.28515625" customWidth="1"/>
    <col min="11" max="11" width="64.85546875" customWidth="1"/>
    <col min="12" max="12" width="32.28515625" customWidth="1"/>
  </cols>
  <sheetData>
    <row r="1" spans="1:12" ht="18.75" x14ac:dyDescent="0.25">
      <c r="A1" s="53"/>
      <c r="B1" s="53"/>
      <c r="C1" s="125"/>
      <c r="D1" s="125"/>
      <c r="E1" s="53"/>
      <c r="G1" s="53"/>
      <c r="H1" s="53"/>
      <c r="I1" s="53"/>
      <c r="J1" s="53"/>
      <c r="K1" s="53"/>
      <c r="L1" s="36" t="s">
        <v>65</v>
      </c>
    </row>
    <row r="2" spans="1:12" ht="18.75" x14ac:dyDescent="0.3">
      <c r="A2" s="53"/>
      <c r="B2" s="53"/>
      <c r="C2" s="125"/>
      <c r="D2" s="125"/>
      <c r="E2" s="53"/>
      <c r="G2" s="53"/>
      <c r="H2" s="53"/>
      <c r="I2" s="53"/>
      <c r="J2" s="53"/>
      <c r="K2" s="53"/>
      <c r="L2" s="13" t="s">
        <v>7</v>
      </c>
    </row>
    <row r="3" spans="1:12" ht="18.75" x14ac:dyDescent="0.3">
      <c r="A3" s="53"/>
      <c r="B3" s="53"/>
      <c r="C3" s="125"/>
      <c r="D3" s="125"/>
      <c r="E3" s="53"/>
      <c r="G3" s="53"/>
      <c r="H3" s="53"/>
      <c r="I3" s="53"/>
      <c r="J3" s="53"/>
      <c r="K3" s="53"/>
      <c r="L3" s="13" t="s">
        <v>64</v>
      </c>
    </row>
    <row r="4" spans="1:12" ht="18.75" x14ac:dyDescent="0.3">
      <c r="A4" s="53"/>
      <c r="B4" s="53"/>
      <c r="C4" s="125"/>
      <c r="D4" s="125"/>
      <c r="E4" s="53"/>
      <c r="F4" s="53"/>
      <c r="G4" s="53"/>
      <c r="H4" s="53"/>
      <c r="I4" s="53"/>
      <c r="J4" s="53"/>
      <c r="K4" s="13"/>
      <c r="L4" s="53"/>
    </row>
    <row r="5" spans="1:12" ht="15.75" x14ac:dyDescent="0.25">
      <c r="A5" s="382" t="str">
        <f>'5. анализ эконом эфф'!A5:P5</f>
        <v>Год раскрытия информации: 2018 год</v>
      </c>
      <c r="B5" s="382"/>
      <c r="C5" s="382"/>
      <c r="D5" s="382"/>
      <c r="E5" s="382"/>
      <c r="F5" s="382"/>
      <c r="G5" s="382"/>
      <c r="H5" s="382"/>
      <c r="I5" s="382"/>
      <c r="J5" s="382"/>
      <c r="K5" s="382"/>
      <c r="L5" s="382"/>
    </row>
    <row r="6" spans="1:12" ht="18.75" x14ac:dyDescent="0.3">
      <c r="A6" s="185"/>
      <c r="B6" s="185"/>
      <c r="C6" s="197"/>
      <c r="D6" s="197"/>
      <c r="E6" s="185"/>
      <c r="F6" s="185"/>
      <c r="G6" s="185"/>
      <c r="H6" s="185"/>
      <c r="I6" s="185"/>
      <c r="J6" s="185"/>
      <c r="K6" s="179"/>
      <c r="L6" s="185"/>
    </row>
    <row r="7" spans="1:12" ht="18.75" x14ac:dyDescent="0.25">
      <c r="A7" s="371" t="s">
        <v>6</v>
      </c>
      <c r="B7" s="371"/>
      <c r="C7" s="371"/>
      <c r="D7" s="371"/>
      <c r="E7" s="371"/>
      <c r="F7" s="371"/>
      <c r="G7" s="371"/>
      <c r="H7" s="371"/>
      <c r="I7" s="371"/>
      <c r="J7" s="371"/>
      <c r="K7" s="371"/>
      <c r="L7" s="371"/>
    </row>
    <row r="8" spans="1:12" ht="18.75" x14ac:dyDescent="0.25">
      <c r="A8" s="371"/>
      <c r="B8" s="371"/>
      <c r="C8" s="371"/>
      <c r="D8" s="371"/>
      <c r="E8" s="371"/>
      <c r="F8" s="371"/>
      <c r="G8" s="371"/>
      <c r="H8" s="371"/>
      <c r="I8" s="371"/>
      <c r="J8" s="371"/>
      <c r="K8" s="371"/>
      <c r="L8" s="371"/>
    </row>
    <row r="9" spans="1:12" ht="15.75" x14ac:dyDescent="0.25">
      <c r="A9" s="375" t="str">
        <f>'5. анализ эконом эфф'!A9:P9</f>
        <v>Акционерное общество "Янтарьэнерго" ДЗО  ПАО "Россети"</v>
      </c>
      <c r="B9" s="375"/>
      <c r="C9" s="375"/>
      <c r="D9" s="375"/>
      <c r="E9" s="375"/>
      <c r="F9" s="375"/>
      <c r="G9" s="375"/>
      <c r="H9" s="375"/>
      <c r="I9" s="375"/>
      <c r="J9" s="375"/>
      <c r="K9" s="375"/>
      <c r="L9" s="375"/>
    </row>
    <row r="10" spans="1:12" ht="15.75" x14ac:dyDescent="0.25">
      <c r="A10" s="372" t="s">
        <v>5</v>
      </c>
      <c r="B10" s="372"/>
      <c r="C10" s="372"/>
      <c r="D10" s="372"/>
      <c r="E10" s="372"/>
      <c r="F10" s="372"/>
      <c r="G10" s="372"/>
      <c r="H10" s="372"/>
      <c r="I10" s="372"/>
      <c r="J10" s="372"/>
      <c r="K10" s="372"/>
      <c r="L10" s="372"/>
    </row>
    <row r="11" spans="1:12" ht="18.75" x14ac:dyDescent="0.25">
      <c r="A11" s="371"/>
      <c r="B11" s="371"/>
      <c r="C11" s="371"/>
      <c r="D11" s="371"/>
      <c r="E11" s="371"/>
      <c r="F11" s="371"/>
      <c r="G11" s="371"/>
      <c r="H11" s="371"/>
      <c r="I11" s="371"/>
      <c r="J11" s="371"/>
      <c r="K11" s="371"/>
      <c r="L11" s="371"/>
    </row>
    <row r="12" spans="1:12" ht="15.75" x14ac:dyDescent="0.25">
      <c r="A12" s="375" t="str">
        <f>'5. анализ эконом эфф'!A12:P12</f>
        <v>Н_17-1458</v>
      </c>
      <c r="B12" s="375"/>
      <c r="C12" s="375"/>
      <c r="D12" s="375"/>
      <c r="E12" s="375"/>
      <c r="F12" s="375"/>
      <c r="G12" s="375"/>
      <c r="H12" s="375"/>
      <c r="I12" s="375"/>
      <c r="J12" s="375"/>
      <c r="K12" s="375"/>
      <c r="L12" s="375"/>
    </row>
    <row r="13" spans="1:12" ht="15.75" x14ac:dyDescent="0.25">
      <c r="A13" s="372" t="s">
        <v>4</v>
      </c>
      <c r="B13" s="372"/>
      <c r="C13" s="372"/>
      <c r="D13" s="372"/>
      <c r="E13" s="372"/>
      <c r="F13" s="372"/>
      <c r="G13" s="372"/>
      <c r="H13" s="372"/>
      <c r="I13" s="372"/>
      <c r="J13" s="372"/>
      <c r="K13" s="372"/>
      <c r="L13" s="372"/>
    </row>
    <row r="14" spans="1:12" ht="18.75" x14ac:dyDescent="0.25">
      <c r="A14" s="386"/>
      <c r="B14" s="386"/>
      <c r="C14" s="386"/>
      <c r="D14" s="386"/>
      <c r="E14" s="386"/>
      <c r="F14" s="386"/>
      <c r="G14" s="386"/>
      <c r="H14" s="386"/>
      <c r="I14" s="386"/>
      <c r="J14" s="386"/>
      <c r="K14" s="386"/>
      <c r="L14" s="386"/>
    </row>
    <row r="15" spans="1:12" ht="81.75" customHeight="1" x14ac:dyDescent="0.25">
      <c r="A15" s="387" t="str">
        <f>'5. анализ эконом эфф'!A15:P15</f>
        <v>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v>
      </c>
      <c r="B15" s="387"/>
      <c r="C15" s="387"/>
      <c r="D15" s="387"/>
      <c r="E15" s="387"/>
      <c r="F15" s="387"/>
      <c r="G15" s="387"/>
      <c r="H15" s="387"/>
      <c r="I15" s="387"/>
      <c r="J15" s="387"/>
      <c r="K15" s="387"/>
      <c r="L15" s="387"/>
    </row>
    <row r="16" spans="1:12" ht="15.75" x14ac:dyDescent="0.25">
      <c r="A16" s="374" t="s">
        <v>3</v>
      </c>
      <c r="B16" s="374"/>
      <c r="C16" s="374"/>
      <c r="D16" s="374"/>
      <c r="E16" s="374"/>
      <c r="F16" s="374"/>
      <c r="G16" s="374"/>
      <c r="H16" s="374"/>
      <c r="I16" s="374"/>
      <c r="J16" s="374"/>
      <c r="K16" s="374"/>
      <c r="L16" s="374"/>
    </row>
    <row r="17" spans="1:12" ht="15.75" x14ac:dyDescent="0.25">
      <c r="A17" s="53"/>
      <c r="B17" s="53"/>
      <c r="C17" s="125"/>
      <c r="D17" s="125"/>
      <c r="E17" s="53"/>
      <c r="F17" s="53"/>
      <c r="G17" s="53"/>
      <c r="H17" s="53"/>
      <c r="I17" s="53"/>
      <c r="J17" s="53"/>
      <c r="K17" s="53"/>
      <c r="L17" s="122"/>
    </row>
    <row r="18" spans="1:12" ht="15.75" x14ac:dyDescent="0.25">
      <c r="A18" s="53"/>
      <c r="B18" s="53"/>
      <c r="C18" s="125"/>
      <c r="D18" s="125"/>
      <c r="E18" s="53"/>
      <c r="F18" s="53"/>
      <c r="G18" s="53"/>
      <c r="H18" s="53"/>
      <c r="I18" s="53"/>
      <c r="J18" s="53"/>
      <c r="K18" s="72"/>
      <c r="L18" s="53"/>
    </row>
    <row r="19" spans="1:12" ht="15.75" customHeight="1" x14ac:dyDescent="0.25">
      <c r="A19" s="431" t="s">
        <v>366</v>
      </c>
      <c r="B19" s="431"/>
      <c r="C19" s="431"/>
      <c r="D19" s="431"/>
      <c r="E19" s="431"/>
      <c r="F19" s="431"/>
      <c r="G19" s="431"/>
      <c r="H19" s="431"/>
      <c r="I19" s="431"/>
      <c r="J19" s="431"/>
      <c r="K19" s="431"/>
      <c r="L19" s="431"/>
    </row>
    <row r="20" spans="1:12" ht="15.75" x14ac:dyDescent="0.25">
      <c r="A20" s="124"/>
      <c r="F20" s="125"/>
    </row>
    <row r="21" spans="1:12" s="127" customFormat="1" ht="15.75" x14ac:dyDescent="0.25">
      <c r="A21" s="126"/>
      <c r="C21" s="144"/>
      <c r="D21" s="144"/>
      <c r="K21" s="128"/>
    </row>
    <row r="22" spans="1:12" s="127" customFormat="1" ht="16.5" hidden="1" thickBot="1" x14ac:dyDescent="0.3">
      <c r="A22" s="126"/>
      <c r="B22" s="435" t="s">
        <v>424</v>
      </c>
      <c r="C22" s="436"/>
      <c r="D22" s="436"/>
      <c r="E22" s="436"/>
      <c r="F22" s="436"/>
      <c r="G22" s="436"/>
      <c r="H22" s="436"/>
      <c r="I22" s="436"/>
      <c r="K22" s="128"/>
    </row>
    <row r="23" spans="1:12" ht="15.75" x14ac:dyDescent="0.25">
      <c r="A23" s="432" t="s">
        <v>192</v>
      </c>
      <c r="B23" s="432" t="s">
        <v>447</v>
      </c>
      <c r="C23" s="437" t="s">
        <v>448</v>
      </c>
      <c r="D23" s="437"/>
      <c r="E23" s="437"/>
      <c r="F23" s="437"/>
      <c r="G23" s="437"/>
      <c r="H23" s="437"/>
      <c r="I23" s="438" t="s">
        <v>191</v>
      </c>
      <c r="J23" s="439" t="s">
        <v>449</v>
      </c>
      <c r="K23" s="432" t="s">
        <v>190</v>
      </c>
      <c r="L23" s="433" t="s">
        <v>450</v>
      </c>
    </row>
    <row r="24" spans="1:12" ht="57.75" customHeight="1" x14ac:dyDescent="0.25">
      <c r="A24" s="432"/>
      <c r="B24" s="432"/>
      <c r="C24" s="434" t="s">
        <v>650</v>
      </c>
      <c r="D24" s="434"/>
      <c r="E24" s="434" t="s">
        <v>8</v>
      </c>
      <c r="F24" s="434"/>
      <c r="G24" s="434" t="s">
        <v>651</v>
      </c>
      <c r="H24" s="434"/>
      <c r="I24" s="438"/>
      <c r="J24" s="440"/>
      <c r="K24" s="432"/>
      <c r="L24" s="433"/>
    </row>
    <row r="25" spans="1:12" ht="31.5" x14ac:dyDescent="0.25">
      <c r="A25" s="432"/>
      <c r="B25" s="432"/>
      <c r="C25" s="145" t="s">
        <v>189</v>
      </c>
      <c r="D25" s="145" t="s">
        <v>188</v>
      </c>
      <c r="E25" s="145" t="s">
        <v>189</v>
      </c>
      <c r="F25" s="145" t="s">
        <v>188</v>
      </c>
      <c r="G25" s="145" t="s">
        <v>189</v>
      </c>
      <c r="H25" s="145" t="s">
        <v>188</v>
      </c>
      <c r="I25" s="438"/>
      <c r="J25" s="441"/>
      <c r="K25" s="432"/>
      <c r="L25" s="433"/>
    </row>
    <row r="26" spans="1:12" ht="15.75" x14ac:dyDescent="0.25">
      <c r="A26" s="146">
        <v>1</v>
      </c>
      <c r="B26" s="146">
        <v>2</v>
      </c>
      <c r="C26" s="145">
        <v>3</v>
      </c>
      <c r="D26" s="145">
        <v>4</v>
      </c>
      <c r="E26" s="145">
        <v>5</v>
      </c>
      <c r="F26" s="145">
        <v>6</v>
      </c>
      <c r="G26" s="145">
        <v>7</v>
      </c>
      <c r="H26" s="145">
        <v>8</v>
      </c>
      <c r="I26" s="145">
        <v>9</v>
      </c>
      <c r="J26" s="145">
        <v>10</v>
      </c>
      <c r="K26" s="145">
        <v>11</v>
      </c>
      <c r="L26" s="145">
        <v>12</v>
      </c>
    </row>
    <row r="27" spans="1:12" ht="15.75" x14ac:dyDescent="0.25">
      <c r="A27" s="335">
        <v>1</v>
      </c>
      <c r="B27" s="336" t="s">
        <v>187</v>
      </c>
      <c r="C27" s="337"/>
      <c r="D27" s="337"/>
      <c r="E27" s="366"/>
      <c r="F27" s="366"/>
      <c r="G27" s="366"/>
      <c r="H27" s="366"/>
      <c r="I27" s="366"/>
      <c r="J27" s="147"/>
      <c r="K27" s="148"/>
      <c r="L27" s="149"/>
    </row>
    <row r="28" spans="1:12" ht="15.75" x14ac:dyDescent="0.25">
      <c r="A28" s="335" t="s">
        <v>451</v>
      </c>
      <c r="B28" s="339" t="s">
        <v>452</v>
      </c>
      <c r="C28" s="340" t="s">
        <v>512</v>
      </c>
      <c r="D28" s="340" t="s">
        <v>512</v>
      </c>
      <c r="E28" s="367" t="s">
        <v>512</v>
      </c>
      <c r="F28" s="367" t="s">
        <v>512</v>
      </c>
      <c r="G28" s="367" t="s">
        <v>512</v>
      </c>
      <c r="H28" s="367" t="s">
        <v>512</v>
      </c>
      <c r="I28" s="368"/>
      <c r="J28" s="150"/>
      <c r="K28" s="148"/>
      <c r="L28" s="148"/>
    </row>
    <row r="29" spans="1:12" ht="31.5" x14ac:dyDescent="0.25">
      <c r="A29" s="335" t="s">
        <v>453</v>
      </c>
      <c r="B29" s="339" t="s">
        <v>454</v>
      </c>
      <c r="C29" s="340" t="s">
        <v>512</v>
      </c>
      <c r="D29" s="340" t="s">
        <v>512</v>
      </c>
      <c r="E29" s="367" t="s">
        <v>512</v>
      </c>
      <c r="F29" s="367" t="s">
        <v>512</v>
      </c>
      <c r="G29" s="367" t="s">
        <v>512</v>
      </c>
      <c r="H29" s="367" t="s">
        <v>512</v>
      </c>
      <c r="I29" s="368"/>
      <c r="J29" s="150"/>
      <c r="K29" s="148"/>
      <c r="L29" s="148"/>
    </row>
    <row r="30" spans="1:12" ht="47.25" x14ac:dyDescent="0.25">
      <c r="A30" s="335" t="s">
        <v>456</v>
      </c>
      <c r="B30" s="339" t="s">
        <v>455</v>
      </c>
      <c r="C30" s="340" t="s">
        <v>512</v>
      </c>
      <c r="D30" s="340" t="s">
        <v>512</v>
      </c>
      <c r="E30" s="367" t="s">
        <v>512</v>
      </c>
      <c r="F30" s="367" t="s">
        <v>512</v>
      </c>
      <c r="G30" s="367" t="s">
        <v>512</v>
      </c>
      <c r="H30" s="367" t="s">
        <v>512</v>
      </c>
      <c r="I30" s="368"/>
      <c r="J30" s="150"/>
      <c r="K30" s="148"/>
      <c r="L30" s="148"/>
    </row>
    <row r="31" spans="1:12" ht="31.5" x14ac:dyDescent="0.25">
      <c r="A31" s="335" t="s">
        <v>458</v>
      </c>
      <c r="B31" s="339" t="s">
        <v>457</v>
      </c>
      <c r="C31" s="340" t="s">
        <v>512</v>
      </c>
      <c r="D31" s="340" t="s">
        <v>512</v>
      </c>
      <c r="E31" s="367" t="s">
        <v>512</v>
      </c>
      <c r="F31" s="367" t="s">
        <v>512</v>
      </c>
      <c r="G31" s="367" t="s">
        <v>512</v>
      </c>
      <c r="H31" s="367" t="s">
        <v>512</v>
      </c>
      <c r="I31" s="368"/>
      <c r="J31" s="150"/>
      <c r="K31" s="148"/>
      <c r="L31" s="148"/>
    </row>
    <row r="32" spans="1:12" ht="31.5" x14ac:dyDescent="0.25">
      <c r="A32" s="335" t="s">
        <v>460</v>
      </c>
      <c r="B32" s="339" t="s">
        <v>459</v>
      </c>
      <c r="C32" s="340" t="s">
        <v>512</v>
      </c>
      <c r="D32" s="340" t="s">
        <v>512</v>
      </c>
      <c r="E32" s="367" t="s">
        <v>512</v>
      </c>
      <c r="F32" s="367" t="s">
        <v>512</v>
      </c>
      <c r="G32" s="367" t="s">
        <v>512</v>
      </c>
      <c r="H32" s="367" t="s">
        <v>512</v>
      </c>
      <c r="I32" s="368"/>
      <c r="J32" s="150"/>
      <c r="K32" s="148"/>
      <c r="L32" s="148"/>
    </row>
    <row r="33" spans="1:12" ht="31.5" x14ac:dyDescent="0.25">
      <c r="A33" s="335" t="s">
        <v>461</v>
      </c>
      <c r="B33" s="339" t="s">
        <v>330</v>
      </c>
      <c r="C33" s="340">
        <v>43014</v>
      </c>
      <c r="D33" s="340">
        <v>43014</v>
      </c>
      <c r="E33" s="367">
        <v>43014</v>
      </c>
      <c r="F33" s="367">
        <v>43014</v>
      </c>
      <c r="G33" s="367">
        <v>43014</v>
      </c>
      <c r="H33" s="367">
        <v>43014</v>
      </c>
      <c r="I33" s="368">
        <v>100</v>
      </c>
      <c r="J33" s="150"/>
      <c r="K33" s="148"/>
      <c r="L33" s="148"/>
    </row>
    <row r="34" spans="1:12" ht="31.5" x14ac:dyDescent="0.25">
      <c r="A34" s="335" t="s">
        <v>463</v>
      </c>
      <c r="B34" s="339" t="s">
        <v>462</v>
      </c>
      <c r="C34" s="340">
        <v>43353</v>
      </c>
      <c r="D34" s="340">
        <v>43353</v>
      </c>
      <c r="E34" s="367"/>
      <c r="F34" s="367"/>
      <c r="G34" s="367">
        <v>43353</v>
      </c>
      <c r="H34" s="367">
        <v>43353</v>
      </c>
      <c r="I34" s="368"/>
      <c r="J34" s="150"/>
      <c r="K34" s="148"/>
      <c r="L34" s="148"/>
    </row>
    <row r="35" spans="1:12" ht="47.25" x14ac:dyDescent="0.25">
      <c r="A35" s="335" t="s">
        <v>465</v>
      </c>
      <c r="B35" s="339" t="s">
        <v>464</v>
      </c>
      <c r="C35" s="340">
        <v>43444</v>
      </c>
      <c r="D35" s="340">
        <v>43444</v>
      </c>
      <c r="E35" s="367"/>
      <c r="F35" s="367"/>
      <c r="G35" s="367">
        <v>43444</v>
      </c>
      <c r="H35" s="367">
        <v>43444</v>
      </c>
      <c r="I35" s="368"/>
      <c r="J35" s="150"/>
      <c r="K35" s="148"/>
      <c r="L35" s="148"/>
    </row>
    <row r="36" spans="1:12" ht="63" x14ac:dyDescent="0.25">
      <c r="A36" s="335" t="s">
        <v>467</v>
      </c>
      <c r="B36" s="339" t="s">
        <v>466</v>
      </c>
      <c r="C36" s="340" t="s">
        <v>512</v>
      </c>
      <c r="D36" s="340" t="s">
        <v>512</v>
      </c>
      <c r="E36" s="367" t="s">
        <v>512</v>
      </c>
      <c r="F36" s="367" t="s">
        <v>512</v>
      </c>
      <c r="G36" s="367" t="s">
        <v>512</v>
      </c>
      <c r="H36" s="367" t="s">
        <v>512</v>
      </c>
      <c r="I36" s="368"/>
      <c r="J36" s="150"/>
      <c r="K36" s="151"/>
      <c r="L36" s="148"/>
    </row>
    <row r="37" spans="1:12" ht="31.5" x14ac:dyDescent="0.25">
      <c r="A37" s="335" t="s">
        <v>468</v>
      </c>
      <c r="B37" s="339" t="s">
        <v>186</v>
      </c>
      <c r="C37" s="340">
        <v>43459</v>
      </c>
      <c r="D37" s="340">
        <v>43459</v>
      </c>
      <c r="E37" s="367"/>
      <c r="F37" s="367"/>
      <c r="G37" s="367">
        <v>43462</v>
      </c>
      <c r="H37" s="367">
        <v>43462</v>
      </c>
      <c r="I37" s="368"/>
      <c r="J37" s="150"/>
      <c r="K37" s="151"/>
      <c r="L37" s="148"/>
    </row>
    <row r="38" spans="1:12" ht="31.5" x14ac:dyDescent="0.25">
      <c r="A38" s="335" t="s">
        <v>470</v>
      </c>
      <c r="B38" s="339" t="s">
        <v>469</v>
      </c>
      <c r="C38" s="340" t="s">
        <v>512</v>
      </c>
      <c r="D38" s="340" t="s">
        <v>512</v>
      </c>
      <c r="E38" s="367" t="s">
        <v>512</v>
      </c>
      <c r="F38" s="367" t="s">
        <v>512</v>
      </c>
      <c r="G38" s="367" t="s">
        <v>512</v>
      </c>
      <c r="H38" s="367" t="s">
        <v>512</v>
      </c>
      <c r="I38" s="368"/>
      <c r="J38" s="150"/>
      <c r="K38" s="148"/>
      <c r="L38" s="148"/>
    </row>
    <row r="39" spans="1:12" ht="15.75" x14ac:dyDescent="0.25">
      <c r="A39" s="335" t="s">
        <v>471</v>
      </c>
      <c r="B39" s="339" t="s">
        <v>185</v>
      </c>
      <c r="C39" s="340">
        <v>43405</v>
      </c>
      <c r="D39" s="340">
        <v>43552</v>
      </c>
      <c r="E39" s="367"/>
      <c r="F39" s="367"/>
      <c r="G39" s="367">
        <v>43405</v>
      </c>
      <c r="H39" s="367">
        <v>43552</v>
      </c>
      <c r="I39" s="368"/>
      <c r="J39" s="150"/>
      <c r="K39" s="148"/>
      <c r="L39" s="148"/>
    </row>
    <row r="40" spans="1:12" ht="15.75" x14ac:dyDescent="0.25">
      <c r="A40" s="338" t="s">
        <v>635</v>
      </c>
      <c r="B40" s="341" t="s">
        <v>184</v>
      </c>
      <c r="C40" s="340"/>
      <c r="D40" s="340"/>
      <c r="E40" s="367"/>
      <c r="F40" s="367"/>
      <c r="G40" s="367"/>
      <c r="H40" s="367"/>
      <c r="I40" s="368"/>
      <c r="J40" s="150"/>
      <c r="K40" s="148"/>
      <c r="L40" s="148"/>
    </row>
    <row r="41" spans="1:12" ht="63" x14ac:dyDescent="0.25">
      <c r="A41" s="335" t="s">
        <v>473</v>
      </c>
      <c r="B41" s="339" t="s">
        <v>472</v>
      </c>
      <c r="C41" s="340">
        <v>43544</v>
      </c>
      <c r="D41" s="340">
        <v>43544</v>
      </c>
      <c r="E41" s="367"/>
      <c r="F41" s="367"/>
      <c r="G41" s="367">
        <v>43544</v>
      </c>
      <c r="H41" s="367">
        <v>43544</v>
      </c>
      <c r="I41" s="368"/>
      <c r="J41" s="150"/>
      <c r="K41" s="148"/>
      <c r="L41" s="148"/>
    </row>
    <row r="42" spans="1:12" ht="15.75" x14ac:dyDescent="0.25">
      <c r="A42" s="335" t="s">
        <v>475</v>
      </c>
      <c r="B42" s="339" t="s">
        <v>474</v>
      </c>
      <c r="C42" s="340">
        <v>43565</v>
      </c>
      <c r="D42" s="340">
        <v>43565</v>
      </c>
      <c r="E42" s="367"/>
      <c r="F42" s="367"/>
      <c r="G42" s="367">
        <v>44005</v>
      </c>
      <c r="H42" s="367">
        <v>44005</v>
      </c>
      <c r="I42" s="368"/>
      <c r="J42" s="150"/>
      <c r="K42" s="148"/>
      <c r="L42" s="148"/>
    </row>
    <row r="43" spans="1:12" ht="47.25" x14ac:dyDescent="0.25">
      <c r="A43" s="335" t="s">
        <v>636</v>
      </c>
      <c r="B43" s="341" t="s">
        <v>476</v>
      </c>
      <c r="C43" s="340"/>
      <c r="D43" s="340"/>
      <c r="E43" s="367"/>
      <c r="F43" s="367"/>
      <c r="G43" s="367"/>
      <c r="H43" s="367"/>
      <c r="I43" s="368"/>
      <c r="J43" s="150"/>
      <c r="K43" s="148"/>
      <c r="L43" s="148"/>
    </row>
    <row r="44" spans="1:12" ht="31.5" x14ac:dyDescent="0.25">
      <c r="A44" s="335" t="s">
        <v>478</v>
      </c>
      <c r="B44" s="339" t="s">
        <v>477</v>
      </c>
      <c r="C44" s="340">
        <v>43553</v>
      </c>
      <c r="D44" s="340">
        <v>44071</v>
      </c>
      <c r="E44" s="367"/>
      <c r="F44" s="367"/>
      <c r="G44" s="367">
        <v>43553</v>
      </c>
      <c r="H44" s="367">
        <v>43585</v>
      </c>
      <c r="I44" s="368"/>
      <c r="J44" s="150"/>
      <c r="K44" s="148"/>
      <c r="L44" s="148"/>
    </row>
    <row r="45" spans="1:12" ht="15.75" x14ac:dyDescent="0.25">
      <c r="A45" s="335" t="s">
        <v>479</v>
      </c>
      <c r="B45" s="339" t="s">
        <v>183</v>
      </c>
      <c r="C45" s="340">
        <v>43577</v>
      </c>
      <c r="D45" s="340">
        <v>44005</v>
      </c>
      <c r="E45" s="367"/>
      <c r="F45" s="367"/>
      <c r="G45" s="367">
        <v>43585</v>
      </c>
      <c r="H45" s="367">
        <v>44370</v>
      </c>
      <c r="I45" s="368"/>
      <c r="J45" s="150"/>
      <c r="K45" s="148"/>
      <c r="L45" s="148"/>
    </row>
    <row r="46" spans="1:12" ht="15.75" x14ac:dyDescent="0.25">
      <c r="A46" s="335" t="s">
        <v>481</v>
      </c>
      <c r="B46" s="339" t="s">
        <v>480</v>
      </c>
      <c r="C46" s="340">
        <v>43584</v>
      </c>
      <c r="D46" s="340">
        <v>44071</v>
      </c>
      <c r="E46" s="367"/>
      <c r="F46" s="367"/>
      <c r="G46" s="367">
        <v>43585</v>
      </c>
      <c r="H46" s="367">
        <v>44436</v>
      </c>
      <c r="I46" s="368"/>
      <c r="J46" s="150"/>
      <c r="K46" s="148"/>
      <c r="L46" s="148"/>
    </row>
    <row r="47" spans="1:12" ht="78.75" x14ac:dyDescent="0.25">
      <c r="A47" s="335" t="s">
        <v>483</v>
      </c>
      <c r="B47" s="339" t="s">
        <v>482</v>
      </c>
      <c r="C47" s="340" t="s">
        <v>512</v>
      </c>
      <c r="D47" s="340" t="s">
        <v>512</v>
      </c>
      <c r="E47" s="367" t="s">
        <v>512</v>
      </c>
      <c r="F47" s="367" t="s">
        <v>512</v>
      </c>
      <c r="G47" s="367" t="s">
        <v>512</v>
      </c>
      <c r="H47" s="367" t="s">
        <v>512</v>
      </c>
      <c r="I47" s="368"/>
      <c r="J47" s="148"/>
      <c r="K47" s="148"/>
      <c r="L47" s="148"/>
    </row>
    <row r="48" spans="1:12" ht="141.75" x14ac:dyDescent="0.25">
      <c r="A48" s="335" t="s">
        <v>485</v>
      </c>
      <c r="B48" s="339" t="s">
        <v>484</v>
      </c>
      <c r="C48" s="340" t="s">
        <v>512</v>
      </c>
      <c r="D48" s="340" t="s">
        <v>512</v>
      </c>
      <c r="E48" s="367" t="s">
        <v>512</v>
      </c>
      <c r="F48" s="367" t="s">
        <v>512</v>
      </c>
      <c r="G48" s="367" t="s">
        <v>512</v>
      </c>
      <c r="H48" s="367" t="s">
        <v>512</v>
      </c>
      <c r="I48" s="368"/>
      <c r="J48" s="148"/>
      <c r="K48" s="148"/>
      <c r="L48" s="148"/>
    </row>
    <row r="49" spans="1:12" ht="15.75" x14ac:dyDescent="0.25">
      <c r="A49" s="335" t="s">
        <v>637</v>
      </c>
      <c r="B49" s="339" t="s">
        <v>486</v>
      </c>
      <c r="C49" s="340">
        <v>44075</v>
      </c>
      <c r="D49" s="340">
        <v>44116</v>
      </c>
      <c r="E49" s="367"/>
      <c r="F49" s="367"/>
      <c r="G49" s="367">
        <v>44075</v>
      </c>
      <c r="H49" s="367">
        <v>44481</v>
      </c>
      <c r="I49" s="368"/>
      <c r="J49" s="150"/>
      <c r="K49" s="148"/>
      <c r="L49" s="148"/>
    </row>
    <row r="50" spans="1:12" ht="15.75" x14ac:dyDescent="0.25">
      <c r="A50" s="335" t="s">
        <v>638</v>
      </c>
      <c r="B50" s="341" t="s">
        <v>182</v>
      </c>
      <c r="C50" s="340"/>
      <c r="D50" s="340"/>
      <c r="E50" s="367"/>
      <c r="F50" s="367"/>
      <c r="G50" s="367"/>
      <c r="H50" s="367"/>
      <c r="I50" s="368"/>
      <c r="J50" s="150"/>
      <c r="K50" s="148"/>
      <c r="L50" s="148"/>
    </row>
    <row r="51" spans="1:12" ht="31.5" x14ac:dyDescent="0.25">
      <c r="A51" s="335" t="s">
        <v>639</v>
      </c>
      <c r="B51" s="339" t="s">
        <v>181</v>
      </c>
      <c r="C51" s="340" t="s">
        <v>512</v>
      </c>
      <c r="D51" s="340" t="s">
        <v>512</v>
      </c>
      <c r="E51" s="367"/>
      <c r="F51" s="367"/>
      <c r="G51" s="367">
        <v>44104</v>
      </c>
      <c r="H51" s="367">
        <v>44134</v>
      </c>
      <c r="I51" s="368"/>
      <c r="J51" s="150"/>
      <c r="K51" s="148"/>
      <c r="L51" s="148"/>
    </row>
    <row r="52" spans="1:12" ht="78.75" x14ac:dyDescent="0.25">
      <c r="A52" s="338" t="s">
        <v>488</v>
      </c>
      <c r="B52" s="342" t="s">
        <v>487</v>
      </c>
      <c r="C52" s="340">
        <v>44119</v>
      </c>
      <c r="D52" s="340">
        <v>44119</v>
      </c>
      <c r="E52" s="367"/>
      <c r="F52" s="367"/>
      <c r="G52" s="367">
        <v>44119</v>
      </c>
      <c r="H52" s="367">
        <v>44119</v>
      </c>
      <c r="I52" s="368"/>
      <c r="J52" s="148"/>
      <c r="K52" s="148"/>
      <c r="L52" s="148"/>
    </row>
    <row r="53" spans="1:12" ht="63" x14ac:dyDescent="0.25">
      <c r="A53" s="335" t="s">
        <v>490</v>
      </c>
      <c r="B53" s="339" t="s">
        <v>489</v>
      </c>
      <c r="C53" s="340" t="s">
        <v>512</v>
      </c>
      <c r="D53" s="340" t="s">
        <v>512</v>
      </c>
      <c r="E53" s="367" t="s">
        <v>512</v>
      </c>
      <c r="F53" s="367" t="s">
        <v>512</v>
      </c>
      <c r="G53" s="367" t="s">
        <v>512</v>
      </c>
      <c r="H53" s="367" t="s">
        <v>512</v>
      </c>
      <c r="I53" s="368"/>
      <c r="J53" s="148"/>
      <c r="K53" s="148"/>
      <c r="L53" s="148"/>
    </row>
    <row r="54" spans="1:12" ht="47.25" x14ac:dyDescent="0.25">
      <c r="A54" s="335" t="s">
        <v>492</v>
      </c>
      <c r="B54" s="339" t="s">
        <v>491</v>
      </c>
      <c r="C54" s="340" t="s">
        <v>512</v>
      </c>
      <c r="D54" s="340" t="s">
        <v>512</v>
      </c>
      <c r="E54" s="367" t="s">
        <v>512</v>
      </c>
      <c r="F54" s="367" t="s">
        <v>512</v>
      </c>
      <c r="G54" s="367" t="s">
        <v>512</v>
      </c>
      <c r="H54" s="367" t="s">
        <v>512</v>
      </c>
      <c r="I54" s="368"/>
      <c r="J54" s="150"/>
      <c r="K54" s="148"/>
      <c r="L54" s="148"/>
    </row>
    <row r="55" spans="1:12" ht="31.5" x14ac:dyDescent="0.25">
      <c r="A55" s="335" t="s">
        <v>494</v>
      </c>
      <c r="B55" s="339" t="s">
        <v>493</v>
      </c>
      <c r="C55" s="340">
        <v>44155</v>
      </c>
      <c r="D55" s="340">
        <v>44155</v>
      </c>
      <c r="E55" s="367"/>
      <c r="F55" s="367"/>
      <c r="G55" s="367">
        <v>44155</v>
      </c>
      <c r="H55" s="367">
        <v>44155</v>
      </c>
      <c r="I55" s="368"/>
      <c r="J55" s="148"/>
      <c r="K55" s="148"/>
      <c r="L55" s="148"/>
    </row>
    <row r="56" spans="1:12" ht="31.5" x14ac:dyDescent="0.25">
      <c r="A56" s="335" t="s">
        <v>640</v>
      </c>
      <c r="B56" s="339" t="s">
        <v>495</v>
      </c>
      <c r="C56" s="340" t="s">
        <v>512</v>
      </c>
      <c r="D56" s="340" t="s">
        <v>512</v>
      </c>
      <c r="E56" s="367" t="s">
        <v>512</v>
      </c>
      <c r="F56" s="367" t="s">
        <v>512</v>
      </c>
      <c r="G56" s="367" t="s">
        <v>512</v>
      </c>
      <c r="H56" s="367" t="s">
        <v>512</v>
      </c>
      <c r="I56" s="368"/>
      <c r="J56" s="148"/>
      <c r="K56" s="148"/>
      <c r="L56" s="148"/>
    </row>
  </sheetData>
  <mergeCells count="23">
    <mergeCell ref="A12:L12"/>
    <mergeCell ref="B22:I22"/>
    <mergeCell ref="A23:A25"/>
    <mergeCell ref="B23:B25"/>
    <mergeCell ref="A14:L14"/>
    <mergeCell ref="C23:H23"/>
    <mergeCell ref="I23:I25"/>
    <mergeCell ref="J23:J25"/>
    <mergeCell ref="A13:L13"/>
    <mergeCell ref="A8:L8"/>
    <mergeCell ref="A11:L11"/>
    <mergeCell ref="A5:L5"/>
    <mergeCell ref="A7:L7"/>
    <mergeCell ref="A9:L9"/>
    <mergeCell ref="A10:L10"/>
    <mergeCell ref="A15:L15"/>
    <mergeCell ref="A16:L16"/>
    <mergeCell ref="A19:L19"/>
    <mergeCell ref="K23:K25"/>
    <mergeCell ref="L23:L25"/>
    <mergeCell ref="C24:D24"/>
    <mergeCell ref="E24:F24"/>
    <mergeCell ref="G24:H24"/>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2016-04-01T08:49:35Z</cp:lastPrinted>
  <dcterms:created xsi:type="dcterms:W3CDTF">2015-08-16T15:31:05Z</dcterms:created>
  <dcterms:modified xsi:type="dcterms:W3CDTF">2018-05-08T11:15:10Z</dcterms:modified>
</cp:coreProperties>
</file>