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90" windowWidth="24210" windowHeight="12000" firstSheet="3" activeTab="7"/>
  </bookViews>
  <sheets>
    <sheet name="Приложение 2 раскрытие" sheetId="34" r:id="rId1"/>
    <sheet name="приложение 3 раскрытие стандарт" sheetId="35" r:id="rId2"/>
    <sheet name="приложение 4 раскрытие" sheetId="36" r:id="rId3"/>
    <sheet name="приложение 5 раскрытие" sheetId="37" r:id="rId4"/>
    <sheet name="приложение 6 раскрытие" sheetId="38" r:id="rId5"/>
    <sheet name="приложение 7 раскрытие" sheetId="39" r:id="rId6"/>
    <sheet name="приложение 8 раскрытие" sheetId="40" r:id="rId7"/>
    <sheet name="приложение 9 раскрытие" sheetId="41" r:id="rId8"/>
  </sheets>
  <definedNames>
    <definedName name="sub_333" localSheetId="1">'приложение 3 раскрытие стандарт'!#REF!</definedName>
    <definedName name="sub_444" localSheetId="2">'приложение 4 раскрытие'!#REF!</definedName>
    <definedName name="sub_881" localSheetId="6">'приложение 8 раскрытие'!$A$25</definedName>
    <definedName name="sub_882" localSheetId="6">'приложение 8 раскрытие'!$A$26</definedName>
    <definedName name="_xlnm.Print_Titles" localSheetId="1">'приложение 3 раскрытие стандарт'!$5:$9</definedName>
    <definedName name="_xlnm.Print_Area" localSheetId="1">'приложение 3 раскрытие стандарт'!$A$1:$L$68</definedName>
    <definedName name="_xlnm.Print_Area" localSheetId="2">'приложение 4 раскрытие'!$A$1:$I$50</definedName>
    <definedName name="_xlnm.Print_Area" localSheetId="4">'приложение 6 раскрытие'!$A$1:$D$12</definedName>
    <definedName name="_xlnm.Print_Area" localSheetId="5">'приложение 7 раскрытие'!$A$1:$E$18</definedName>
  </definedNames>
  <calcPr calcId="125725"/>
</workbook>
</file>

<file path=xl/calcChain.xml><?xml version="1.0" encoding="utf-8"?>
<calcChain xmlns="http://schemas.openxmlformats.org/spreadsheetml/2006/main">
  <c r="J17" i="40"/>
  <c r="I17"/>
  <c r="J14"/>
  <c r="I14"/>
  <c r="I13"/>
  <c r="J11"/>
  <c r="I11"/>
  <c r="I10"/>
  <c r="J8"/>
  <c r="I8"/>
</calcChain>
</file>

<file path=xl/sharedStrings.xml><?xml version="1.0" encoding="utf-8"?>
<sst xmlns="http://schemas.openxmlformats.org/spreadsheetml/2006/main" count="882" uniqueCount="201">
  <si>
    <t>x</t>
  </si>
  <si>
    <t>0,4 кВ</t>
  </si>
  <si>
    <t>в том числе:</t>
  </si>
  <si>
    <t>Примечание:</t>
  </si>
  <si>
    <t>Разработка сетевой организацией проектной документации по строительству "последней мили"</t>
  </si>
  <si>
    <t>строительство воздушных линий</t>
  </si>
  <si>
    <t>строительство кабельных линий</t>
  </si>
  <si>
    <t>х</t>
  </si>
  <si>
    <t>Показатели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</si>
  <si>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</si>
  <si>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до 15 кВт (включительно)</t>
  </si>
  <si>
    <t xml:space="preserve">свыше 670 кВт </t>
  </si>
  <si>
    <t>35 кВ</t>
  </si>
  <si>
    <t xml:space="preserve">Приложение № 2 </t>
  </si>
  <si>
    <t>ПРОГНОЗНЫЕ    СВЕДЕНИЯ</t>
  </si>
  <si>
    <t>о расходах за технологическое присоединение</t>
  </si>
  <si>
    <t>АО "Янтарьэнерго"</t>
  </si>
  <si>
    <t>1. Полное наименование</t>
  </si>
  <si>
    <t>2. Сокращенное наименование</t>
  </si>
  <si>
    <t>3. Место нахождения</t>
  </si>
  <si>
    <t xml:space="preserve">4. Адрес юридического лица </t>
  </si>
  <si>
    <t>5. ИНН</t>
  </si>
  <si>
    <t>6. КПП</t>
  </si>
  <si>
    <t>7. Ф.И.О. руководителя</t>
  </si>
  <si>
    <t xml:space="preserve">8. Адрес электронной почты </t>
  </si>
  <si>
    <t>9. Контактный телефон</t>
  </si>
  <si>
    <t>10. Факс</t>
  </si>
  <si>
    <t>СТАНДАРТИЗИРОВАННЫЕ  ТАРИФНЫЕ  СТАВКИ</t>
  </si>
  <si>
    <t>Наименование стандартизированных тарифных ставок</t>
  </si>
  <si>
    <t>Единица измерения</t>
  </si>
  <si>
    <t xml:space="preserve">Стандартизированные тарифные ставки </t>
  </si>
  <si>
    <t>по постоянной схеме</t>
  </si>
  <si>
    <t>по временной схеме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</si>
  <si>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</si>
  <si>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</si>
  <si>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</si>
  <si>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</si>
  <si>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</si>
  <si>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рублей/кВт</t>
  </si>
  <si>
    <t>рублей/км</t>
  </si>
  <si>
    <t>Приложение № 3</t>
  </si>
  <si>
    <t>Приложение № 4</t>
  </si>
  <si>
    <t>Расходы на мероприятия, осуществляемые при технологическом присоединении</t>
  </si>
  <si>
    <t>Наименование мероприятий</t>
  </si>
  <si>
    <t>Объем максимальной мощности (кВт)</t>
  </si>
  <si>
    <t>Ставки для расчета платы по каждому мероприятию (рублей/кВт)               (без учета НДС)</t>
  </si>
  <si>
    <t>Подготовка и выдача сетевой организацией технических условий заявителю:</t>
  </si>
  <si>
    <t>Выполнение сетевой организацией мероприятий, связанных со строительством "последней мили":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</si>
  <si>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</si>
  <si>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</si>
  <si>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</si>
  <si>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</si>
  <si>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</si>
  <si>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</si>
  <si>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Приложение № 5</t>
  </si>
  <si>
    <t>Расчет</t>
  </si>
  <si>
    <t>(тыс.рублей)</t>
  </si>
  <si>
    <t>Расходы на выполнение мероприятий по технологическому присоединению - всего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</si>
  <si>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</si>
  <si>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</si>
  <si>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</si>
  <si>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</si>
  <si>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</si>
  <si>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</si>
  <si>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</si>
  <si>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</si>
  <si>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</si>
  <si>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</si>
  <si>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</si>
  <si>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</si>
  <si>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</si>
  <si>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</si>
  <si>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</si>
  <si>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</si>
  <si>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</si>
  <si>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</si>
  <si>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Выпадающие доходы (экономия средств)</t>
  </si>
  <si>
    <t>Итого (размер необходимой валовой выручки)</t>
  </si>
  <si>
    <t>Приложение № 6</t>
  </si>
  <si>
    <t xml:space="preserve">Фактические средние данные о присоединенных объемах максимальной </t>
  </si>
  <si>
    <t>мощности за 3 предыдущих года по каждому мероприятию</t>
  </si>
  <si>
    <t xml:space="preserve">Фактические расходы на строительство подстанций за 3 предыдущих года
(тыс. рублей)
</t>
  </si>
  <si>
    <t>Объем мощности, введенной в основные фонды за 3 предыдущих года (кВт)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</si>
  <si>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</si>
  <si>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 (распределенных пунктов)</t>
  </si>
  <si>
    <t>Строительство центров питания и подстанций уровнем напряжения 35 кВ и выше</t>
  </si>
  <si>
    <t>Приложение № 7</t>
  </si>
  <si>
    <t>Фактические средние данные о длине линий электропередачи и об объемах</t>
  </si>
  <si>
    <t xml:space="preserve">максимальной мощности построенных объектов за 3 предыдущих года по </t>
  </si>
  <si>
    <t>каждому мероприятию</t>
  </si>
  <si>
    <t>Строительство кабельных линий электропередачи:</t>
  </si>
  <si>
    <t>1 - 20 кВ</t>
  </si>
  <si>
    <t>Строительство воздушных линий электропередачи:</t>
  </si>
  <si>
    <t>Приложение № 8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</si>
  <si>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</si>
  <si>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</si>
  <si>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</si>
  <si>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</si>
  <si>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</si>
  <si>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</si>
  <si>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</si>
  <si>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</si>
  <si>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</si>
  <si>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</si>
  <si>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</si>
  <si>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</si>
  <si>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</si>
  <si>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</si>
  <si>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</si>
  <si>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</si>
  <si>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</si>
  <si>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9</t>
  </si>
  <si>
    <t>ИНФОРМАЦИЯ</t>
  </si>
  <si>
    <t>Количество заявок (штук)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</si>
  <si>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</si>
  <si>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            (тыс. рублей)</t>
  </si>
  <si>
    <t>Длина воздушных и кабельных линий электропередачи на i-м уровне напряжения, фактически построенных за последние 3 года           (км)</t>
  </si>
  <si>
    <t>Объем максимальной мощности, присоединенной путем строительства воздушных или кабельных линий за последние 3 года                  (кВт)</t>
  </si>
  <si>
    <t>Плановые показатели на 2016 год</t>
  </si>
  <si>
    <t>Акционерное общество "Янтарьэнерго"</t>
  </si>
  <si>
    <t>АО "Янтарьэнерго" на 2016 год</t>
  </si>
  <si>
    <t>Российская Федерация, 236040, г.Калининград, ул.Театральная, 34</t>
  </si>
  <si>
    <t>Российская Федерация, 236035, Абонентский ящик № 5065</t>
  </si>
  <si>
    <t>Маковский Игорь Владимирович</t>
  </si>
  <si>
    <t>public@yantene.ru</t>
  </si>
  <si>
    <t>(4012) 53-55-14</t>
  </si>
  <si>
    <t>(4012) 53-00-26</t>
  </si>
  <si>
    <t>Уровень напряжения в точке присоединения</t>
  </si>
  <si>
    <t xml:space="preserve">Стандартизированная тарифная ставка на покрытие расходов сетевой организации на строительство воздушных линий электропередачи </t>
  </si>
  <si>
    <t xml:space="preserve">Стандартизированная тарифная ставка на покрытие расходов сетевой организации на строительство кабельных линий электропередачи </t>
  </si>
  <si>
    <t xml:space="preserve">Стандартизированная тарифная ставка на покрытие расходов сетевой организации на строительство подстанций </t>
  </si>
  <si>
    <t>1. Стандартизированные тарифные ставки для расчета платы за технологическое присоединение к электрическим сетям АО "Янтарьэнерго", указанные в п.1 настоящего приложения, установлены в ценах периода регулирования и не включают налог на добавленную стоимость.</t>
  </si>
  <si>
    <t>свыше              150 кВт</t>
  </si>
  <si>
    <t>Вид (тип) используемого материала, способ выполнения работ</t>
  </si>
  <si>
    <t>не более        150 кВт</t>
  </si>
  <si>
    <t>расходы на информационное обслуживание, консультационные и юридические услуги</t>
  </si>
  <si>
    <t>необходимой валовой выручки АО "Янтарьэнерго" на технологическое присоединение</t>
  </si>
  <si>
    <t>СН II (6-15 кВ)</t>
  </si>
  <si>
    <t>НН (0,4 кВ и ниже)</t>
  </si>
  <si>
    <t>свыше 15 и до 150 кВт (включительно)</t>
  </si>
  <si>
    <t>свыше 150 кВт и до 670 кВт (включительно)</t>
  </si>
  <si>
    <t>Присоединяемая мощность</t>
  </si>
  <si>
    <t xml:space="preserve">Распределение необходимой валовой выручки
(рублей)
</t>
  </si>
  <si>
    <t>Ожидаемые данные       за 2015 год</t>
  </si>
  <si>
    <t>по постоянной схеме электроснабжения</t>
  </si>
  <si>
    <t>по временной схеме электроснабжения</t>
  </si>
  <si>
    <t>2. Стандартизированные тарифные ставки для расчета платы за технологическое присоединение к электрическим сетям АО "Янтарьэнерго", указанные в п.2-4 настоящего приложения, установлены в базовых ценах ФЕР-2001 года и не включают налог на добавленную стоимость.</t>
  </si>
  <si>
    <t>ВЛ-6-15 кВ проводом АС с площадью поперечного сечения 50 мм2</t>
  </si>
  <si>
    <t>ВЛ-6-15 кВ проводом АС с площадью поперечного сечения 70 мм2</t>
  </si>
  <si>
    <t>ВЛ-6-15 кВ проводом АС с площадью поперечного сечения 95 мм2</t>
  </si>
  <si>
    <t>ВЛ-6-15 кВ проводом АС с площадью поперечного сечения 120 мм2</t>
  </si>
  <si>
    <t>ВЛ-6-15 кВ проводом СИП-3 площадью поперечного сечения 50 мм2</t>
  </si>
  <si>
    <t>ВЛ-6-15 кВ проводом СИП-3 площадью поперечного сечения 70 мм2</t>
  </si>
  <si>
    <t>ВЛ-6-15 кВ проводом СИП-3 площадью поперечного сечения 95 мм2</t>
  </si>
  <si>
    <t>ВЛ-6-15 кВ проводом СИП-3 площадью поперечного сечения 120 мм2</t>
  </si>
  <si>
    <t>ВЛ-0,4 кВ проводом СИП-4 с площадью поперечного сечения 50 мм2</t>
  </si>
  <si>
    <t>ВЛ-0,4 кВ проводом СИП-4 с площадью поперечного сечения 70 мм2</t>
  </si>
  <si>
    <t>ВЛ-0,4 кВ проводом СИП-4 с площадью поперечного сечения 95 мм2</t>
  </si>
  <si>
    <t>ВЛ-0,4 кВ проводом СИП-4 с площадью поперечного сечения 120 мм2</t>
  </si>
  <si>
    <t>КЛ-0,4 кВ кабелем марки АПвБбШв-1                                                                 сечением 4x35 мм2</t>
  </si>
  <si>
    <t>КЛ-0,4 кВ кабелем марки АПвБбШв-1                                                                 сечением 4x50 мм2</t>
  </si>
  <si>
    <t>КЛ-0,4 кВ кабелем марки АПвБбШв-1                                                                 сечением 4x70 мм2</t>
  </si>
  <si>
    <t>КЛ-0,4 кВ кабелем марки АПвБбШв-1                                                                 сечением 4x95 мм2</t>
  </si>
  <si>
    <t>КЛ-0,4 кВ кабелем марки АПвБбШв-1                                                                 сечением 4x120 мм2</t>
  </si>
  <si>
    <t>КЛ-0,4 кВ кабелем марки АПвБбШв-1                                                                 сечением 4x150 мм2</t>
  </si>
  <si>
    <t>КЛ-0,4 кВ кабелем марки АПвБбШв-1                                                                 сечением 4x185 мм2</t>
  </si>
  <si>
    <t>КЛ-0,4 кВ кабелем марки АПвБбШв-1                                                                 сечением 4x240 мм2</t>
  </si>
  <si>
    <t xml:space="preserve">КЛ-6-15 кВ кабелем марки XRUHAXS                                          сечением 3 (1x50) мм2 </t>
  </si>
  <si>
    <t xml:space="preserve">КЛ-6-15 кВ кабелем марки XRUHAXS                                          сечением 3 (1x70) мм2 </t>
  </si>
  <si>
    <t xml:space="preserve">КЛ-6-15 кВ кабелем марки XRUHAXS                                          сечением 3 (1x95) мм2 </t>
  </si>
  <si>
    <t xml:space="preserve">КЛ-6-15 кВ кабелем марки XRUHAXS                                          сечением 3 (1x120) мм2 </t>
  </si>
  <si>
    <t xml:space="preserve">КЛ-6-15 кВ кабелем марки XRUHAXS                                          сечением 3 (1x150) мм2 </t>
  </si>
  <si>
    <t xml:space="preserve">КЛ-6-15 кВ кабелем марки XRUHAXS                                          сечением 3 (1x185) мм2 </t>
  </si>
  <si>
    <t xml:space="preserve">КЛ-6-15 кВ кабелем марки XRUHAXS                                          сечением 3 (1x240) мм2 </t>
  </si>
  <si>
    <t xml:space="preserve">КЛ-6-15 кВ кабелем марки XRUHAXS                                          сечением 3 (1x500) мм2 </t>
  </si>
  <si>
    <t>БКТП с трансформатором ТМГ-1x100 кВА</t>
  </si>
  <si>
    <t>БКТП с трансформатором ТМГ-1x160 кВА</t>
  </si>
  <si>
    <t>БКТП с трансформатором ТМГ-1x250 кВА</t>
  </si>
  <si>
    <t>БКТП с трансформатором ТМГ-1x400 кВА</t>
  </si>
  <si>
    <t>БКТП с трансформатором ТМГ-1x630 кВА</t>
  </si>
  <si>
    <t>БКТП с трансформатором ТМГ-1x1000 кВА</t>
  </si>
  <si>
    <t>БКТП с трансформаторами ТМГ-2x100 кВА</t>
  </si>
  <si>
    <t>БКТП с трансформаторами ТМГ-2x160 кВА</t>
  </si>
  <si>
    <t>БКТП с трансформаторами ТМГ-2x250 кВА</t>
  </si>
  <si>
    <t>БКТП с трансформаторами ТМГ-2x400 кВА</t>
  </si>
  <si>
    <t>БКТП с трансформаторами ТМГ-2x630 кВА</t>
  </si>
  <si>
    <t>БКТП с трансформаторами ТМГ-2x1000 кВА</t>
  </si>
  <si>
    <t>МТП  с трансформатором ТМГ-1x250 кВА</t>
  </si>
  <si>
    <t>МТП  с трансформатором ТМГ-1x160 кВА</t>
  </si>
  <si>
    <t>МТП  с трансформатором ТМГ-1x100 кВА</t>
  </si>
  <si>
    <t>СТП   с трансформатором ТМГ-1x63 кВА</t>
  </si>
  <si>
    <t>СТП   с трансформатором ТМГ-1x40 кВА</t>
  </si>
  <si>
    <t>СТП   с трансформатором ТМГ-1x25 кВА</t>
  </si>
  <si>
    <t xml:space="preserve">РП, без трансформаторов, 15 ячеек </t>
  </si>
  <si>
    <t>для расчета платы за технологическое присоединение к территориальным распределительным сетям на уровне напряжения ниже 35 кВ и присоединяемой мощностью менее 8900 кВт АО "Янтарьэнерго" на 2016 год.</t>
  </si>
  <si>
    <t>3. Стандартизированные тарифные ставки для расчета платы за технологическое присоединение к электрическим сетям АО "Янтарьэнерго" применяются с учетом индекса изменения сметной стоимости по строительно - монтажным работам для субъекта Российской Федерации, данные по которым используются для расчета, к федеральным единичным расценкам 2001 года, рекомендуемым Министерством регионального развития Российской Федерации в рамках реализации полномочий в области сметного нормирования и ценообразования в сфере градостроительной деятельности.</t>
  </si>
  <si>
    <t xml:space="preserve">4. Стандартизированные тарифные ставки для расчета платы за технологическое присоединение к электрическим сетям АО "Янтарьэнерго" применяются при расчете платы за технологическое присоединение к электрическим сетям АО "Янтарьэнерго" энергопринимающих устройств заявителей в целях технологического присоединения по 3-й категории надежности электроснабжения (по одному источнику электроснабжения). </t>
  </si>
  <si>
    <t>5.Для расчета платы используются показатели, участвующие в расчете, согласно выданным техническим условиям</t>
  </si>
  <si>
    <t>1. Показатели связаны со строительством "последней мили"</t>
  </si>
  <si>
    <t>об осуществлении технологического присоединения по договорам за 9 месяцев 2015 года</t>
  </si>
  <si>
    <t>о поданных заявках на технологическое присоединение за 9 месяцев 2015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</si>
</sst>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8.8000000000000007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4" fontId="2" fillId="0" borderId="1" xfId="1" applyNumberFormat="1" applyFont="1" applyBorder="1" applyAlignment="1">
      <alignment horizontal="right" vertical="center"/>
    </xf>
    <xf numFmtId="4" fontId="2" fillId="0" borderId="10" xfId="1" applyNumberFormat="1" applyFont="1" applyBorder="1" applyAlignment="1">
      <alignment horizontal="right" vertical="center"/>
    </xf>
    <xf numFmtId="4" fontId="2" fillId="2" borderId="1" xfId="1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0" xfId="4" applyFont="1" applyAlignment="1" applyProtection="1"/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4" fontId="6" fillId="2" borderId="10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/>
    </xf>
    <xf numFmtId="4" fontId="6" fillId="0" borderId="1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vertical="center"/>
    </xf>
    <xf numFmtId="3" fontId="6" fillId="2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4" fontId="2" fillId="2" borderId="10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2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3" xfId="0" applyBorder="1" applyAlignment="1"/>
    <xf numFmtId="0" fontId="6" fillId="0" borderId="26" xfId="0" applyFont="1" applyBorder="1" applyAlignment="1">
      <alignment horizontal="center" vertical="top"/>
    </xf>
    <xf numFmtId="0" fontId="0" fillId="0" borderId="28" xfId="0" applyBorder="1" applyAlignment="1"/>
    <xf numFmtId="0" fontId="0" fillId="0" borderId="25" xfId="0" applyBorder="1" applyAlignment="1"/>
    <xf numFmtId="0" fontId="0" fillId="0" borderId="8" xfId="0" applyBorder="1" applyAlignment="1"/>
    <xf numFmtId="0" fontId="0" fillId="0" borderId="29" xfId="0" applyBorder="1" applyAlignment="1"/>
    <xf numFmtId="0" fontId="0" fillId="0" borderId="16" xfId="0" applyBorder="1" applyAlignment="1"/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0" xfId="0" applyFont="1" applyAlignment="1"/>
    <xf numFmtId="0" fontId="6" fillId="0" borderId="17" xfId="0" applyFont="1" applyBorder="1" applyAlignment="1">
      <alignment horizontal="center" vertical="top"/>
    </xf>
    <xf numFmtId="0" fontId="8" fillId="0" borderId="18" xfId="0" applyFont="1" applyBorder="1" applyAlignment="1"/>
    <xf numFmtId="0" fontId="8" fillId="0" borderId="9" xfId="0" applyFont="1" applyBorder="1" applyAlignment="1"/>
    <xf numFmtId="0" fontId="8" fillId="0" borderId="1" xfId="0" applyFont="1" applyBorder="1" applyAlignment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top"/>
    </xf>
    <xf numFmtId="0" fontId="6" fillId="0" borderId="22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/>
    </xf>
    <xf numFmtId="0" fontId="6" fillId="0" borderId="29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0" xfId="0" applyFont="1" applyAlignment="1">
      <alignment horizontal="justify"/>
    </xf>
    <xf numFmtId="0" fontId="6" fillId="0" borderId="0" xfId="0" applyFont="1" applyAlignment="1"/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</cellXfs>
  <cellStyles count="5">
    <cellStyle name="Гиперссылка" xfId="4" builtinId="8"/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  <colors>
    <mruColors>
      <color rgb="FFF6E7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154785</xdr:colOff>
      <xdr:row>9</xdr:row>
      <xdr:rowOff>928686</xdr:rowOff>
    </xdr:from>
    <xdr:to>
      <xdr:col>0</xdr:col>
      <xdr:colOff>464347</xdr:colOff>
      <xdr:row>9</xdr:row>
      <xdr:rowOff>1292877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785" y="4000499"/>
          <a:ext cx="309562" cy="364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130970</xdr:colOff>
      <xdr:row>10</xdr:row>
      <xdr:rowOff>154781</xdr:rowOff>
    </xdr:from>
    <xdr:to>
      <xdr:col>0</xdr:col>
      <xdr:colOff>562571</xdr:colOff>
      <xdr:row>10</xdr:row>
      <xdr:rowOff>500062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970" y="5429250"/>
          <a:ext cx="431601" cy="345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119065</xdr:colOff>
      <xdr:row>11</xdr:row>
      <xdr:rowOff>154781</xdr:rowOff>
    </xdr:from>
    <xdr:to>
      <xdr:col>0</xdr:col>
      <xdr:colOff>559594</xdr:colOff>
      <xdr:row>11</xdr:row>
      <xdr:rowOff>507204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9065" y="6131719"/>
          <a:ext cx="440529" cy="352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119064</xdr:colOff>
      <xdr:row>12</xdr:row>
      <xdr:rowOff>273845</xdr:rowOff>
    </xdr:from>
    <xdr:to>
      <xdr:col>0</xdr:col>
      <xdr:colOff>550667</xdr:colOff>
      <xdr:row>12</xdr:row>
      <xdr:rowOff>619127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9064" y="6846095"/>
          <a:ext cx="431603" cy="345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119065</xdr:colOff>
      <xdr:row>13</xdr:row>
      <xdr:rowOff>369096</xdr:rowOff>
    </xdr:from>
    <xdr:to>
      <xdr:col>0</xdr:col>
      <xdr:colOff>535783</xdr:colOff>
      <xdr:row>13</xdr:row>
      <xdr:rowOff>702470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9065" y="7977190"/>
          <a:ext cx="416718" cy="333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119064</xdr:colOff>
      <xdr:row>19</xdr:row>
      <xdr:rowOff>200708</xdr:rowOff>
    </xdr:from>
    <xdr:to>
      <xdr:col>0</xdr:col>
      <xdr:colOff>500063</xdr:colOff>
      <xdr:row>20</xdr:row>
      <xdr:rowOff>204109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9064" y="11344958"/>
          <a:ext cx="380999" cy="398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144578</xdr:colOff>
      <xdr:row>33</xdr:row>
      <xdr:rowOff>122463</xdr:rowOff>
    </xdr:from>
    <xdr:to>
      <xdr:col>0</xdr:col>
      <xdr:colOff>605284</xdr:colOff>
      <xdr:row>34</xdr:row>
      <xdr:rowOff>149679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4578" y="16791213"/>
          <a:ext cx="460706" cy="421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119065</xdr:colOff>
      <xdr:row>50</xdr:row>
      <xdr:rowOff>178594</xdr:rowOff>
    </xdr:from>
    <xdr:to>
      <xdr:col>0</xdr:col>
      <xdr:colOff>525069</xdr:colOff>
      <xdr:row>52</xdr:row>
      <xdr:rowOff>142875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9065" y="17002125"/>
          <a:ext cx="406004" cy="369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1178719</xdr:colOff>
      <xdr:row>25</xdr:row>
      <xdr:rowOff>0</xdr:rowOff>
    </xdr:from>
    <xdr:to>
      <xdr:col>0</xdr:col>
      <xdr:colOff>1524001</xdr:colOff>
      <xdr:row>25</xdr:row>
      <xdr:rowOff>287684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219" y="8922545"/>
          <a:ext cx="2382" cy="537714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1543049</xdr:colOff>
      <xdr:row>25</xdr:row>
      <xdr:rowOff>0</xdr:rowOff>
    </xdr:from>
    <xdr:to>
      <xdr:col>0</xdr:col>
      <xdr:colOff>1857375</xdr:colOff>
      <xdr:row>25</xdr:row>
      <xdr:rowOff>298006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599" y="8929687"/>
          <a:ext cx="1" cy="53136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1178719</xdr:colOff>
      <xdr:row>9</xdr:row>
      <xdr:rowOff>0</xdr:rowOff>
    </xdr:from>
    <xdr:to>
      <xdr:col>0</xdr:col>
      <xdr:colOff>1524001</xdr:colOff>
      <xdr:row>9</xdr:row>
      <xdr:rowOff>287684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769" y="5191125"/>
          <a:ext cx="2382" cy="201959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1543049</xdr:colOff>
      <xdr:row>9</xdr:row>
      <xdr:rowOff>0</xdr:rowOff>
    </xdr:from>
    <xdr:to>
      <xdr:col>0</xdr:col>
      <xdr:colOff>1857375</xdr:colOff>
      <xdr:row>9</xdr:row>
      <xdr:rowOff>298006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49" y="5191125"/>
          <a:ext cx="1" cy="20275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1178719</xdr:colOff>
      <xdr:row>15</xdr:row>
      <xdr:rowOff>0</xdr:rowOff>
    </xdr:from>
    <xdr:to>
      <xdr:col>0</xdr:col>
      <xdr:colOff>1524001</xdr:colOff>
      <xdr:row>15</xdr:row>
      <xdr:rowOff>287684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219" y="8922545"/>
          <a:ext cx="2382" cy="537714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1543049</xdr:colOff>
      <xdr:row>15</xdr:row>
      <xdr:rowOff>0</xdr:rowOff>
    </xdr:from>
    <xdr:to>
      <xdr:col>0</xdr:col>
      <xdr:colOff>1857375</xdr:colOff>
      <xdr:row>15</xdr:row>
      <xdr:rowOff>298006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599" y="8929687"/>
          <a:ext cx="1" cy="53136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1178719</xdr:colOff>
      <xdr:row>15</xdr:row>
      <xdr:rowOff>0</xdr:rowOff>
    </xdr:from>
    <xdr:to>
      <xdr:col>0</xdr:col>
      <xdr:colOff>1524001</xdr:colOff>
      <xdr:row>15</xdr:row>
      <xdr:rowOff>287684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769" y="5276850"/>
          <a:ext cx="2382" cy="192434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1543049</xdr:colOff>
      <xdr:row>15</xdr:row>
      <xdr:rowOff>0</xdr:rowOff>
    </xdr:from>
    <xdr:to>
      <xdr:col>0</xdr:col>
      <xdr:colOff>1857375</xdr:colOff>
      <xdr:row>15</xdr:row>
      <xdr:rowOff>298006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49" y="5276850"/>
          <a:ext cx="1" cy="193231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1178719</xdr:colOff>
      <xdr:row>16</xdr:row>
      <xdr:rowOff>0</xdr:rowOff>
    </xdr:from>
    <xdr:to>
      <xdr:col>0</xdr:col>
      <xdr:colOff>1524001</xdr:colOff>
      <xdr:row>16</xdr:row>
      <xdr:rowOff>287684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769" y="4048125"/>
          <a:ext cx="2382" cy="192434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1543049</xdr:colOff>
      <xdr:row>16</xdr:row>
      <xdr:rowOff>0</xdr:rowOff>
    </xdr:from>
    <xdr:to>
      <xdr:col>0</xdr:col>
      <xdr:colOff>1857375</xdr:colOff>
      <xdr:row>16</xdr:row>
      <xdr:rowOff>298006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49" y="4048125"/>
          <a:ext cx="1" cy="19323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blic@yantene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zoomScale="90" zoomScaleSheetLayoutView="90" workbookViewId="0">
      <selection activeCell="B34" sqref="B34"/>
    </sheetView>
  </sheetViews>
  <sheetFormatPr defaultRowHeight="15.75"/>
  <cols>
    <col min="1" max="1" width="34" style="7" customWidth="1"/>
    <col min="2" max="2" width="68.85546875" style="7" customWidth="1"/>
    <col min="3" max="16384" width="9.140625" style="7"/>
  </cols>
  <sheetData>
    <row r="1" spans="1:2">
      <c r="B1" s="14" t="s">
        <v>13</v>
      </c>
    </row>
    <row r="2" spans="1:2">
      <c r="B2" s="14"/>
    </row>
    <row r="3" spans="1:2">
      <c r="B3" s="14"/>
    </row>
    <row r="5" spans="1:2">
      <c r="A5" s="84" t="s">
        <v>14</v>
      </c>
      <c r="B5" s="84"/>
    </row>
    <row r="6" spans="1:2">
      <c r="A6" s="84" t="s">
        <v>15</v>
      </c>
      <c r="B6" s="84"/>
    </row>
    <row r="7" spans="1:2">
      <c r="A7" s="85" t="s">
        <v>120</v>
      </c>
      <c r="B7" s="85"/>
    </row>
    <row r="10" spans="1:2">
      <c r="A10" s="7" t="s">
        <v>17</v>
      </c>
      <c r="B10" s="16" t="s">
        <v>119</v>
      </c>
    </row>
    <row r="11" spans="1:2" ht="5.0999999999999996" customHeight="1">
      <c r="B11" s="16"/>
    </row>
    <row r="12" spans="1:2">
      <c r="A12" s="7" t="s">
        <v>18</v>
      </c>
      <c r="B12" s="16" t="s">
        <v>16</v>
      </c>
    </row>
    <row r="13" spans="1:2" ht="5.0999999999999996" customHeight="1">
      <c r="B13" s="16"/>
    </row>
    <row r="14" spans="1:2">
      <c r="A14" s="7" t="s">
        <v>19</v>
      </c>
      <c r="B14" s="16" t="s">
        <v>121</v>
      </c>
    </row>
    <row r="15" spans="1:2" ht="5.0999999999999996" customHeight="1">
      <c r="B15" s="16"/>
    </row>
    <row r="16" spans="1:2">
      <c r="A16" s="7" t="s">
        <v>20</v>
      </c>
      <c r="B16" s="16" t="s">
        <v>122</v>
      </c>
    </row>
    <row r="17" spans="1:2" ht="5.0999999999999996" customHeight="1">
      <c r="B17" s="16"/>
    </row>
    <row r="18" spans="1:2">
      <c r="A18" s="7" t="s">
        <v>21</v>
      </c>
      <c r="B18" s="18">
        <v>3903007130</v>
      </c>
    </row>
    <row r="19" spans="1:2" ht="5.0999999999999996" customHeight="1">
      <c r="B19" s="18"/>
    </row>
    <row r="20" spans="1:2">
      <c r="A20" s="7" t="s">
        <v>22</v>
      </c>
      <c r="B20" s="18">
        <v>390501001</v>
      </c>
    </row>
    <row r="21" spans="1:2" ht="5.0999999999999996" customHeight="1">
      <c r="B21" s="17"/>
    </row>
    <row r="22" spans="1:2">
      <c r="A22" s="7" t="s">
        <v>23</v>
      </c>
      <c r="B22" s="7" t="s">
        <v>123</v>
      </c>
    </row>
    <row r="23" spans="1:2" ht="5.0999999999999996" customHeight="1"/>
    <row r="24" spans="1:2">
      <c r="A24" s="7" t="s">
        <v>24</v>
      </c>
      <c r="B24" s="19" t="s">
        <v>124</v>
      </c>
    </row>
    <row r="25" spans="1:2" ht="5.0999999999999996" customHeight="1"/>
    <row r="26" spans="1:2">
      <c r="A26" s="7" t="s">
        <v>25</v>
      </c>
      <c r="B26" s="7" t="s">
        <v>125</v>
      </c>
    </row>
    <row r="27" spans="1:2" ht="5.0999999999999996" customHeight="1"/>
    <row r="28" spans="1:2">
      <c r="A28" s="7" t="s">
        <v>26</v>
      </c>
      <c r="B28" s="7" t="s">
        <v>126</v>
      </c>
    </row>
  </sheetData>
  <mergeCells count="3">
    <mergeCell ref="A5:B5"/>
    <mergeCell ref="A6:B6"/>
    <mergeCell ref="A7:B7"/>
  </mergeCells>
  <hyperlinks>
    <hyperlink ref="B24" r:id="rId1"/>
  </hyperlinks>
  <pageMargins left="0.7" right="0.7" top="0.75" bottom="0.75" header="0.3" footer="0.3"/>
  <pageSetup paperSize="9"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8"/>
  <sheetViews>
    <sheetView view="pageBreakPreview" zoomScale="70" zoomScaleNormal="80" zoomScaleSheetLayoutView="70" workbookViewId="0">
      <selection activeCell="C15" sqref="C15:C26"/>
    </sheetView>
  </sheetViews>
  <sheetFormatPr defaultRowHeight="15.75"/>
  <cols>
    <col min="1" max="1" width="9.140625" style="7"/>
    <col min="2" max="2" width="53.42578125" style="7" customWidth="1"/>
    <col min="3" max="3" width="12.42578125" style="7" customWidth="1"/>
    <col min="4" max="4" width="54.42578125" style="7" customWidth="1"/>
    <col min="5" max="5" width="14.7109375" style="9" customWidth="1"/>
    <col min="6" max="6" width="14.7109375" style="26" customWidth="1"/>
    <col min="7" max="7" width="12.7109375" style="9" customWidth="1"/>
    <col min="8" max="8" width="12.7109375" style="26" customWidth="1"/>
    <col min="9" max="10" width="14.7109375" style="26" customWidth="1"/>
    <col min="11" max="12" width="12.7109375" style="26" customWidth="1"/>
    <col min="13" max="16384" width="9.140625" style="7"/>
  </cols>
  <sheetData>
    <row r="1" spans="1:12">
      <c r="E1" s="98"/>
      <c r="F1" s="98"/>
      <c r="G1" s="98"/>
      <c r="H1" s="25"/>
      <c r="I1" s="98" t="s">
        <v>40</v>
      </c>
      <c r="J1" s="98"/>
      <c r="K1" s="98"/>
      <c r="L1" s="98"/>
    </row>
    <row r="2" spans="1:12">
      <c r="A2" s="84" t="s">
        <v>27</v>
      </c>
      <c r="B2" s="107"/>
      <c r="C2" s="107"/>
      <c r="D2" s="107"/>
      <c r="E2" s="107"/>
      <c r="F2" s="107"/>
      <c r="G2" s="107"/>
      <c r="H2" s="108"/>
      <c r="I2" s="108"/>
      <c r="J2" s="108"/>
      <c r="K2" s="108"/>
      <c r="L2" s="108"/>
    </row>
    <row r="3" spans="1:12">
      <c r="A3" s="84" t="s">
        <v>194</v>
      </c>
      <c r="B3" s="84"/>
      <c r="C3" s="84"/>
      <c r="D3" s="84"/>
      <c r="E3" s="84"/>
      <c r="F3" s="84"/>
      <c r="G3" s="84"/>
      <c r="H3" s="109"/>
      <c r="I3" s="109"/>
      <c r="J3" s="109"/>
      <c r="K3" s="109"/>
      <c r="L3" s="109"/>
    </row>
    <row r="4" spans="1:12" ht="20.25" customHeight="1" thickBot="1"/>
    <row r="5" spans="1:12">
      <c r="A5" s="116" t="s">
        <v>28</v>
      </c>
      <c r="B5" s="117"/>
      <c r="C5" s="113" t="s">
        <v>29</v>
      </c>
      <c r="D5" s="113" t="s">
        <v>133</v>
      </c>
      <c r="E5" s="101" t="s">
        <v>127</v>
      </c>
      <c r="F5" s="101"/>
      <c r="G5" s="102"/>
      <c r="H5" s="102"/>
      <c r="I5" s="102"/>
      <c r="J5" s="102"/>
      <c r="K5" s="102"/>
      <c r="L5" s="103"/>
    </row>
    <row r="6" spans="1:12">
      <c r="A6" s="118"/>
      <c r="B6" s="119"/>
      <c r="C6" s="114"/>
      <c r="D6" s="114"/>
      <c r="E6" s="110" t="s">
        <v>137</v>
      </c>
      <c r="F6" s="111"/>
      <c r="G6" s="111"/>
      <c r="H6" s="112"/>
      <c r="I6" s="99" t="s">
        <v>138</v>
      </c>
      <c r="J6" s="99"/>
      <c r="K6" s="99"/>
      <c r="L6" s="100"/>
    </row>
    <row r="7" spans="1:12" s="11" customFormat="1" ht="16.5" customHeight="1">
      <c r="A7" s="118"/>
      <c r="B7" s="119"/>
      <c r="C7" s="114"/>
      <c r="D7" s="114"/>
      <c r="E7" s="104" t="s">
        <v>30</v>
      </c>
      <c r="F7" s="105"/>
      <c r="G7" s="105"/>
      <c r="H7" s="105"/>
      <c r="I7" s="105"/>
      <c r="J7" s="105"/>
      <c r="K7" s="105"/>
      <c r="L7" s="106"/>
    </row>
    <row r="8" spans="1:12" s="15" customFormat="1" ht="34.5" customHeight="1">
      <c r="A8" s="118"/>
      <c r="B8" s="119"/>
      <c r="C8" s="114"/>
      <c r="D8" s="114"/>
      <c r="E8" s="104" t="s">
        <v>144</v>
      </c>
      <c r="F8" s="122"/>
      <c r="G8" s="104" t="s">
        <v>145</v>
      </c>
      <c r="H8" s="122"/>
      <c r="I8" s="104" t="s">
        <v>144</v>
      </c>
      <c r="J8" s="122"/>
      <c r="K8" s="104" t="s">
        <v>145</v>
      </c>
      <c r="L8" s="106"/>
    </row>
    <row r="9" spans="1:12" s="15" customFormat="1" ht="31.5" customHeight="1">
      <c r="A9" s="120"/>
      <c r="B9" s="121"/>
      <c r="C9" s="115"/>
      <c r="D9" s="115"/>
      <c r="E9" s="37" t="s">
        <v>134</v>
      </c>
      <c r="F9" s="37" t="s">
        <v>132</v>
      </c>
      <c r="G9" s="37" t="s">
        <v>134</v>
      </c>
      <c r="H9" s="37" t="s">
        <v>132</v>
      </c>
      <c r="I9" s="37" t="s">
        <v>134</v>
      </c>
      <c r="J9" s="37" t="s">
        <v>132</v>
      </c>
      <c r="K9" s="37" t="s">
        <v>134</v>
      </c>
      <c r="L9" s="47" t="s">
        <v>132</v>
      </c>
    </row>
    <row r="10" spans="1:12" s="12" customFormat="1" ht="191.25" customHeight="1">
      <c r="A10" s="50"/>
      <c r="B10" s="39" t="s">
        <v>33</v>
      </c>
      <c r="C10" s="38" t="s">
        <v>38</v>
      </c>
      <c r="D10" s="38" t="s">
        <v>0</v>
      </c>
      <c r="E10" s="45">
        <v>594.44000000000005</v>
      </c>
      <c r="F10" s="45">
        <v>68.97</v>
      </c>
      <c r="G10" s="46" t="s">
        <v>7</v>
      </c>
      <c r="H10" s="46" t="s">
        <v>7</v>
      </c>
      <c r="I10" s="45">
        <v>1227.24</v>
      </c>
      <c r="J10" s="45">
        <v>89.199999999999989</v>
      </c>
      <c r="K10" s="45">
        <v>436.47</v>
      </c>
      <c r="L10" s="48" t="s">
        <v>7</v>
      </c>
    </row>
    <row r="11" spans="1:12" s="12" customFormat="1" ht="47.25">
      <c r="A11" s="50"/>
      <c r="B11" s="39" t="s">
        <v>34</v>
      </c>
      <c r="C11" s="38" t="s">
        <v>38</v>
      </c>
      <c r="D11" s="38" t="s">
        <v>0</v>
      </c>
      <c r="E11" s="30">
        <v>107.84</v>
      </c>
      <c r="F11" s="30">
        <v>15.69</v>
      </c>
      <c r="G11" s="29" t="s">
        <v>7</v>
      </c>
      <c r="H11" s="29" t="s">
        <v>7</v>
      </c>
      <c r="I11" s="30">
        <v>224.3</v>
      </c>
      <c r="J11" s="30">
        <v>17.04</v>
      </c>
      <c r="K11" s="30">
        <v>71.709999999999994</v>
      </c>
      <c r="L11" s="49" t="s">
        <v>7</v>
      </c>
    </row>
    <row r="12" spans="1:12" s="12" customFormat="1" ht="47.25">
      <c r="A12" s="50"/>
      <c r="B12" s="39" t="s">
        <v>35</v>
      </c>
      <c r="C12" s="38" t="s">
        <v>38</v>
      </c>
      <c r="D12" s="38" t="s">
        <v>0</v>
      </c>
      <c r="E12" s="30">
        <v>205.36</v>
      </c>
      <c r="F12" s="30">
        <v>23.36</v>
      </c>
      <c r="G12" s="29" t="s">
        <v>7</v>
      </c>
      <c r="H12" s="29" t="s">
        <v>7</v>
      </c>
      <c r="I12" s="30">
        <v>419.94</v>
      </c>
      <c r="J12" s="30">
        <v>30.57</v>
      </c>
      <c r="K12" s="30">
        <v>138.91</v>
      </c>
      <c r="L12" s="49" t="s">
        <v>7</v>
      </c>
    </row>
    <row r="13" spans="1:12" s="12" customFormat="1" ht="81.75" customHeight="1">
      <c r="A13" s="50"/>
      <c r="B13" s="39" t="s">
        <v>36</v>
      </c>
      <c r="C13" s="38" t="s">
        <v>38</v>
      </c>
      <c r="D13" s="38" t="s">
        <v>0</v>
      </c>
      <c r="E13" s="30">
        <v>0</v>
      </c>
      <c r="F13" s="30">
        <v>0.37</v>
      </c>
      <c r="G13" s="29" t="s">
        <v>7</v>
      </c>
      <c r="H13" s="29" t="s">
        <v>7</v>
      </c>
      <c r="I13" s="30">
        <v>0</v>
      </c>
      <c r="J13" s="30">
        <v>0.43</v>
      </c>
      <c r="K13" s="30">
        <v>0</v>
      </c>
      <c r="L13" s="49" t="s">
        <v>7</v>
      </c>
    </row>
    <row r="14" spans="1:12" s="12" customFormat="1" ht="96.75" customHeight="1">
      <c r="A14" s="50"/>
      <c r="B14" s="39" t="s">
        <v>37</v>
      </c>
      <c r="C14" s="38" t="s">
        <v>38</v>
      </c>
      <c r="D14" s="38" t="s">
        <v>0</v>
      </c>
      <c r="E14" s="30">
        <v>281.24</v>
      </c>
      <c r="F14" s="30">
        <v>29.55</v>
      </c>
      <c r="G14" s="29" t="s">
        <v>7</v>
      </c>
      <c r="H14" s="29" t="s">
        <v>7</v>
      </c>
      <c r="I14" s="30">
        <v>583</v>
      </c>
      <c r="J14" s="30">
        <v>41.16</v>
      </c>
      <c r="K14" s="30">
        <v>225.85</v>
      </c>
      <c r="L14" s="49" t="s">
        <v>7</v>
      </c>
    </row>
    <row r="15" spans="1:12" s="12" customFormat="1" ht="31.5">
      <c r="A15" s="93"/>
      <c r="B15" s="86" t="s">
        <v>128</v>
      </c>
      <c r="C15" s="90" t="s">
        <v>39</v>
      </c>
      <c r="D15" s="5" t="s">
        <v>155</v>
      </c>
      <c r="E15" s="29" t="s">
        <v>7</v>
      </c>
      <c r="F15" s="29" t="s">
        <v>7</v>
      </c>
      <c r="G15" s="29" t="s">
        <v>7</v>
      </c>
      <c r="H15" s="29" t="s">
        <v>7</v>
      </c>
      <c r="I15" s="30">
        <v>99320.2</v>
      </c>
      <c r="J15" s="30">
        <v>198640.4</v>
      </c>
      <c r="K15" s="29" t="s">
        <v>7</v>
      </c>
      <c r="L15" s="49" t="s">
        <v>7</v>
      </c>
    </row>
    <row r="16" spans="1:12" s="27" customFormat="1" ht="31.5">
      <c r="A16" s="94"/>
      <c r="B16" s="87"/>
      <c r="C16" s="91"/>
      <c r="D16" s="5" t="s">
        <v>156</v>
      </c>
      <c r="E16" s="29" t="s">
        <v>7</v>
      </c>
      <c r="F16" s="29" t="s">
        <v>7</v>
      </c>
      <c r="G16" s="29" t="s">
        <v>7</v>
      </c>
      <c r="H16" s="29" t="s">
        <v>7</v>
      </c>
      <c r="I16" s="30">
        <v>109311.98</v>
      </c>
      <c r="J16" s="30">
        <v>218623.96</v>
      </c>
      <c r="K16" s="29" t="s">
        <v>7</v>
      </c>
      <c r="L16" s="49" t="s">
        <v>7</v>
      </c>
    </row>
    <row r="17" spans="1:12" s="27" customFormat="1" ht="31.5">
      <c r="A17" s="94"/>
      <c r="B17" s="87"/>
      <c r="C17" s="91"/>
      <c r="D17" s="5" t="s">
        <v>157</v>
      </c>
      <c r="E17" s="29" t="s">
        <v>7</v>
      </c>
      <c r="F17" s="29" t="s">
        <v>7</v>
      </c>
      <c r="G17" s="29" t="s">
        <v>7</v>
      </c>
      <c r="H17" s="29" t="s">
        <v>7</v>
      </c>
      <c r="I17" s="30">
        <v>121520.39</v>
      </c>
      <c r="J17" s="30">
        <v>243040.78</v>
      </c>
      <c r="K17" s="29" t="s">
        <v>7</v>
      </c>
      <c r="L17" s="49" t="s">
        <v>7</v>
      </c>
    </row>
    <row r="18" spans="1:12" s="27" customFormat="1" ht="31.5">
      <c r="A18" s="94"/>
      <c r="B18" s="87"/>
      <c r="C18" s="91"/>
      <c r="D18" s="5" t="s">
        <v>158</v>
      </c>
      <c r="E18" s="29" t="s">
        <v>7</v>
      </c>
      <c r="F18" s="29" t="s">
        <v>7</v>
      </c>
      <c r="G18" s="29" t="s">
        <v>7</v>
      </c>
      <c r="H18" s="29" t="s">
        <v>7</v>
      </c>
      <c r="I18" s="30">
        <v>129486.11</v>
      </c>
      <c r="J18" s="30">
        <v>258972.22</v>
      </c>
      <c r="K18" s="29" t="s">
        <v>7</v>
      </c>
      <c r="L18" s="49" t="s">
        <v>7</v>
      </c>
    </row>
    <row r="19" spans="1:12" s="27" customFormat="1" ht="31.5">
      <c r="A19" s="94"/>
      <c r="B19" s="87"/>
      <c r="C19" s="91"/>
      <c r="D19" s="5" t="s">
        <v>147</v>
      </c>
      <c r="E19" s="30">
        <v>163712.43</v>
      </c>
      <c r="F19" s="30">
        <v>327424.86</v>
      </c>
      <c r="G19" s="29" t="s">
        <v>7</v>
      </c>
      <c r="H19" s="29" t="s">
        <v>7</v>
      </c>
      <c r="I19" s="29" t="s">
        <v>7</v>
      </c>
      <c r="J19" s="29" t="s">
        <v>7</v>
      </c>
      <c r="K19" s="29" t="s">
        <v>7</v>
      </c>
      <c r="L19" s="49" t="s">
        <v>7</v>
      </c>
    </row>
    <row r="20" spans="1:12" s="27" customFormat="1" ht="31.5">
      <c r="A20" s="94"/>
      <c r="B20" s="88"/>
      <c r="C20" s="91"/>
      <c r="D20" s="5" t="s">
        <v>148</v>
      </c>
      <c r="E20" s="30">
        <v>171052.62</v>
      </c>
      <c r="F20" s="30">
        <v>342105.23</v>
      </c>
      <c r="G20" s="29" t="s">
        <v>7</v>
      </c>
      <c r="H20" s="29" t="s">
        <v>7</v>
      </c>
      <c r="I20" s="29" t="s">
        <v>7</v>
      </c>
      <c r="J20" s="29" t="s">
        <v>7</v>
      </c>
      <c r="K20" s="29" t="s">
        <v>7</v>
      </c>
      <c r="L20" s="49" t="s">
        <v>7</v>
      </c>
    </row>
    <row r="21" spans="1:12" s="27" customFormat="1" ht="31.5">
      <c r="A21" s="94"/>
      <c r="B21" s="88"/>
      <c r="C21" s="91"/>
      <c r="D21" s="5" t="s">
        <v>149</v>
      </c>
      <c r="E21" s="30">
        <v>181003.86</v>
      </c>
      <c r="F21" s="30">
        <v>362007.72</v>
      </c>
      <c r="G21" s="29" t="s">
        <v>7</v>
      </c>
      <c r="H21" s="29" t="s">
        <v>7</v>
      </c>
      <c r="I21" s="29" t="s">
        <v>7</v>
      </c>
      <c r="J21" s="29" t="s">
        <v>7</v>
      </c>
      <c r="K21" s="29" t="s">
        <v>7</v>
      </c>
      <c r="L21" s="49" t="s">
        <v>7</v>
      </c>
    </row>
    <row r="22" spans="1:12" s="36" customFormat="1" ht="31.5">
      <c r="A22" s="94"/>
      <c r="B22" s="88"/>
      <c r="C22" s="91"/>
      <c r="D22" s="5" t="s">
        <v>150</v>
      </c>
      <c r="E22" s="30">
        <v>194131.11</v>
      </c>
      <c r="F22" s="30">
        <v>388262.22</v>
      </c>
      <c r="G22" s="29" t="s">
        <v>7</v>
      </c>
      <c r="H22" s="29" t="s">
        <v>7</v>
      </c>
      <c r="I22" s="29" t="s">
        <v>7</v>
      </c>
      <c r="J22" s="29" t="s">
        <v>7</v>
      </c>
      <c r="K22" s="29" t="s">
        <v>7</v>
      </c>
      <c r="L22" s="49" t="s">
        <v>7</v>
      </c>
    </row>
    <row r="23" spans="1:12" s="27" customFormat="1" ht="31.5">
      <c r="A23" s="94"/>
      <c r="B23" s="88"/>
      <c r="C23" s="91"/>
      <c r="D23" s="5" t="s">
        <v>151</v>
      </c>
      <c r="E23" s="30">
        <v>177338.97</v>
      </c>
      <c r="F23" s="30">
        <v>354677.93</v>
      </c>
      <c r="G23" s="29" t="s">
        <v>7</v>
      </c>
      <c r="H23" s="29" t="s">
        <v>7</v>
      </c>
      <c r="I23" s="29" t="s">
        <v>7</v>
      </c>
      <c r="J23" s="29" t="s">
        <v>7</v>
      </c>
      <c r="K23" s="29" t="s">
        <v>7</v>
      </c>
      <c r="L23" s="49" t="s">
        <v>7</v>
      </c>
    </row>
    <row r="24" spans="1:12" s="27" customFormat="1" ht="31.5">
      <c r="A24" s="94"/>
      <c r="B24" s="88"/>
      <c r="C24" s="91"/>
      <c r="D24" s="5" t="s">
        <v>152</v>
      </c>
      <c r="E24" s="30">
        <v>187954.9</v>
      </c>
      <c r="F24" s="30">
        <v>375909.8</v>
      </c>
      <c r="G24" s="29" t="s">
        <v>7</v>
      </c>
      <c r="H24" s="29" t="s">
        <v>7</v>
      </c>
      <c r="I24" s="29" t="s">
        <v>7</v>
      </c>
      <c r="J24" s="29" t="s">
        <v>7</v>
      </c>
      <c r="K24" s="29" t="s">
        <v>7</v>
      </c>
      <c r="L24" s="49" t="s">
        <v>7</v>
      </c>
    </row>
    <row r="25" spans="1:12" s="27" customFormat="1" ht="31.5">
      <c r="A25" s="94"/>
      <c r="B25" s="88"/>
      <c r="C25" s="91"/>
      <c r="D25" s="5" t="s">
        <v>153</v>
      </c>
      <c r="E25" s="30">
        <v>201174.75</v>
      </c>
      <c r="F25" s="30">
        <v>402349.49</v>
      </c>
      <c r="G25" s="29" t="s">
        <v>7</v>
      </c>
      <c r="H25" s="29" t="s">
        <v>7</v>
      </c>
      <c r="I25" s="29" t="s">
        <v>7</v>
      </c>
      <c r="J25" s="29" t="s">
        <v>7</v>
      </c>
      <c r="K25" s="29" t="s">
        <v>7</v>
      </c>
      <c r="L25" s="49" t="s">
        <v>7</v>
      </c>
    </row>
    <row r="26" spans="1:12" s="36" customFormat="1" ht="31.5">
      <c r="A26" s="95"/>
      <c r="B26" s="89"/>
      <c r="C26" s="92"/>
      <c r="D26" s="5" t="s">
        <v>154</v>
      </c>
      <c r="E26" s="30">
        <v>236958.02</v>
      </c>
      <c r="F26" s="30">
        <v>473916.03</v>
      </c>
      <c r="G26" s="29" t="s">
        <v>7</v>
      </c>
      <c r="H26" s="29" t="s">
        <v>7</v>
      </c>
      <c r="I26" s="29" t="s">
        <v>7</v>
      </c>
      <c r="J26" s="29" t="s">
        <v>7</v>
      </c>
      <c r="K26" s="29" t="s">
        <v>7</v>
      </c>
      <c r="L26" s="49" t="s">
        <v>7</v>
      </c>
    </row>
    <row r="27" spans="1:12" s="12" customFormat="1" ht="31.5">
      <c r="A27" s="93"/>
      <c r="B27" s="86" t="s">
        <v>129</v>
      </c>
      <c r="C27" s="90" t="s">
        <v>39</v>
      </c>
      <c r="D27" s="5" t="s">
        <v>159</v>
      </c>
      <c r="E27" s="29" t="s">
        <v>7</v>
      </c>
      <c r="F27" s="29" t="s">
        <v>7</v>
      </c>
      <c r="G27" s="29" t="s">
        <v>7</v>
      </c>
      <c r="H27" s="29" t="s">
        <v>7</v>
      </c>
      <c r="I27" s="30">
        <v>85551.95</v>
      </c>
      <c r="J27" s="30">
        <v>171103.89</v>
      </c>
      <c r="K27" s="29" t="s">
        <v>7</v>
      </c>
      <c r="L27" s="49" t="s">
        <v>7</v>
      </c>
    </row>
    <row r="28" spans="1:12" s="27" customFormat="1" ht="31.5">
      <c r="A28" s="94"/>
      <c r="B28" s="87"/>
      <c r="C28" s="91"/>
      <c r="D28" s="5" t="s">
        <v>160</v>
      </c>
      <c r="E28" s="29" t="s">
        <v>7</v>
      </c>
      <c r="F28" s="29" t="s">
        <v>7</v>
      </c>
      <c r="G28" s="29" t="s">
        <v>7</v>
      </c>
      <c r="H28" s="29" t="s">
        <v>7</v>
      </c>
      <c r="I28" s="30">
        <v>80756.87</v>
      </c>
      <c r="J28" s="30">
        <v>161513.74</v>
      </c>
      <c r="K28" s="29" t="s">
        <v>7</v>
      </c>
      <c r="L28" s="49" t="s">
        <v>7</v>
      </c>
    </row>
    <row r="29" spans="1:12" s="27" customFormat="1" ht="31.5">
      <c r="A29" s="94"/>
      <c r="B29" s="87"/>
      <c r="C29" s="91"/>
      <c r="D29" s="5" t="s">
        <v>161</v>
      </c>
      <c r="E29" s="29" t="s">
        <v>7</v>
      </c>
      <c r="F29" s="29" t="s">
        <v>7</v>
      </c>
      <c r="G29" s="29" t="s">
        <v>7</v>
      </c>
      <c r="H29" s="29" t="s">
        <v>7</v>
      </c>
      <c r="I29" s="30">
        <v>92307.22</v>
      </c>
      <c r="J29" s="30">
        <v>184614.44</v>
      </c>
      <c r="K29" s="29" t="s">
        <v>7</v>
      </c>
      <c r="L29" s="49" t="s">
        <v>7</v>
      </c>
    </row>
    <row r="30" spans="1:12" s="27" customFormat="1" ht="31.5">
      <c r="A30" s="94"/>
      <c r="B30" s="87"/>
      <c r="C30" s="91"/>
      <c r="D30" s="5" t="s">
        <v>162</v>
      </c>
      <c r="E30" s="29" t="s">
        <v>7</v>
      </c>
      <c r="F30" s="29" t="s">
        <v>7</v>
      </c>
      <c r="G30" s="29" t="s">
        <v>7</v>
      </c>
      <c r="H30" s="29" t="s">
        <v>7</v>
      </c>
      <c r="I30" s="30">
        <v>101146.89</v>
      </c>
      <c r="J30" s="30">
        <v>202293.77</v>
      </c>
      <c r="K30" s="29" t="s">
        <v>7</v>
      </c>
      <c r="L30" s="49" t="s">
        <v>7</v>
      </c>
    </row>
    <row r="31" spans="1:12" s="27" customFormat="1" ht="31.5">
      <c r="A31" s="94"/>
      <c r="B31" s="87"/>
      <c r="C31" s="91"/>
      <c r="D31" s="5" t="s">
        <v>163</v>
      </c>
      <c r="E31" s="29" t="s">
        <v>7</v>
      </c>
      <c r="F31" s="29" t="s">
        <v>7</v>
      </c>
      <c r="G31" s="29" t="s">
        <v>7</v>
      </c>
      <c r="H31" s="29" t="s">
        <v>7</v>
      </c>
      <c r="I31" s="30">
        <v>108855.79</v>
      </c>
      <c r="J31" s="30">
        <v>217711.58</v>
      </c>
      <c r="K31" s="29" t="s">
        <v>7</v>
      </c>
      <c r="L31" s="49" t="s">
        <v>7</v>
      </c>
    </row>
    <row r="32" spans="1:12" s="27" customFormat="1" ht="31.5">
      <c r="A32" s="94"/>
      <c r="B32" s="87"/>
      <c r="C32" s="91"/>
      <c r="D32" s="5" t="s">
        <v>164</v>
      </c>
      <c r="E32" s="29" t="s">
        <v>7</v>
      </c>
      <c r="F32" s="29" t="s">
        <v>7</v>
      </c>
      <c r="G32" s="29" t="s">
        <v>7</v>
      </c>
      <c r="H32" s="29" t="s">
        <v>7</v>
      </c>
      <c r="I32" s="30">
        <v>128373.58</v>
      </c>
      <c r="J32" s="30">
        <v>256747.15</v>
      </c>
      <c r="K32" s="29" t="s">
        <v>7</v>
      </c>
      <c r="L32" s="49" t="s">
        <v>7</v>
      </c>
    </row>
    <row r="33" spans="1:12" s="27" customFormat="1" ht="31.5">
      <c r="A33" s="94"/>
      <c r="B33" s="87"/>
      <c r="C33" s="91"/>
      <c r="D33" s="5" t="s">
        <v>165</v>
      </c>
      <c r="E33" s="29" t="s">
        <v>7</v>
      </c>
      <c r="F33" s="29" t="s">
        <v>7</v>
      </c>
      <c r="G33" s="29" t="s">
        <v>7</v>
      </c>
      <c r="H33" s="29" t="s">
        <v>7</v>
      </c>
      <c r="I33" s="30">
        <v>169681.46</v>
      </c>
      <c r="J33" s="30">
        <v>339362.91</v>
      </c>
      <c r="K33" s="29" t="s">
        <v>7</v>
      </c>
      <c r="L33" s="49" t="s">
        <v>7</v>
      </c>
    </row>
    <row r="34" spans="1:12" s="27" customFormat="1" ht="31.5">
      <c r="A34" s="94"/>
      <c r="B34" s="87"/>
      <c r="C34" s="91"/>
      <c r="D34" s="5" t="s">
        <v>166</v>
      </c>
      <c r="E34" s="29" t="s">
        <v>7</v>
      </c>
      <c r="F34" s="29" t="s">
        <v>7</v>
      </c>
      <c r="G34" s="29" t="s">
        <v>7</v>
      </c>
      <c r="H34" s="29" t="s">
        <v>7</v>
      </c>
      <c r="I34" s="30">
        <v>169681.46</v>
      </c>
      <c r="J34" s="30">
        <v>339362.91</v>
      </c>
      <c r="K34" s="29" t="s">
        <v>7</v>
      </c>
      <c r="L34" s="49" t="s">
        <v>7</v>
      </c>
    </row>
    <row r="35" spans="1:12" s="27" customFormat="1" ht="31.5">
      <c r="A35" s="94"/>
      <c r="B35" s="87"/>
      <c r="C35" s="91"/>
      <c r="D35" s="5" t="s">
        <v>167</v>
      </c>
      <c r="E35" s="30">
        <v>215753.68</v>
      </c>
      <c r="F35" s="30">
        <v>431507.35</v>
      </c>
      <c r="G35" s="29" t="s">
        <v>7</v>
      </c>
      <c r="H35" s="29" t="s">
        <v>7</v>
      </c>
      <c r="I35" s="29" t="s">
        <v>7</v>
      </c>
      <c r="J35" s="29" t="s">
        <v>7</v>
      </c>
      <c r="K35" s="29" t="s">
        <v>7</v>
      </c>
      <c r="L35" s="49" t="s">
        <v>7</v>
      </c>
    </row>
    <row r="36" spans="1:12" s="27" customFormat="1" ht="31.5">
      <c r="A36" s="94"/>
      <c r="B36" s="87"/>
      <c r="C36" s="91"/>
      <c r="D36" s="5" t="s">
        <v>168</v>
      </c>
      <c r="E36" s="30">
        <v>258874.62</v>
      </c>
      <c r="F36" s="30">
        <v>517749.23</v>
      </c>
      <c r="G36" s="29" t="s">
        <v>7</v>
      </c>
      <c r="H36" s="29" t="s">
        <v>7</v>
      </c>
      <c r="I36" s="29" t="s">
        <v>7</v>
      </c>
      <c r="J36" s="29" t="s">
        <v>7</v>
      </c>
      <c r="K36" s="29" t="s">
        <v>7</v>
      </c>
      <c r="L36" s="49" t="s">
        <v>7</v>
      </c>
    </row>
    <row r="37" spans="1:12" s="27" customFormat="1" ht="31.5">
      <c r="A37" s="94"/>
      <c r="B37" s="87"/>
      <c r="C37" s="91"/>
      <c r="D37" s="5" t="s">
        <v>169</v>
      </c>
      <c r="E37" s="30">
        <v>306101.8</v>
      </c>
      <c r="F37" s="30">
        <v>612203.59</v>
      </c>
      <c r="G37" s="29" t="s">
        <v>7</v>
      </c>
      <c r="H37" s="29" t="s">
        <v>7</v>
      </c>
      <c r="I37" s="29" t="s">
        <v>7</v>
      </c>
      <c r="J37" s="29" t="s">
        <v>7</v>
      </c>
      <c r="K37" s="29" t="s">
        <v>7</v>
      </c>
      <c r="L37" s="49" t="s">
        <v>7</v>
      </c>
    </row>
    <row r="38" spans="1:12" s="27" customFormat="1" ht="31.5">
      <c r="A38" s="94"/>
      <c r="B38" s="87"/>
      <c r="C38" s="91"/>
      <c r="D38" s="5" t="s">
        <v>170</v>
      </c>
      <c r="E38" s="30">
        <v>348649.84</v>
      </c>
      <c r="F38" s="30">
        <v>697299.67</v>
      </c>
      <c r="G38" s="29" t="s">
        <v>7</v>
      </c>
      <c r="H38" s="29" t="s">
        <v>7</v>
      </c>
      <c r="I38" s="29" t="s">
        <v>7</v>
      </c>
      <c r="J38" s="29" t="s">
        <v>7</v>
      </c>
      <c r="K38" s="29" t="s">
        <v>7</v>
      </c>
      <c r="L38" s="49" t="s">
        <v>7</v>
      </c>
    </row>
    <row r="39" spans="1:12" s="27" customFormat="1" ht="31.5">
      <c r="A39" s="94"/>
      <c r="B39" s="87"/>
      <c r="C39" s="91"/>
      <c r="D39" s="5" t="s">
        <v>171</v>
      </c>
      <c r="E39" s="30">
        <v>360484.46</v>
      </c>
      <c r="F39" s="30">
        <v>720968.91</v>
      </c>
      <c r="G39" s="29" t="s">
        <v>7</v>
      </c>
      <c r="H39" s="29" t="s">
        <v>7</v>
      </c>
      <c r="I39" s="29" t="s">
        <v>7</v>
      </c>
      <c r="J39" s="29" t="s">
        <v>7</v>
      </c>
      <c r="K39" s="29" t="s">
        <v>7</v>
      </c>
      <c r="L39" s="49" t="s">
        <v>7</v>
      </c>
    </row>
    <row r="40" spans="1:12" s="27" customFormat="1" ht="31.5">
      <c r="A40" s="94"/>
      <c r="B40" s="87"/>
      <c r="C40" s="91"/>
      <c r="D40" s="5" t="s">
        <v>172</v>
      </c>
      <c r="E40" s="30">
        <v>387802.08</v>
      </c>
      <c r="F40" s="30">
        <v>775604.15</v>
      </c>
      <c r="G40" s="29" t="s">
        <v>7</v>
      </c>
      <c r="H40" s="29" t="s">
        <v>7</v>
      </c>
      <c r="I40" s="29" t="s">
        <v>7</v>
      </c>
      <c r="J40" s="29" t="s">
        <v>7</v>
      </c>
      <c r="K40" s="29" t="s">
        <v>7</v>
      </c>
      <c r="L40" s="49" t="s">
        <v>7</v>
      </c>
    </row>
    <row r="41" spans="1:12" s="27" customFormat="1" ht="31.5">
      <c r="A41" s="94"/>
      <c r="B41" s="87"/>
      <c r="C41" s="91"/>
      <c r="D41" s="5" t="s">
        <v>173</v>
      </c>
      <c r="E41" s="30">
        <v>491875.97</v>
      </c>
      <c r="F41" s="30">
        <v>983751.93</v>
      </c>
      <c r="G41" s="29" t="s">
        <v>7</v>
      </c>
      <c r="H41" s="29" t="s">
        <v>7</v>
      </c>
      <c r="I41" s="29" t="s">
        <v>7</v>
      </c>
      <c r="J41" s="29" t="s">
        <v>7</v>
      </c>
      <c r="K41" s="29" t="s">
        <v>7</v>
      </c>
      <c r="L41" s="49" t="s">
        <v>7</v>
      </c>
    </row>
    <row r="42" spans="1:12" s="27" customFormat="1" ht="31.5">
      <c r="A42" s="124"/>
      <c r="B42" s="123"/>
      <c r="C42" s="125"/>
      <c r="D42" s="5" t="s">
        <v>174</v>
      </c>
      <c r="E42" s="30">
        <v>551733.57999999996</v>
      </c>
      <c r="F42" s="30">
        <v>1103467.1499999999</v>
      </c>
      <c r="G42" s="29" t="s">
        <v>7</v>
      </c>
      <c r="H42" s="29" t="s">
        <v>7</v>
      </c>
      <c r="I42" s="29" t="s">
        <v>7</v>
      </c>
      <c r="J42" s="29" t="s">
        <v>7</v>
      </c>
      <c r="K42" s="29" t="s">
        <v>7</v>
      </c>
      <c r="L42" s="49" t="s">
        <v>7</v>
      </c>
    </row>
    <row r="43" spans="1:12" s="12" customFormat="1" ht="15.75" customHeight="1">
      <c r="A43" s="130"/>
      <c r="B43" s="128" t="s">
        <v>130</v>
      </c>
      <c r="C43" s="126" t="s">
        <v>38</v>
      </c>
      <c r="D43" s="5" t="s">
        <v>192</v>
      </c>
      <c r="E43" s="29" t="s">
        <v>7</v>
      </c>
      <c r="F43" s="29" t="s">
        <v>7</v>
      </c>
      <c r="G43" s="29" t="s">
        <v>7</v>
      </c>
      <c r="H43" s="29" t="s">
        <v>7</v>
      </c>
      <c r="I43" s="30">
        <v>1559</v>
      </c>
      <c r="J43" s="30">
        <v>3118</v>
      </c>
      <c r="K43" s="29" t="s">
        <v>7</v>
      </c>
      <c r="L43" s="49" t="s">
        <v>7</v>
      </c>
    </row>
    <row r="44" spans="1:12" s="27" customFormat="1">
      <c r="A44" s="130"/>
      <c r="B44" s="128"/>
      <c r="C44" s="126"/>
      <c r="D44" s="5" t="s">
        <v>191</v>
      </c>
      <c r="E44" s="29" t="s">
        <v>7</v>
      </c>
      <c r="F44" s="29" t="s">
        <v>7</v>
      </c>
      <c r="G44" s="29" t="s">
        <v>7</v>
      </c>
      <c r="H44" s="29" t="s">
        <v>7</v>
      </c>
      <c r="I44" s="30">
        <v>1061</v>
      </c>
      <c r="J44" s="30">
        <v>2122</v>
      </c>
      <c r="K44" s="29" t="s">
        <v>7</v>
      </c>
      <c r="L44" s="49" t="s">
        <v>7</v>
      </c>
    </row>
    <row r="45" spans="1:12" s="27" customFormat="1">
      <c r="A45" s="130"/>
      <c r="B45" s="128"/>
      <c r="C45" s="126"/>
      <c r="D45" s="5" t="s">
        <v>190</v>
      </c>
      <c r="E45" s="29" t="s">
        <v>7</v>
      </c>
      <c r="F45" s="29" t="s">
        <v>7</v>
      </c>
      <c r="G45" s="29" t="s">
        <v>7</v>
      </c>
      <c r="H45" s="29" t="s">
        <v>7</v>
      </c>
      <c r="I45" s="30">
        <v>662.5</v>
      </c>
      <c r="J45" s="30">
        <v>1325</v>
      </c>
      <c r="K45" s="29" t="s">
        <v>7</v>
      </c>
      <c r="L45" s="49" t="s">
        <v>7</v>
      </c>
    </row>
    <row r="46" spans="1:12" s="27" customFormat="1">
      <c r="A46" s="130"/>
      <c r="B46" s="128"/>
      <c r="C46" s="126"/>
      <c r="D46" s="5" t="s">
        <v>189</v>
      </c>
      <c r="E46" s="29" t="s">
        <v>7</v>
      </c>
      <c r="F46" s="29" t="s">
        <v>7</v>
      </c>
      <c r="G46" s="29" t="s">
        <v>7</v>
      </c>
      <c r="H46" s="29" t="s">
        <v>7</v>
      </c>
      <c r="I46" s="30">
        <v>518.5</v>
      </c>
      <c r="J46" s="30">
        <v>1037</v>
      </c>
      <c r="K46" s="29" t="s">
        <v>7</v>
      </c>
      <c r="L46" s="49" t="s">
        <v>7</v>
      </c>
    </row>
    <row r="47" spans="1:12" s="27" customFormat="1">
      <c r="A47" s="130"/>
      <c r="B47" s="128"/>
      <c r="C47" s="126"/>
      <c r="D47" s="5" t="s">
        <v>188</v>
      </c>
      <c r="E47" s="29" t="s">
        <v>7</v>
      </c>
      <c r="F47" s="29" t="s">
        <v>7</v>
      </c>
      <c r="G47" s="29" t="s">
        <v>7</v>
      </c>
      <c r="H47" s="29" t="s">
        <v>7</v>
      </c>
      <c r="I47" s="30">
        <v>363.5</v>
      </c>
      <c r="J47" s="30">
        <v>727</v>
      </c>
      <c r="K47" s="29" t="s">
        <v>7</v>
      </c>
      <c r="L47" s="49" t="s">
        <v>7</v>
      </c>
    </row>
    <row r="48" spans="1:12" s="27" customFormat="1">
      <c r="A48" s="130"/>
      <c r="B48" s="128"/>
      <c r="C48" s="126"/>
      <c r="D48" s="5" t="s">
        <v>187</v>
      </c>
      <c r="E48" s="29" t="s">
        <v>7</v>
      </c>
      <c r="F48" s="29" t="s">
        <v>7</v>
      </c>
      <c r="G48" s="29" t="s">
        <v>7</v>
      </c>
      <c r="H48" s="29" t="s">
        <v>7</v>
      </c>
      <c r="I48" s="30">
        <v>256.5</v>
      </c>
      <c r="J48" s="30">
        <v>513</v>
      </c>
      <c r="K48" s="29" t="s">
        <v>7</v>
      </c>
      <c r="L48" s="49" t="s">
        <v>7</v>
      </c>
    </row>
    <row r="49" spans="1:13" s="27" customFormat="1">
      <c r="A49" s="130"/>
      <c r="B49" s="128"/>
      <c r="C49" s="126"/>
      <c r="D49" s="5" t="s">
        <v>175</v>
      </c>
      <c r="E49" s="29" t="s">
        <v>7</v>
      </c>
      <c r="F49" s="29" t="s">
        <v>7</v>
      </c>
      <c r="G49" s="29" t="s">
        <v>7</v>
      </c>
      <c r="H49" s="29" t="s">
        <v>7</v>
      </c>
      <c r="I49" s="30">
        <v>5912</v>
      </c>
      <c r="J49" s="30">
        <v>11824</v>
      </c>
      <c r="K49" s="29" t="s">
        <v>7</v>
      </c>
      <c r="L49" s="49" t="s">
        <v>7</v>
      </c>
    </row>
    <row r="50" spans="1:13" s="27" customFormat="1">
      <c r="A50" s="130"/>
      <c r="B50" s="128"/>
      <c r="C50" s="126"/>
      <c r="D50" s="5" t="s">
        <v>176</v>
      </c>
      <c r="E50" s="29" t="s">
        <v>7</v>
      </c>
      <c r="F50" s="29" t="s">
        <v>7</v>
      </c>
      <c r="G50" s="29" t="s">
        <v>7</v>
      </c>
      <c r="H50" s="29" t="s">
        <v>7</v>
      </c>
      <c r="I50" s="30">
        <v>3749</v>
      </c>
      <c r="J50" s="30">
        <v>7498</v>
      </c>
      <c r="K50" s="29" t="s">
        <v>7</v>
      </c>
      <c r="L50" s="49" t="s">
        <v>7</v>
      </c>
    </row>
    <row r="51" spans="1:13" s="27" customFormat="1">
      <c r="A51" s="130"/>
      <c r="B51" s="128"/>
      <c r="C51" s="126"/>
      <c r="D51" s="5" t="s">
        <v>177</v>
      </c>
      <c r="E51" s="29" t="s">
        <v>7</v>
      </c>
      <c r="F51" s="29" t="s">
        <v>7</v>
      </c>
      <c r="G51" s="29" t="s">
        <v>7</v>
      </c>
      <c r="H51" s="29" t="s">
        <v>7</v>
      </c>
      <c r="I51" s="30">
        <v>2429</v>
      </c>
      <c r="J51" s="30">
        <v>4858</v>
      </c>
      <c r="K51" s="29" t="s">
        <v>7</v>
      </c>
      <c r="L51" s="49" t="s">
        <v>7</v>
      </c>
    </row>
    <row r="52" spans="1:13" s="27" customFormat="1">
      <c r="A52" s="130"/>
      <c r="B52" s="128"/>
      <c r="C52" s="126"/>
      <c r="D52" s="5" t="s">
        <v>178</v>
      </c>
      <c r="E52" s="29" t="s">
        <v>7</v>
      </c>
      <c r="F52" s="29" t="s">
        <v>7</v>
      </c>
      <c r="G52" s="29" t="s">
        <v>7</v>
      </c>
      <c r="H52" s="29" t="s">
        <v>7</v>
      </c>
      <c r="I52" s="30">
        <v>1526</v>
      </c>
      <c r="J52" s="30">
        <v>3052</v>
      </c>
      <c r="K52" s="29" t="s">
        <v>7</v>
      </c>
      <c r="L52" s="49" t="s">
        <v>7</v>
      </c>
    </row>
    <row r="53" spans="1:13" s="27" customFormat="1">
      <c r="A53" s="130"/>
      <c r="B53" s="128"/>
      <c r="C53" s="126"/>
      <c r="D53" s="5" t="s">
        <v>179</v>
      </c>
      <c r="E53" s="29" t="s">
        <v>7</v>
      </c>
      <c r="F53" s="29" t="s">
        <v>7</v>
      </c>
      <c r="G53" s="29" t="s">
        <v>7</v>
      </c>
      <c r="H53" s="29" t="s">
        <v>7</v>
      </c>
      <c r="I53" s="30">
        <v>1010</v>
      </c>
      <c r="J53" s="30">
        <v>2020</v>
      </c>
      <c r="K53" s="29" t="s">
        <v>7</v>
      </c>
      <c r="L53" s="49" t="s">
        <v>7</v>
      </c>
    </row>
    <row r="54" spans="1:13" s="27" customFormat="1">
      <c r="A54" s="130"/>
      <c r="B54" s="128"/>
      <c r="C54" s="126"/>
      <c r="D54" s="5" t="s">
        <v>180</v>
      </c>
      <c r="E54" s="29" t="s">
        <v>7</v>
      </c>
      <c r="F54" s="29" t="s">
        <v>7</v>
      </c>
      <c r="G54" s="29" t="s">
        <v>7</v>
      </c>
      <c r="H54" s="29" t="s">
        <v>7</v>
      </c>
      <c r="I54" s="30">
        <v>735.5</v>
      </c>
      <c r="J54" s="30">
        <v>1471</v>
      </c>
      <c r="K54" s="29" t="s">
        <v>7</v>
      </c>
      <c r="L54" s="49" t="s">
        <v>7</v>
      </c>
    </row>
    <row r="55" spans="1:13" s="27" customFormat="1">
      <c r="A55" s="130"/>
      <c r="B55" s="128"/>
      <c r="C55" s="126"/>
      <c r="D55" s="5" t="s">
        <v>181</v>
      </c>
      <c r="E55" s="29" t="s">
        <v>7</v>
      </c>
      <c r="F55" s="29" t="s">
        <v>7</v>
      </c>
      <c r="G55" s="29" t="s">
        <v>7</v>
      </c>
      <c r="H55" s="29" t="s">
        <v>7</v>
      </c>
      <c r="I55" s="30">
        <v>10491.5</v>
      </c>
      <c r="J55" s="30">
        <v>20983</v>
      </c>
      <c r="K55" s="29" t="s">
        <v>7</v>
      </c>
      <c r="L55" s="49" t="s">
        <v>7</v>
      </c>
    </row>
    <row r="56" spans="1:13" s="27" customFormat="1">
      <c r="A56" s="130"/>
      <c r="B56" s="128"/>
      <c r="C56" s="126"/>
      <c r="D56" s="5" t="s">
        <v>182</v>
      </c>
      <c r="E56" s="29" t="s">
        <v>7</v>
      </c>
      <c r="F56" s="29" t="s">
        <v>7</v>
      </c>
      <c r="G56" s="29" t="s">
        <v>7</v>
      </c>
      <c r="H56" s="29" t="s">
        <v>7</v>
      </c>
      <c r="I56" s="30">
        <v>6665.5</v>
      </c>
      <c r="J56" s="30">
        <v>13331</v>
      </c>
      <c r="K56" s="29" t="s">
        <v>7</v>
      </c>
      <c r="L56" s="49" t="s">
        <v>7</v>
      </c>
    </row>
    <row r="57" spans="1:13" s="27" customFormat="1">
      <c r="A57" s="130"/>
      <c r="B57" s="128"/>
      <c r="C57" s="126"/>
      <c r="D57" s="5" t="s">
        <v>183</v>
      </c>
      <c r="E57" s="29" t="s">
        <v>7</v>
      </c>
      <c r="F57" s="29" t="s">
        <v>7</v>
      </c>
      <c r="G57" s="29" t="s">
        <v>7</v>
      </c>
      <c r="H57" s="29" t="s">
        <v>7</v>
      </c>
      <c r="I57" s="30">
        <v>4325.5</v>
      </c>
      <c r="J57" s="30">
        <v>8651</v>
      </c>
      <c r="K57" s="29" t="s">
        <v>7</v>
      </c>
      <c r="L57" s="49" t="s">
        <v>7</v>
      </c>
    </row>
    <row r="58" spans="1:13" s="27" customFormat="1">
      <c r="A58" s="130"/>
      <c r="B58" s="128"/>
      <c r="C58" s="126"/>
      <c r="D58" s="5" t="s">
        <v>184</v>
      </c>
      <c r="E58" s="29" t="s">
        <v>7</v>
      </c>
      <c r="F58" s="29" t="s">
        <v>7</v>
      </c>
      <c r="G58" s="29" t="s">
        <v>7</v>
      </c>
      <c r="H58" s="29" t="s">
        <v>7</v>
      </c>
      <c r="I58" s="30">
        <v>2719</v>
      </c>
      <c r="J58" s="30">
        <v>5438</v>
      </c>
      <c r="K58" s="29" t="s">
        <v>7</v>
      </c>
      <c r="L58" s="49" t="s">
        <v>7</v>
      </c>
    </row>
    <row r="59" spans="1:13" s="27" customFormat="1">
      <c r="A59" s="130"/>
      <c r="B59" s="128"/>
      <c r="C59" s="126"/>
      <c r="D59" s="5" t="s">
        <v>185</v>
      </c>
      <c r="E59" s="29" t="s">
        <v>7</v>
      </c>
      <c r="F59" s="29" t="s">
        <v>7</v>
      </c>
      <c r="G59" s="29" t="s">
        <v>7</v>
      </c>
      <c r="H59" s="29" t="s">
        <v>7</v>
      </c>
      <c r="I59" s="30">
        <v>1956.5</v>
      </c>
      <c r="J59" s="30">
        <v>3913</v>
      </c>
      <c r="K59" s="29" t="s">
        <v>7</v>
      </c>
      <c r="L59" s="49" t="s">
        <v>7</v>
      </c>
    </row>
    <row r="60" spans="1:13" s="27" customFormat="1">
      <c r="A60" s="130"/>
      <c r="B60" s="128"/>
      <c r="C60" s="126"/>
      <c r="D60" s="5" t="s">
        <v>186</v>
      </c>
      <c r="E60" s="29" t="s">
        <v>7</v>
      </c>
      <c r="F60" s="29" t="s">
        <v>7</v>
      </c>
      <c r="G60" s="29" t="s">
        <v>7</v>
      </c>
      <c r="H60" s="29" t="s">
        <v>7</v>
      </c>
      <c r="I60" s="30">
        <v>1480</v>
      </c>
      <c r="J60" s="30">
        <v>2960</v>
      </c>
      <c r="K60" s="29" t="s">
        <v>7</v>
      </c>
      <c r="L60" s="49" t="s">
        <v>7</v>
      </c>
    </row>
    <row r="61" spans="1:13" s="27" customFormat="1" ht="16.5" thickBot="1">
      <c r="A61" s="131"/>
      <c r="B61" s="129"/>
      <c r="C61" s="127"/>
      <c r="D61" s="4" t="s">
        <v>193</v>
      </c>
      <c r="E61" s="51" t="s">
        <v>7</v>
      </c>
      <c r="F61" s="51" t="s">
        <v>7</v>
      </c>
      <c r="G61" s="51" t="s">
        <v>7</v>
      </c>
      <c r="H61" s="51" t="s">
        <v>7</v>
      </c>
      <c r="I61" s="52">
        <v>258.5</v>
      </c>
      <c r="J61" s="52">
        <v>517</v>
      </c>
      <c r="K61" s="51" t="s">
        <v>7</v>
      </c>
      <c r="L61" s="53" t="s">
        <v>7</v>
      </c>
    </row>
    <row r="62" spans="1:13" ht="15.75" customHeight="1">
      <c r="B62" s="34"/>
      <c r="E62" s="33"/>
      <c r="F62" s="33"/>
      <c r="G62" s="33"/>
      <c r="H62" s="33"/>
      <c r="I62" s="33"/>
      <c r="J62" s="33"/>
      <c r="K62" s="33"/>
      <c r="L62" s="33"/>
    </row>
    <row r="63" spans="1:13">
      <c r="A63" s="7" t="s">
        <v>3</v>
      </c>
      <c r="B63" s="6"/>
      <c r="E63" s="26"/>
      <c r="G63" s="26"/>
    </row>
    <row r="64" spans="1:13" ht="33.75" customHeight="1">
      <c r="A64" s="96" t="s">
        <v>131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6"/>
    </row>
    <row r="65" spans="1:12" ht="33" customHeight="1">
      <c r="A65" s="96" t="s">
        <v>146</v>
      </c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</row>
    <row r="66" spans="1:12" ht="53.25" customHeight="1">
      <c r="A66" s="96" t="s">
        <v>195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</row>
    <row r="67" spans="1:12" ht="36.75" customHeight="1">
      <c r="A67" s="96" t="s">
        <v>196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</row>
    <row r="68" spans="1:12" ht="21" customHeight="1">
      <c r="A68" s="96" t="s">
        <v>197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</row>
  </sheetData>
  <mergeCells count="29">
    <mergeCell ref="A67:L67"/>
    <mergeCell ref="B27:B42"/>
    <mergeCell ref="A27:A42"/>
    <mergeCell ref="C27:C42"/>
    <mergeCell ref="C43:C61"/>
    <mergeCell ref="B43:B61"/>
    <mergeCell ref="A43:A61"/>
    <mergeCell ref="A66:L66"/>
    <mergeCell ref="G8:H8"/>
    <mergeCell ref="I8:J8"/>
    <mergeCell ref="K8:L8"/>
    <mergeCell ref="A64:L64"/>
    <mergeCell ref="A65:L65"/>
    <mergeCell ref="B15:B26"/>
    <mergeCell ref="C15:C26"/>
    <mergeCell ref="A15:A26"/>
    <mergeCell ref="A68:L68"/>
    <mergeCell ref="I1:L1"/>
    <mergeCell ref="I6:L6"/>
    <mergeCell ref="E5:L5"/>
    <mergeCell ref="E7:L7"/>
    <mergeCell ref="E1:G1"/>
    <mergeCell ref="A2:L2"/>
    <mergeCell ref="A3:L3"/>
    <mergeCell ref="E6:H6"/>
    <mergeCell ref="D5:D9"/>
    <mergeCell ref="C5:C9"/>
    <mergeCell ref="A5:B9"/>
    <mergeCell ref="E8:F8"/>
  </mergeCells>
  <pageMargins left="0.70866141732283472" right="0.31496062992125984" top="0.35433070866141736" bottom="0" header="0.31496062992125984" footer="0.31496062992125984"/>
  <pageSetup paperSize="8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70" zoomScaleNormal="80" zoomScaleSheetLayoutView="70" workbookViewId="0">
      <selection activeCell="I4" sqref="I4"/>
    </sheetView>
  </sheetViews>
  <sheetFormatPr defaultRowHeight="15.75"/>
  <cols>
    <col min="1" max="1" width="7.5703125" style="7" customWidth="1"/>
    <col min="2" max="2" width="45.85546875" style="7" customWidth="1"/>
    <col min="3" max="3" width="28.5703125" style="7" customWidth="1"/>
    <col min="4" max="4" width="18.7109375" style="7" customWidth="1"/>
    <col min="5" max="5" width="15.7109375" style="42" customWidth="1"/>
    <col min="6" max="6" width="19.7109375" style="42" customWidth="1"/>
    <col min="7" max="7" width="18.7109375" style="7" customWidth="1"/>
    <col min="8" max="8" width="15.7109375" style="42" customWidth="1"/>
    <col min="9" max="9" width="19.7109375" style="42" customWidth="1"/>
    <col min="10" max="11" width="9.140625" style="7"/>
    <col min="12" max="12" width="10.5703125" style="7" bestFit="1" customWidth="1"/>
    <col min="13" max="16384" width="9.140625" style="7"/>
  </cols>
  <sheetData>
    <row r="1" spans="1:9">
      <c r="E1" s="98"/>
      <c r="F1" s="98"/>
      <c r="H1" s="98" t="s">
        <v>41</v>
      </c>
      <c r="I1" s="98"/>
    </row>
    <row r="3" spans="1:9">
      <c r="A3" s="84" t="s">
        <v>42</v>
      </c>
      <c r="B3" s="107"/>
      <c r="C3" s="107"/>
      <c r="D3" s="107"/>
      <c r="E3" s="107"/>
      <c r="F3" s="107"/>
      <c r="G3" s="142"/>
      <c r="H3" s="142"/>
      <c r="I3" s="142"/>
    </row>
    <row r="4" spans="1:9" ht="16.5" thickBot="1"/>
    <row r="5" spans="1:9">
      <c r="A5" s="143" t="s">
        <v>43</v>
      </c>
      <c r="B5" s="144"/>
      <c r="C5" s="136" t="s">
        <v>141</v>
      </c>
      <c r="D5" s="101" t="s">
        <v>127</v>
      </c>
      <c r="E5" s="147"/>
      <c r="F5" s="147"/>
      <c r="G5" s="147"/>
      <c r="H5" s="147"/>
      <c r="I5" s="148"/>
    </row>
    <row r="6" spans="1:9">
      <c r="A6" s="145"/>
      <c r="B6" s="146"/>
      <c r="C6" s="137"/>
      <c r="D6" s="99" t="s">
        <v>137</v>
      </c>
      <c r="E6" s="140"/>
      <c r="F6" s="140"/>
      <c r="G6" s="99" t="s">
        <v>138</v>
      </c>
      <c r="H6" s="140"/>
      <c r="I6" s="141"/>
    </row>
    <row r="7" spans="1:9" s="11" customFormat="1" ht="80.25" customHeight="1">
      <c r="A7" s="145"/>
      <c r="B7" s="146"/>
      <c r="C7" s="138"/>
      <c r="D7" s="37" t="s">
        <v>142</v>
      </c>
      <c r="E7" s="37" t="s">
        <v>44</v>
      </c>
      <c r="F7" s="37" t="s">
        <v>45</v>
      </c>
      <c r="G7" s="37" t="s">
        <v>142</v>
      </c>
      <c r="H7" s="37" t="s">
        <v>44</v>
      </c>
      <c r="I7" s="47" t="s">
        <v>45</v>
      </c>
    </row>
    <row r="8" spans="1:9" s="44" customFormat="1" ht="31.5">
      <c r="A8" s="54">
        <v>1</v>
      </c>
      <c r="B8" s="39" t="s">
        <v>46</v>
      </c>
      <c r="C8" s="39"/>
      <c r="D8" s="23"/>
      <c r="E8" s="23"/>
      <c r="F8" s="23"/>
      <c r="G8" s="23"/>
      <c r="H8" s="23"/>
      <c r="I8" s="76"/>
    </row>
    <row r="9" spans="1:9" s="44" customFormat="1">
      <c r="A9" s="132"/>
      <c r="B9" s="86" t="s">
        <v>31</v>
      </c>
      <c r="C9" s="39" t="s">
        <v>10</v>
      </c>
      <c r="D9" s="45">
        <v>274746.87999999995</v>
      </c>
      <c r="E9" s="45">
        <v>681.81</v>
      </c>
      <c r="F9" s="3">
        <v>402.97</v>
      </c>
      <c r="G9" s="45">
        <v>6246243.7899999991</v>
      </c>
      <c r="H9" s="45">
        <v>21032</v>
      </c>
      <c r="I9" s="82">
        <v>296.99</v>
      </c>
    </row>
    <row r="10" spans="1:9" s="44" customFormat="1" ht="31.5">
      <c r="A10" s="133"/>
      <c r="B10" s="87"/>
      <c r="C10" s="39" t="s">
        <v>139</v>
      </c>
      <c r="D10" s="45">
        <v>167956.80999999997</v>
      </c>
      <c r="E10" s="45">
        <v>3149.89</v>
      </c>
      <c r="F10" s="3">
        <v>53.32</v>
      </c>
      <c r="G10" s="45">
        <v>463806.7699999999</v>
      </c>
      <c r="H10" s="45">
        <v>6882.33</v>
      </c>
      <c r="I10" s="82">
        <v>67.39</v>
      </c>
    </row>
    <row r="11" spans="1:9" s="44" customFormat="1" ht="31.5">
      <c r="A11" s="133"/>
      <c r="B11" s="87"/>
      <c r="C11" s="39" t="s">
        <v>140</v>
      </c>
      <c r="D11" s="45">
        <v>211776</v>
      </c>
      <c r="E11" s="45">
        <v>10118.85</v>
      </c>
      <c r="F11" s="3">
        <v>20.93</v>
      </c>
      <c r="G11" s="45">
        <v>135205.30000000002</v>
      </c>
      <c r="H11" s="45">
        <v>7295.3</v>
      </c>
      <c r="I11" s="82">
        <v>18.53</v>
      </c>
    </row>
    <row r="12" spans="1:9" s="44" customFormat="1">
      <c r="A12" s="139"/>
      <c r="B12" s="123"/>
      <c r="C12" s="39" t="s">
        <v>11</v>
      </c>
      <c r="D12" s="45">
        <v>29779.25</v>
      </c>
      <c r="E12" s="45">
        <v>5274</v>
      </c>
      <c r="F12" s="3">
        <v>5.65</v>
      </c>
      <c r="G12" s="45">
        <v>15165.54</v>
      </c>
      <c r="H12" s="45">
        <v>921.67</v>
      </c>
      <c r="I12" s="82">
        <v>16.45</v>
      </c>
    </row>
    <row r="13" spans="1:9" s="44" customFormat="1">
      <c r="A13" s="132"/>
      <c r="B13" s="86" t="s">
        <v>32</v>
      </c>
      <c r="C13" s="39" t="s">
        <v>10</v>
      </c>
      <c r="D13" s="46" t="s">
        <v>0</v>
      </c>
      <c r="E13" s="46" t="s">
        <v>0</v>
      </c>
      <c r="F13" s="46" t="s">
        <v>0</v>
      </c>
      <c r="G13" s="45">
        <v>19015.189999999999</v>
      </c>
      <c r="H13" s="45">
        <v>265.17</v>
      </c>
      <c r="I13" s="82">
        <v>71.709999999999994</v>
      </c>
    </row>
    <row r="14" spans="1:9" s="44" customFormat="1" ht="31.5">
      <c r="A14" s="133"/>
      <c r="B14" s="87"/>
      <c r="C14" s="39" t="s">
        <v>139</v>
      </c>
      <c r="D14" s="29" t="s">
        <v>0</v>
      </c>
      <c r="E14" s="29" t="s">
        <v>0</v>
      </c>
      <c r="F14" s="29" t="s">
        <v>0</v>
      </c>
      <c r="G14" s="29" t="s">
        <v>0</v>
      </c>
      <c r="H14" s="29" t="s">
        <v>0</v>
      </c>
      <c r="I14" s="49" t="s">
        <v>0</v>
      </c>
    </row>
    <row r="15" spans="1:9" s="44" customFormat="1" ht="31.5">
      <c r="A15" s="133"/>
      <c r="B15" s="87"/>
      <c r="C15" s="39" t="s">
        <v>140</v>
      </c>
      <c r="D15" s="29" t="s">
        <v>0</v>
      </c>
      <c r="E15" s="29" t="s">
        <v>0</v>
      </c>
      <c r="F15" s="29" t="s">
        <v>0</v>
      </c>
      <c r="G15" s="29" t="s">
        <v>0</v>
      </c>
      <c r="H15" s="29" t="s">
        <v>0</v>
      </c>
      <c r="I15" s="49" t="s">
        <v>0</v>
      </c>
    </row>
    <row r="16" spans="1:9" s="44" customFormat="1">
      <c r="A16" s="139"/>
      <c r="B16" s="123"/>
      <c r="C16" s="39" t="s">
        <v>11</v>
      </c>
      <c r="D16" s="29" t="s">
        <v>0</v>
      </c>
      <c r="E16" s="29" t="s">
        <v>0</v>
      </c>
      <c r="F16" s="29" t="s">
        <v>0</v>
      </c>
      <c r="G16" s="29" t="s">
        <v>0</v>
      </c>
      <c r="H16" s="29" t="s">
        <v>0</v>
      </c>
      <c r="I16" s="49" t="s">
        <v>0</v>
      </c>
    </row>
    <row r="17" spans="1:13" s="44" customFormat="1" ht="46.5" customHeight="1">
      <c r="A17" s="54">
        <v>2</v>
      </c>
      <c r="B17" s="39" t="s">
        <v>4</v>
      </c>
      <c r="C17" s="29" t="s">
        <v>0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49" t="s">
        <v>0</v>
      </c>
    </row>
    <row r="18" spans="1:13" s="44" customFormat="1" ht="48.75" customHeight="1">
      <c r="A18" s="54">
        <v>3</v>
      </c>
      <c r="B18" s="39" t="s">
        <v>47</v>
      </c>
      <c r="C18" s="29" t="s">
        <v>0</v>
      </c>
      <c r="D18" s="29" t="s">
        <v>0</v>
      </c>
      <c r="E18" s="29" t="s">
        <v>0</v>
      </c>
      <c r="F18" s="29" t="s">
        <v>0</v>
      </c>
      <c r="G18" s="29" t="s">
        <v>0</v>
      </c>
      <c r="H18" s="29" t="s">
        <v>0</v>
      </c>
      <c r="I18" s="49" t="s">
        <v>0</v>
      </c>
    </row>
    <row r="19" spans="1:13" s="44" customFormat="1">
      <c r="A19" s="54"/>
      <c r="B19" s="39" t="s">
        <v>5</v>
      </c>
      <c r="C19" s="29" t="s">
        <v>0</v>
      </c>
      <c r="D19" s="30">
        <v>25045215.390000001</v>
      </c>
      <c r="E19" s="30">
        <v>640</v>
      </c>
      <c r="F19" s="1">
        <v>39133.15</v>
      </c>
      <c r="G19" s="30">
        <v>51156737.109999999</v>
      </c>
      <c r="H19" s="30">
        <v>13886.089999999998</v>
      </c>
      <c r="I19" s="2">
        <v>3684.03</v>
      </c>
      <c r="L19" s="79"/>
      <c r="M19" s="79"/>
    </row>
    <row r="20" spans="1:13" s="44" customFormat="1">
      <c r="A20" s="54"/>
      <c r="B20" s="39" t="s">
        <v>6</v>
      </c>
      <c r="C20" s="29" t="s">
        <v>0</v>
      </c>
      <c r="D20" s="30">
        <v>73567515.959999993</v>
      </c>
      <c r="E20" s="30">
        <v>403.5</v>
      </c>
      <c r="F20" s="1">
        <v>182323.46</v>
      </c>
      <c r="G20" s="30">
        <v>7700492.9600000009</v>
      </c>
      <c r="H20" s="30">
        <v>705.7</v>
      </c>
      <c r="I20" s="2">
        <v>10911.85</v>
      </c>
      <c r="L20" s="79"/>
      <c r="M20" s="79"/>
    </row>
    <row r="21" spans="1:13" s="44" customFormat="1">
      <c r="A21" s="54"/>
      <c r="B21" s="39" t="s">
        <v>48</v>
      </c>
      <c r="C21" s="29" t="s">
        <v>0</v>
      </c>
      <c r="D21" s="29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49" t="s">
        <v>0</v>
      </c>
    </row>
    <row r="22" spans="1:13" s="44" customFormat="1" ht="63">
      <c r="A22" s="54"/>
      <c r="B22" s="39" t="s">
        <v>49</v>
      </c>
      <c r="C22" s="29" t="s">
        <v>0</v>
      </c>
      <c r="D22" s="29" t="s">
        <v>0</v>
      </c>
      <c r="E22" s="29" t="s">
        <v>0</v>
      </c>
      <c r="F22" s="29" t="s">
        <v>0</v>
      </c>
      <c r="G22" s="30">
        <v>175337743.81999999</v>
      </c>
      <c r="H22" s="30">
        <v>3184.47</v>
      </c>
      <c r="I22" s="2">
        <v>55060.26</v>
      </c>
    </row>
    <row r="23" spans="1:13" s="44" customFormat="1" ht="47.25">
      <c r="A23" s="54"/>
      <c r="B23" s="39" t="s">
        <v>50</v>
      </c>
      <c r="C23" s="29" t="s">
        <v>0</v>
      </c>
      <c r="D23" s="29" t="s">
        <v>0</v>
      </c>
      <c r="E23" s="29" t="s">
        <v>0</v>
      </c>
      <c r="F23" s="29" t="s">
        <v>0</v>
      </c>
      <c r="G23" s="29" t="s">
        <v>0</v>
      </c>
      <c r="H23" s="29" t="s">
        <v>0</v>
      </c>
      <c r="I23" s="49" t="s">
        <v>0</v>
      </c>
    </row>
    <row r="24" spans="1:13" s="44" customFormat="1" ht="47.25">
      <c r="A24" s="54">
        <v>4</v>
      </c>
      <c r="B24" s="39" t="s">
        <v>51</v>
      </c>
      <c r="C24" s="29" t="s">
        <v>0</v>
      </c>
      <c r="D24" s="29" t="s">
        <v>0</v>
      </c>
      <c r="E24" s="29" t="s">
        <v>0</v>
      </c>
      <c r="F24" s="29" t="s">
        <v>0</v>
      </c>
      <c r="G24" s="29" t="s">
        <v>0</v>
      </c>
      <c r="H24" s="29" t="s">
        <v>0</v>
      </c>
      <c r="I24" s="49" t="s">
        <v>0</v>
      </c>
    </row>
    <row r="25" spans="1:13" s="44" customFormat="1">
      <c r="A25" s="132"/>
      <c r="B25" s="86" t="s">
        <v>31</v>
      </c>
      <c r="C25" s="39" t="s">
        <v>10</v>
      </c>
      <c r="D25" s="45">
        <v>502713.06000000006</v>
      </c>
      <c r="E25" s="45">
        <v>681.81</v>
      </c>
      <c r="F25" s="3">
        <v>737.32</v>
      </c>
      <c r="G25" s="45">
        <v>11367688.470000001</v>
      </c>
      <c r="H25" s="45">
        <v>21032</v>
      </c>
      <c r="I25" s="82">
        <v>540.49</v>
      </c>
    </row>
    <row r="26" spans="1:13" s="44" customFormat="1" ht="31.5">
      <c r="A26" s="133"/>
      <c r="B26" s="87"/>
      <c r="C26" s="39" t="s">
        <v>139</v>
      </c>
      <c r="D26" s="45">
        <v>321378.34999999998</v>
      </c>
      <c r="E26" s="45">
        <v>3149.89</v>
      </c>
      <c r="F26" s="3">
        <v>102.03</v>
      </c>
      <c r="G26" s="45">
        <v>907859.47999999975</v>
      </c>
      <c r="H26" s="45">
        <v>6882.33</v>
      </c>
      <c r="I26" s="82">
        <v>131.91</v>
      </c>
    </row>
    <row r="27" spans="1:13" s="44" customFormat="1" ht="31.5">
      <c r="A27" s="133"/>
      <c r="B27" s="87"/>
      <c r="C27" s="39" t="s">
        <v>140</v>
      </c>
      <c r="D27" s="45">
        <v>322955.11</v>
      </c>
      <c r="E27" s="45">
        <v>10118.85</v>
      </c>
      <c r="F27" s="3">
        <v>31.92</v>
      </c>
      <c r="G27" s="45">
        <v>240810.47999999998</v>
      </c>
      <c r="H27" s="45">
        <v>7295.3</v>
      </c>
      <c r="I27" s="82">
        <v>33.01</v>
      </c>
    </row>
    <row r="28" spans="1:13" s="44" customFormat="1">
      <c r="A28" s="139"/>
      <c r="B28" s="123"/>
      <c r="C28" s="39" t="s">
        <v>11</v>
      </c>
      <c r="D28" s="45">
        <v>36690.900000000009</v>
      </c>
      <c r="E28" s="45">
        <v>5274</v>
      </c>
      <c r="F28" s="3">
        <v>6.96</v>
      </c>
      <c r="G28" s="45">
        <v>22239.609999999997</v>
      </c>
      <c r="H28" s="45">
        <v>921.67</v>
      </c>
      <c r="I28" s="82">
        <v>24.13</v>
      </c>
    </row>
    <row r="29" spans="1:13" s="44" customFormat="1">
      <c r="A29" s="132"/>
      <c r="B29" s="86" t="s">
        <v>32</v>
      </c>
      <c r="C29" s="39" t="s">
        <v>10</v>
      </c>
      <c r="D29" s="46" t="s">
        <v>0</v>
      </c>
      <c r="E29" s="46" t="s">
        <v>0</v>
      </c>
      <c r="F29" s="46" t="s">
        <v>0</v>
      </c>
      <c r="G29" s="45">
        <v>36834.819999999992</v>
      </c>
      <c r="H29" s="45">
        <v>265.17</v>
      </c>
      <c r="I29" s="82">
        <v>138.91</v>
      </c>
    </row>
    <row r="30" spans="1:13" s="44" customFormat="1" ht="31.5">
      <c r="A30" s="133"/>
      <c r="B30" s="87"/>
      <c r="C30" s="39" t="s">
        <v>139</v>
      </c>
      <c r="D30" s="29" t="s">
        <v>0</v>
      </c>
      <c r="E30" s="29" t="s">
        <v>0</v>
      </c>
      <c r="F30" s="29" t="s">
        <v>0</v>
      </c>
      <c r="G30" s="29" t="s">
        <v>0</v>
      </c>
      <c r="H30" s="29" t="s">
        <v>0</v>
      </c>
      <c r="I30" s="49" t="s">
        <v>0</v>
      </c>
    </row>
    <row r="31" spans="1:13" s="44" customFormat="1" ht="31.5">
      <c r="A31" s="133"/>
      <c r="B31" s="87"/>
      <c r="C31" s="39" t="s">
        <v>140</v>
      </c>
      <c r="D31" s="29" t="s">
        <v>0</v>
      </c>
      <c r="E31" s="29" t="s">
        <v>0</v>
      </c>
      <c r="F31" s="29" t="s">
        <v>0</v>
      </c>
      <c r="G31" s="29" t="s">
        <v>0</v>
      </c>
      <c r="H31" s="29" t="s">
        <v>0</v>
      </c>
      <c r="I31" s="49" t="s">
        <v>0</v>
      </c>
    </row>
    <row r="32" spans="1:13" s="44" customFormat="1">
      <c r="A32" s="139"/>
      <c r="B32" s="123"/>
      <c r="C32" s="39" t="s">
        <v>11</v>
      </c>
      <c r="D32" s="29" t="s">
        <v>0</v>
      </c>
      <c r="E32" s="29" t="s">
        <v>0</v>
      </c>
      <c r="F32" s="29" t="s">
        <v>0</v>
      </c>
      <c r="G32" s="29" t="s">
        <v>0</v>
      </c>
      <c r="H32" s="29" t="s">
        <v>0</v>
      </c>
      <c r="I32" s="49" t="s">
        <v>0</v>
      </c>
    </row>
    <row r="33" spans="1:9" s="44" customFormat="1" ht="63">
      <c r="A33" s="54">
        <v>5</v>
      </c>
      <c r="B33" s="39" t="s">
        <v>52</v>
      </c>
      <c r="C33" s="29" t="s">
        <v>0</v>
      </c>
      <c r="D33" s="29" t="s">
        <v>0</v>
      </c>
      <c r="E33" s="29" t="s">
        <v>0</v>
      </c>
      <c r="F33" s="29" t="s">
        <v>0</v>
      </c>
      <c r="G33" s="29" t="s">
        <v>0</v>
      </c>
      <c r="H33" s="29" t="s">
        <v>0</v>
      </c>
      <c r="I33" s="49" t="s">
        <v>0</v>
      </c>
    </row>
    <row r="34" spans="1:9" s="44" customFormat="1">
      <c r="A34" s="132"/>
      <c r="B34" s="86" t="s">
        <v>31</v>
      </c>
      <c r="C34" s="39" t="s">
        <v>10</v>
      </c>
      <c r="D34" s="29" t="s">
        <v>0</v>
      </c>
      <c r="E34" s="29" t="s">
        <v>0</v>
      </c>
      <c r="F34" s="29" t="s">
        <v>0</v>
      </c>
      <c r="G34" s="29" t="s">
        <v>0</v>
      </c>
      <c r="H34" s="29" t="s">
        <v>0</v>
      </c>
      <c r="I34" s="49" t="s">
        <v>0</v>
      </c>
    </row>
    <row r="35" spans="1:9" s="44" customFormat="1" ht="31.5">
      <c r="A35" s="133"/>
      <c r="B35" s="87"/>
      <c r="C35" s="39" t="s">
        <v>139</v>
      </c>
      <c r="D35" s="29" t="s">
        <v>0</v>
      </c>
      <c r="E35" s="29" t="s">
        <v>0</v>
      </c>
      <c r="F35" s="29" t="s">
        <v>0</v>
      </c>
      <c r="G35" s="29" t="s">
        <v>0</v>
      </c>
      <c r="H35" s="29" t="s">
        <v>0</v>
      </c>
      <c r="I35" s="49" t="s">
        <v>0</v>
      </c>
    </row>
    <row r="36" spans="1:9" s="44" customFormat="1" ht="31.5">
      <c r="A36" s="133"/>
      <c r="B36" s="87"/>
      <c r="C36" s="39" t="s">
        <v>140</v>
      </c>
      <c r="D36" s="29" t="s">
        <v>0</v>
      </c>
      <c r="E36" s="29" t="s">
        <v>0</v>
      </c>
      <c r="F36" s="29" t="s">
        <v>0</v>
      </c>
      <c r="G36" s="29" t="s">
        <v>0</v>
      </c>
      <c r="H36" s="29" t="s">
        <v>0</v>
      </c>
      <c r="I36" s="49" t="s">
        <v>0</v>
      </c>
    </row>
    <row r="37" spans="1:9" s="44" customFormat="1">
      <c r="A37" s="139"/>
      <c r="B37" s="123"/>
      <c r="C37" s="39" t="s">
        <v>11</v>
      </c>
      <c r="D37" s="30">
        <v>3837.42</v>
      </c>
      <c r="E37" s="30">
        <v>5274</v>
      </c>
      <c r="F37" s="1">
        <v>0.73</v>
      </c>
      <c r="G37" s="30">
        <v>5756.13</v>
      </c>
      <c r="H37" s="30">
        <v>921.67</v>
      </c>
      <c r="I37" s="2">
        <v>6.25</v>
      </c>
    </row>
    <row r="38" spans="1:9" s="44" customFormat="1">
      <c r="A38" s="132"/>
      <c r="B38" s="86" t="s">
        <v>32</v>
      </c>
      <c r="C38" s="39" t="s">
        <v>10</v>
      </c>
      <c r="D38" s="29" t="s">
        <v>0</v>
      </c>
      <c r="E38" s="29" t="s">
        <v>0</v>
      </c>
      <c r="F38" s="29" t="s">
        <v>0</v>
      </c>
      <c r="G38" s="29" t="s">
        <v>0</v>
      </c>
      <c r="H38" s="29" t="s">
        <v>0</v>
      </c>
      <c r="I38" s="29" t="s">
        <v>0</v>
      </c>
    </row>
    <row r="39" spans="1:9" s="44" customFormat="1" ht="31.5">
      <c r="A39" s="133"/>
      <c r="B39" s="87"/>
      <c r="C39" s="39" t="s">
        <v>139</v>
      </c>
      <c r="D39" s="29" t="s">
        <v>0</v>
      </c>
      <c r="E39" s="29" t="s">
        <v>0</v>
      </c>
      <c r="F39" s="29" t="s">
        <v>0</v>
      </c>
      <c r="G39" s="29" t="s">
        <v>0</v>
      </c>
      <c r="H39" s="29" t="s">
        <v>0</v>
      </c>
      <c r="I39" s="49" t="s">
        <v>0</v>
      </c>
    </row>
    <row r="40" spans="1:9" s="44" customFormat="1" ht="31.5">
      <c r="A40" s="133"/>
      <c r="B40" s="87"/>
      <c r="C40" s="39" t="s">
        <v>140</v>
      </c>
      <c r="D40" s="29" t="s">
        <v>0</v>
      </c>
      <c r="E40" s="29" t="s">
        <v>0</v>
      </c>
      <c r="F40" s="29" t="s">
        <v>0</v>
      </c>
      <c r="G40" s="29" t="s">
        <v>0</v>
      </c>
      <c r="H40" s="29" t="s">
        <v>0</v>
      </c>
      <c r="I40" s="49" t="s">
        <v>0</v>
      </c>
    </row>
    <row r="41" spans="1:9" s="44" customFormat="1">
      <c r="A41" s="139"/>
      <c r="B41" s="123"/>
      <c r="C41" s="39" t="s">
        <v>11</v>
      </c>
      <c r="D41" s="29" t="s">
        <v>0</v>
      </c>
      <c r="E41" s="29" t="s">
        <v>0</v>
      </c>
      <c r="F41" s="29" t="s">
        <v>0</v>
      </c>
      <c r="G41" s="29" t="s">
        <v>0</v>
      </c>
      <c r="H41" s="29" t="s">
        <v>0</v>
      </c>
      <c r="I41" s="49" t="s">
        <v>0</v>
      </c>
    </row>
    <row r="42" spans="1:9" s="44" customFormat="1" ht="126">
      <c r="A42" s="54">
        <v>6</v>
      </c>
      <c r="B42" s="39" t="s">
        <v>53</v>
      </c>
      <c r="C42" s="29" t="s">
        <v>0</v>
      </c>
      <c r="D42" s="29" t="s">
        <v>0</v>
      </c>
      <c r="E42" s="29" t="s">
        <v>0</v>
      </c>
      <c r="F42" s="29" t="s">
        <v>0</v>
      </c>
      <c r="G42" s="29" t="s">
        <v>0</v>
      </c>
      <c r="H42" s="29" t="s">
        <v>0</v>
      </c>
      <c r="I42" s="49" t="s">
        <v>0</v>
      </c>
    </row>
    <row r="43" spans="1:9" s="44" customFormat="1">
      <c r="A43" s="132"/>
      <c r="B43" s="86" t="s">
        <v>31</v>
      </c>
      <c r="C43" s="39" t="s">
        <v>10</v>
      </c>
      <c r="D43" s="30">
        <v>685484.76</v>
      </c>
      <c r="E43" s="30">
        <v>681.81</v>
      </c>
      <c r="F43" s="1">
        <v>1005.39</v>
      </c>
      <c r="G43" s="30">
        <v>15749929.02</v>
      </c>
      <c r="H43" s="30">
        <v>21032</v>
      </c>
      <c r="I43" s="2">
        <v>748.86</v>
      </c>
    </row>
    <row r="44" spans="1:9" s="44" customFormat="1" ht="31.5">
      <c r="A44" s="133"/>
      <c r="B44" s="87"/>
      <c r="C44" s="39" t="s">
        <v>139</v>
      </c>
      <c r="D44" s="30">
        <v>424532.01000000007</v>
      </c>
      <c r="E44" s="30">
        <v>3149.89</v>
      </c>
      <c r="F44" s="1">
        <v>134.78</v>
      </c>
      <c r="G44" s="30">
        <v>1148514.2699999998</v>
      </c>
      <c r="H44" s="30">
        <v>6882.33</v>
      </c>
      <c r="I44" s="2">
        <v>166.88</v>
      </c>
    </row>
    <row r="45" spans="1:9" s="44" customFormat="1" ht="31.5">
      <c r="A45" s="133"/>
      <c r="B45" s="87"/>
      <c r="C45" s="39" t="s">
        <v>140</v>
      </c>
      <c r="D45" s="30">
        <v>410157.01000000007</v>
      </c>
      <c r="E45" s="30">
        <v>10118.85</v>
      </c>
      <c r="F45" s="1">
        <v>40.53</v>
      </c>
      <c r="G45" s="30">
        <v>319038</v>
      </c>
      <c r="H45" s="30">
        <v>7295.3</v>
      </c>
      <c r="I45" s="2">
        <v>43.73</v>
      </c>
    </row>
    <row r="46" spans="1:9" s="44" customFormat="1">
      <c r="A46" s="139"/>
      <c r="B46" s="123"/>
      <c r="C46" s="39" t="s">
        <v>11</v>
      </c>
      <c r="D46" s="30">
        <v>44763.13</v>
      </c>
      <c r="E46" s="30">
        <v>5274</v>
      </c>
      <c r="F46" s="1">
        <v>8.49</v>
      </c>
      <c r="G46" s="30">
        <v>28225.759999999998</v>
      </c>
      <c r="H46" s="30">
        <v>921.67</v>
      </c>
      <c r="I46" s="2">
        <v>30.62</v>
      </c>
    </row>
    <row r="47" spans="1:9" s="44" customFormat="1">
      <c r="A47" s="132"/>
      <c r="B47" s="86" t="s">
        <v>32</v>
      </c>
      <c r="C47" s="39" t="s">
        <v>10</v>
      </c>
      <c r="D47" s="29" t="s">
        <v>0</v>
      </c>
      <c r="E47" s="29" t="s">
        <v>0</v>
      </c>
      <c r="F47" s="29" t="s">
        <v>0</v>
      </c>
      <c r="G47" s="30">
        <v>59888.020000000004</v>
      </c>
      <c r="H47" s="30">
        <v>265.17</v>
      </c>
      <c r="I47" s="2">
        <v>225.85</v>
      </c>
    </row>
    <row r="48" spans="1:9" s="44" customFormat="1" ht="31.5">
      <c r="A48" s="133"/>
      <c r="B48" s="87"/>
      <c r="C48" s="39" t="s">
        <v>139</v>
      </c>
      <c r="D48" s="29" t="s">
        <v>0</v>
      </c>
      <c r="E48" s="29" t="s">
        <v>0</v>
      </c>
      <c r="F48" s="29" t="s">
        <v>0</v>
      </c>
      <c r="G48" s="29" t="s">
        <v>0</v>
      </c>
      <c r="H48" s="29" t="s">
        <v>0</v>
      </c>
      <c r="I48" s="49" t="s">
        <v>0</v>
      </c>
    </row>
    <row r="49" spans="1:9" s="44" customFormat="1" ht="31.5">
      <c r="A49" s="133"/>
      <c r="B49" s="87"/>
      <c r="C49" s="39" t="s">
        <v>140</v>
      </c>
      <c r="D49" s="29" t="s">
        <v>0</v>
      </c>
      <c r="E49" s="29" t="s">
        <v>0</v>
      </c>
      <c r="F49" s="29" t="s">
        <v>0</v>
      </c>
      <c r="G49" s="29" t="s">
        <v>0</v>
      </c>
      <c r="H49" s="29" t="s">
        <v>0</v>
      </c>
      <c r="I49" s="49" t="s">
        <v>0</v>
      </c>
    </row>
    <row r="50" spans="1:9" s="44" customFormat="1" ht="16.5" thickBot="1">
      <c r="A50" s="134"/>
      <c r="B50" s="135"/>
      <c r="C50" s="57" t="s">
        <v>11</v>
      </c>
      <c r="D50" s="51" t="s">
        <v>0</v>
      </c>
      <c r="E50" s="51" t="s">
        <v>0</v>
      </c>
      <c r="F50" s="51" t="s">
        <v>0</v>
      </c>
      <c r="G50" s="51" t="s">
        <v>0</v>
      </c>
      <c r="H50" s="51" t="s">
        <v>0</v>
      </c>
      <c r="I50" s="53" t="s">
        <v>0</v>
      </c>
    </row>
    <row r="51" spans="1:9">
      <c r="D51" s="40"/>
      <c r="E51" s="40"/>
      <c r="F51" s="40"/>
      <c r="G51" s="40"/>
      <c r="H51" s="40"/>
      <c r="I51" s="40"/>
    </row>
    <row r="52" spans="1:9">
      <c r="D52" s="40"/>
      <c r="E52" s="40"/>
      <c r="F52" s="40"/>
      <c r="G52" s="40"/>
      <c r="H52" s="40"/>
      <c r="I52" s="40"/>
    </row>
    <row r="53" spans="1:9">
      <c r="D53" s="40"/>
      <c r="E53" s="40"/>
      <c r="F53" s="40"/>
      <c r="G53" s="40"/>
      <c r="H53" s="40"/>
      <c r="I53" s="40"/>
    </row>
  </sheetData>
  <mergeCells count="24">
    <mergeCell ref="B29:B32"/>
    <mergeCell ref="H1:I1"/>
    <mergeCell ref="G6:I6"/>
    <mergeCell ref="A3:I3"/>
    <mergeCell ref="A5:B7"/>
    <mergeCell ref="D5:I5"/>
    <mergeCell ref="E1:F1"/>
    <mergeCell ref="D6:F6"/>
    <mergeCell ref="A47:A50"/>
    <mergeCell ref="B47:B50"/>
    <mergeCell ref="C5:C7"/>
    <mergeCell ref="A34:A37"/>
    <mergeCell ref="B34:B37"/>
    <mergeCell ref="A38:A41"/>
    <mergeCell ref="B38:B41"/>
    <mergeCell ref="A43:A46"/>
    <mergeCell ref="B43:B46"/>
    <mergeCell ref="B9:B12"/>
    <mergeCell ref="A9:A12"/>
    <mergeCell ref="A13:A16"/>
    <mergeCell ref="B13:B16"/>
    <mergeCell ref="A25:A28"/>
    <mergeCell ref="B25:B28"/>
    <mergeCell ref="A29:A32"/>
  </mergeCells>
  <pageMargins left="0.51181102362204722" right="0.11811023622047245" top="0.55118110236220474" bottom="0.55118110236220474" header="0.31496062992125984" footer="0.31496062992125984"/>
  <pageSetup paperSize="9" scale="47" orientation="portrait" r:id="rId1"/>
  <rowBreaks count="1" manualBreakCount="1">
    <brk id="5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43"/>
  <sheetViews>
    <sheetView view="pageBreakPreview" zoomScale="80" zoomScaleNormal="90" zoomScaleSheetLayoutView="80" workbookViewId="0">
      <selection activeCell="G33" sqref="G33"/>
    </sheetView>
  </sheetViews>
  <sheetFormatPr defaultRowHeight="15.75"/>
  <cols>
    <col min="1" max="1" width="6.28515625" style="7" customWidth="1"/>
    <col min="2" max="2" width="71.42578125" style="7" customWidth="1"/>
    <col min="3" max="3" width="22.7109375" style="7" customWidth="1"/>
    <col min="4" max="4" width="22.7109375" style="9" customWidth="1"/>
    <col min="5" max="16384" width="9.140625" style="7"/>
  </cols>
  <sheetData>
    <row r="1" spans="1:5">
      <c r="D1" s="14" t="s">
        <v>54</v>
      </c>
    </row>
    <row r="3" spans="1:5">
      <c r="A3" s="84" t="s">
        <v>55</v>
      </c>
      <c r="B3" s="107"/>
      <c r="C3" s="107"/>
      <c r="D3" s="107"/>
    </row>
    <row r="4" spans="1:5">
      <c r="A4" s="84" t="s">
        <v>136</v>
      </c>
      <c r="B4" s="107"/>
      <c r="C4" s="107"/>
      <c r="D4" s="107"/>
    </row>
    <row r="5" spans="1:5" ht="16.5" thickBot="1">
      <c r="D5" s="14" t="s">
        <v>56</v>
      </c>
    </row>
    <row r="6" spans="1:5" s="11" customFormat="1" ht="34.5" customHeight="1">
      <c r="A6" s="149" t="s">
        <v>8</v>
      </c>
      <c r="B6" s="150"/>
      <c r="C6" s="68" t="s">
        <v>143</v>
      </c>
      <c r="D6" s="69" t="s">
        <v>118</v>
      </c>
      <c r="E6" s="10"/>
    </row>
    <row r="7" spans="1:5" s="12" customFormat="1" ht="31.5">
      <c r="A7" s="54">
        <v>1</v>
      </c>
      <c r="B7" s="39" t="s">
        <v>57</v>
      </c>
      <c r="C7" s="28">
        <v>36482</v>
      </c>
      <c r="D7" s="73">
        <v>40203</v>
      </c>
    </row>
    <row r="8" spans="1:5" s="12" customFormat="1">
      <c r="A8" s="54"/>
      <c r="B8" s="39" t="s">
        <v>2</v>
      </c>
      <c r="C8" s="39"/>
      <c r="D8" s="64"/>
    </row>
    <row r="9" spans="1:5" s="12" customFormat="1">
      <c r="A9" s="54"/>
      <c r="B9" s="39" t="s">
        <v>58</v>
      </c>
      <c r="C9" s="20">
        <v>811</v>
      </c>
      <c r="D9" s="74">
        <v>929</v>
      </c>
    </row>
    <row r="10" spans="1:5" s="12" customFormat="1">
      <c r="A10" s="54"/>
      <c r="B10" s="39" t="s">
        <v>59</v>
      </c>
      <c r="C10" s="20">
        <v>0</v>
      </c>
      <c r="D10" s="75">
        <v>72</v>
      </c>
    </row>
    <row r="11" spans="1:5" s="12" customFormat="1">
      <c r="A11" s="54"/>
      <c r="B11" s="39" t="s">
        <v>60</v>
      </c>
      <c r="C11" s="20">
        <v>25697</v>
      </c>
      <c r="D11" s="75">
        <v>26810</v>
      </c>
    </row>
    <row r="12" spans="1:5" s="12" customFormat="1">
      <c r="A12" s="54"/>
      <c r="B12" s="39" t="s">
        <v>61</v>
      </c>
      <c r="C12" s="20">
        <v>7139</v>
      </c>
      <c r="D12" s="75">
        <v>9116</v>
      </c>
    </row>
    <row r="13" spans="1:5" s="12" customFormat="1">
      <c r="A13" s="54"/>
      <c r="B13" s="39" t="s">
        <v>62</v>
      </c>
      <c r="C13" s="20">
        <v>2835</v>
      </c>
      <c r="D13" s="74">
        <v>3276</v>
      </c>
    </row>
    <row r="14" spans="1:5" s="12" customFormat="1">
      <c r="A14" s="54"/>
      <c r="B14" s="39" t="s">
        <v>63</v>
      </c>
      <c r="C14" s="22"/>
      <c r="D14" s="76"/>
    </row>
    <row r="15" spans="1:5" s="12" customFormat="1">
      <c r="A15" s="54"/>
      <c r="B15" s="39" t="s">
        <v>64</v>
      </c>
      <c r="C15" s="20">
        <v>20</v>
      </c>
      <c r="D15" s="75">
        <v>8</v>
      </c>
    </row>
    <row r="16" spans="1:5" s="12" customFormat="1" ht="31.5">
      <c r="A16" s="54"/>
      <c r="B16" s="39" t="s">
        <v>65</v>
      </c>
      <c r="C16" s="20">
        <v>0</v>
      </c>
      <c r="D16" s="75">
        <v>0</v>
      </c>
    </row>
    <row r="17" spans="1:4" s="12" customFormat="1">
      <c r="A17" s="54"/>
      <c r="B17" s="39" t="s">
        <v>66</v>
      </c>
      <c r="C17" s="20">
        <v>2815</v>
      </c>
      <c r="D17" s="74">
        <v>3268</v>
      </c>
    </row>
    <row r="18" spans="1:4" s="12" customFormat="1">
      <c r="A18" s="54"/>
      <c r="B18" s="39" t="s">
        <v>2</v>
      </c>
      <c r="C18" s="22"/>
      <c r="D18" s="76"/>
    </row>
    <row r="19" spans="1:4" s="12" customFormat="1">
      <c r="A19" s="54"/>
      <c r="B19" s="39" t="s">
        <v>67</v>
      </c>
      <c r="C19" s="20">
        <v>253</v>
      </c>
      <c r="D19" s="75">
        <v>272</v>
      </c>
    </row>
    <row r="20" spans="1:4" s="12" customFormat="1">
      <c r="A20" s="54"/>
      <c r="B20" s="39" t="s">
        <v>68</v>
      </c>
      <c r="C20" s="20">
        <v>14</v>
      </c>
      <c r="D20" s="75">
        <v>107</v>
      </c>
    </row>
    <row r="21" spans="1:4" s="12" customFormat="1" ht="31.5">
      <c r="A21" s="54"/>
      <c r="B21" s="39" t="s">
        <v>135</v>
      </c>
      <c r="C21" s="20">
        <v>16</v>
      </c>
      <c r="D21" s="75">
        <v>33</v>
      </c>
    </row>
    <row r="22" spans="1:4" s="12" customFormat="1">
      <c r="A22" s="54"/>
      <c r="B22" s="39" t="s">
        <v>69</v>
      </c>
      <c r="C22" s="20">
        <v>690</v>
      </c>
      <c r="D22" s="75">
        <v>690</v>
      </c>
    </row>
    <row r="23" spans="1:4" s="12" customFormat="1" ht="15.75" customHeight="1">
      <c r="A23" s="54"/>
      <c r="B23" s="39" t="s">
        <v>70</v>
      </c>
      <c r="C23" s="20">
        <v>1842</v>
      </c>
      <c r="D23" s="75">
        <v>2166</v>
      </c>
    </row>
    <row r="24" spans="1:4" s="12" customFormat="1">
      <c r="A24" s="54"/>
      <c r="B24" s="39" t="s">
        <v>71</v>
      </c>
      <c r="C24" s="20">
        <v>0</v>
      </c>
      <c r="D24" s="20">
        <v>0</v>
      </c>
    </row>
    <row r="25" spans="1:4">
      <c r="A25" s="50"/>
      <c r="B25" s="39" t="s">
        <v>2</v>
      </c>
      <c r="C25" s="22"/>
      <c r="D25" s="76"/>
    </row>
    <row r="26" spans="1:4">
      <c r="A26" s="50"/>
      <c r="B26" s="39" t="s">
        <v>72</v>
      </c>
      <c r="C26" s="21">
        <v>0</v>
      </c>
      <c r="D26" s="75">
        <v>0</v>
      </c>
    </row>
    <row r="27" spans="1:4">
      <c r="A27" s="50"/>
      <c r="B27" s="39" t="s">
        <v>73</v>
      </c>
      <c r="C27" s="21">
        <v>0</v>
      </c>
      <c r="D27" s="75">
        <v>0</v>
      </c>
    </row>
    <row r="28" spans="1:4">
      <c r="A28" s="50"/>
      <c r="B28" s="39" t="s">
        <v>74</v>
      </c>
      <c r="C28" s="21">
        <v>0</v>
      </c>
      <c r="D28" s="75">
        <v>0</v>
      </c>
    </row>
    <row r="29" spans="1:4" ht="31.5">
      <c r="A29" s="50"/>
      <c r="B29" s="39" t="s">
        <v>75</v>
      </c>
      <c r="C29" s="21">
        <v>0</v>
      </c>
      <c r="D29" s="75">
        <v>0</v>
      </c>
    </row>
    <row r="30" spans="1:4" ht="63">
      <c r="A30" s="54">
        <v>2</v>
      </c>
      <c r="B30" s="39" t="s">
        <v>9</v>
      </c>
      <c r="C30" s="21">
        <v>255395</v>
      </c>
      <c r="D30" s="75">
        <v>332807.70523999998</v>
      </c>
    </row>
    <row r="31" spans="1:4">
      <c r="A31" s="54">
        <v>3</v>
      </c>
      <c r="B31" s="39" t="s">
        <v>76</v>
      </c>
      <c r="C31" s="21">
        <v>0</v>
      </c>
      <c r="D31" s="75">
        <v>0</v>
      </c>
    </row>
    <row r="32" spans="1:4" ht="16.5" thickBot="1">
      <c r="A32" s="56"/>
      <c r="B32" s="57" t="s">
        <v>77</v>
      </c>
      <c r="C32" s="77">
        <v>291877</v>
      </c>
      <c r="D32" s="78">
        <v>373010.70523999998</v>
      </c>
    </row>
    <row r="33" spans="4:4">
      <c r="D33" s="7"/>
    </row>
    <row r="34" spans="4:4">
      <c r="D34" s="7"/>
    </row>
    <row r="35" spans="4:4">
      <c r="D35" s="7"/>
    </row>
    <row r="36" spans="4:4">
      <c r="D36" s="7"/>
    </row>
    <row r="37" spans="4:4">
      <c r="D37" s="7"/>
    </row>
    <row r="38" spans="4:4">
      <c r="D38" s="7"/>
    </row>
    <row r="39" spans="4:4">
      <c r="D39" s="7"/>
    </row>
    <row r="40" spans="4:4">
      <c r="D40" s="7"/>
    </row>
    <row r="41" spans="4:4">
      <c r="D41" s="7"/>
    </row>
    <row r="42" spans="4:4">
      <c r="D42" s="7"/>
    </row>
    <row r="43" spans="4:4">
      <c r="D43" s="7"/>
    </row>
  </sheetData>
  <mergeCells count="3">
    <mergeCell ref="A6:B6"/>
    <mergeCell ref="A4:D4"/>
    <mergeCell ref="A3:D3"/>
  </mergeCells>
  <pageMargins left="0.7" right="0.7" top="0.75" bottom="0.75" header="0.3" footer="0.3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view="pageBreakPreview" zoomScale="90" zoomScaleSheetLayoutView="90" workbookViewId="0">
      <selection activeCell="G9" sqref="G9"/>
    </sheetView>
  </sheetViews>
  <sheetFormatPr defaultRowHeight="15.75"/>
  <cols>
    <col min="1" max="1" width="7.140625" style="7" customWidth="1"/>
    <col min="2" max="2" width="57.5703125" style="7" customWidth="1"/>
    <col min="3" max="3" width="25.7109375" style="7" customWidth="1"/>
    <col min="4" max="4" width="25.7109375" style="9" customWidth="1"/>
    <col min="5" max="16384" width="9.140625" style="7"/>
  </cols>
  <sheetData>
    <row r="1" spans="1:5">
      <c r="D1" s="14" t="s">
        <v>78</v>
      </c>
    </row>
    <row r="2" spans="1:5">
      <c r="D2" s="40"/>
    </row>
    <row r="3" spans="1:5">
      <c r="A3" s="84" t="s">
        <v>79</v>
      </c>
      <c r="B3" s="107"/>
      <c r="C3" s="107"/>
      <c r="D3" s="107"/>
    </row>
    <row r="4" spans="1:5">
      <c r="A4" s="84" t="s">
        <v>80</v>
      </c>
      <c r="B4" s="107"/>
      <c r="C4" s="107"/>
      <c r="D4" s="107"/>
    </row>
    <row r="5" spans="1:5" ht="16.5" thickBot="1"/>
    <row r="6" spans="1:5" s="11" customFormat="1" ht="92.25" customHeight="1">
      <c r="A6" s="149" t="s">
        <v>43</v>
      </c>
      <c r="B6" s="150"/>
      <c r="C6" s="68" t="s">
        <v>81</v>
      </c>
      <c r="D6" s="69" t="s">
        <v>82</v>
      </c>
      <c r="E6" s="10"/>
    </row>
    <row r="7" spans="1:5" s="12" customFormat="1" ht="33.75" customHeight="1">
      <c r="A7" s="54">
        <v>1</v>
      </c>
      <c r="B7" s="35" t="s">
        <v>84</v>
      </c>
      <c r="C7" s="31">
        <v>0</v>
      </c>
      <c r="D7" s="70">
        <v>0</v>
      </c>
    </row>
    <row r="8" spans="1:5" s="12" customFormat="1" ht="61.5" customHeight="1">
      <c r="A8" s="54">
        <v>2</v>
      </c>
      <c r="B8" s="35" t="s">
        <v>83</v>
      </c>
      <c r="C8" s="31">
        <v>190585</v>
      </c>
      <c r="D8" s="80">
        <v>49463.53</v>
      </c>
    </row>
    <row r="9" spans="1:5" s="12" customFormat="1" ht="32.25" thickBot="1">
      <c r="A9" s="56">
        <v>3</v>
      </c>
      <c r="B9" s="57" t="s">
        <v>85</v>
      </c>
      <c r="C9" s="71">
        <v>0</v>
      </c>
      <c r="D9" s="72">
        <v>0</v>
      </c>
    </row>
    <row r="10" spans="1:5">
      <c r="D10" s="7"/>
    </row>
    <row r="11" spans="1:5">
      <c r="A11" s="7" t="s">
        <v>3</v>
      </c>
      <c r="D11" s="7"/>
    </row>
    <row r="12" spans="1:5">
      <c r="A12" s="7" t="s">
        <v>198</v>
      </c>
      <c r="D12" s="7"/>
    </row>
    <row r="13" spans="1:5">
      <c r="D13" s="7"/>
    </row>
  </sheetData>
  <mergeCells count="3">
    <mergeCell ref="A6:B6"/>
    <mergeCell ref="A3:D3"/>
    <mergeCell ref="A4:D4"/>
  </mergeCells>
  <pageMargins left="0.7" right="0.7" top="0.75" bottom="0.75" header="0.3" footer="0.3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view="pageBreakPreview" zoomScale="90" zoomScaleSheetLayoutView="90" workbookViewId="0">
      <selection activeCell="D10" sqref="D10"/>
    </sheetView>
  </sheetViews>
  <sheetFormatPr defaultRowHeight="15.75"/>
  <cols>
    <col min="1" max="1" width="6.5703125" style="7" customWidth="1"/>
    <col min="2" max="2" width="35.5703125" style="7" customWidth="1"/>
    <col min="3" max="3" width="24.7109375" style="7" customWidth="1"/>
    <col min="4" max="5" width="24.7109375" style="42" customWidth="1"/>
    <col min="6" max="16384" width="9.140625" style="7"/>
  </cols>
  <sheetData>
    <row r="1" spans="1:7">
      <c r="D1" s="98" t="s">
        <v>86</v>
      </c>
      <c r="E1" s="98"/>
    </row>
    <row r="3" spans="1:7">
      <c r="A3" s="84" t="s">
        <v>87</v>
      </c>
      <c r="B3" s="152"/>
      <c r="C3" s="152"/>
      <c r="D3" s="152"/>
      <c r="E3" s="152"/>
    </row>
    <row r="4" spans="1:7">
      <c r="A4" s="84" t="s">
        <v>88</v>
      </c>
      <c r="B4" s="152"/>
      <c r="C4" s="152"/>
      <c r="D4" s="152"/>
      <c r="E4" s="152"/>
    </row>
    <row r="5" spans="1:7">
      <c r="A5" s="84" t="s">
        <v>89</v>
      </c>
      <c r="B5" s="152"/>
      <c r="C5" s="152"/>
      <c r="D5" s="152"/>
      <c r="E5" s="152"/>
    </row>
    <row r="6" spans="1:7" ht="16.5" thickBot="1"/>
    <row r="7" spans="1:7" s="11" customFormat="1" ht="154.5" customHeight="1">
      <c r="A7" s="143" t="s">
        <v>43</v>
      </c>
      <c r="B7" s="151"/>
      <c r="C7" s="61" t="s">
        <v>115</v>
      </c>
      <c r="D7" s="61" t="s">
        <v>116</v>
      </c>
      <c r="E7" s="62" t="s">
        <v>117</v>
      </c>
      <c r="F7" s="10"/>
      <c r="G7" s="10"/>
    </row>
    <row r="8" spans="1:7" s="44" customFormat="1" ht="32.25" customHeight="1">
      <c r="A8" s="54">
        <v>1</v>
      </c>
      <c r="B8" s="39" t="s">
        <v>90</v>
      </c>
      <c r="C8" s="32">
        <v>311488</v>
      </c>
      <c r="D8" s="24">
        <v>104.2715</v>
      </c>
      <c r="E8" s="81">
        <v>1059.2</v>
      </c>
    </row>
    <row r="9" spans="1:7" s="44" customFormat="1">
      <c r="A9" s="54"/>
      <c r="B9" s="39" t="s">
        <v>1</v>
      </c>
      <c r="C9" s="32">
        <v>63827</v>
      </c>
      <c r="D9" s="24">
        <v>25.179000000000002</v>
      </c>
      <c r="E9" s="81">
        <v>705.7</v>
      </c>
    </row>
    <row r="10" spans="1:7" s="44" customFormat="1">
      <c r="A10" s="54"/>
      <c r="B10" s="39" t="s">
        <v>91</v>
      </c>
      <c r="C10" s="32">
        <v>247661</v>
      </c>
      <c r="D10" s="24">
        <v>79.092500000000001</v>
      </c>
      <c r="E10" s="81">
        <v>353.5</v>
      </c>
    </row>
    <row r="11" spans="1:7" s="44" customFormat="1">
      <c r="A11" s="54"/>
      <c r="B11" s="39" t="s">
        <v>12</v>
      </c>
      <c r="C11" s="32">
        <v>0</v>
      </c>
      <c r="D11" s="24">
        <v>0</v>
      </c>
      <c r="E11" s="81"/>
    </row>
    <row r="12" spans="1:7" s="44" customFormat="1" ht="31.5" customHeight="1">
      <c r="A12" s="54">
        <v>2</v>
      </c>
      <c r="B12" s="39" t="s">
        <v>92</v>
      </c>
      <c r="C12" s="32">
        <v>201572</v>
      </c>
      <c r="D12" s="24">
        <v>164.28270000000001</v>
      </c>
      <c r="E12" s="81">
        <v>14526.089999999998</v>
      </c>
    </row>
    <row r="13" spans="1:7" s="44" customFormat="1">
      <c r="A13" s="54"/>
      <c r="B13" s="39" t="s">
        <v>1</v>
      </c>
      <c r="C13" s="32">
        <v>159045</v>
      </c>
      <c r="D13" s="24">
        <v>131.4547</v>
      </c>
      <c r="E13" s="81">
        <v>13886.089999999998</v>
      </c>
    </row>
    <row r="14" spans="1:7" s="44" customFormat="1">
      <c r="A14" s="54"/>
      <c r="B14" s="39" t="s">
        <v>91</v>
      </c>
      <c r="C14" s="32">
        <v>42527</v>
      </c>
      <c r="D14" s="24">
        <v>32.828000000000003</v>
      </c>
      <c r="E14" s="55">
        <v>640</v>
      </c>
    </row>
    <row r="15" spans="1:7" s="44" customFormat="1" ht="16.5" thickBot="1">
      <c r="A15" s="56"/>
      <c r="B15" s="57" t="s">
        <v>12</v>
      </c>
      <c r="C15" s="58">
        <v>0</v>
      </c>
      <c r="D15" s="59">
        <v>0</v>
      </c>
      <c r="E15" s="60">
        <v>0</v>
      </c>
    </row>
    <row r="17" spans="1:1">
      <c r="A17" s="7" t="s">
        <v>3</v>
      </c>
    </row>
    <row r="18" spans="1:1">
      <c r="A18" s="7" t="s">
        <v>198</v>
      </c>
    </row>
  </sheetData>
  <mergeCells count="5">
    <mergeCell ref="A7:B7"/>
    <mergeCell ref="A4:E4"/>
    <mergeCell ref="A5:E5"/>
    <mergeCell ref="D1:E1"/>
    <mergeCell ref="A3:E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6"/>
  <sheetViews>
    <sheetView view="pageBreakPreview" zoomScale="90" zoomScaleNormal="90" zoomScaleSheetLayoutView="90" workbookViewId="0">
      <selection activeCell="F22" sqref="F22"/>
    </sheetView>
  </sheetViews>
  <sheetFormatPr defaultRowHeight="15.75"/>
  <cols>
    <col min="1" max="1" width="6.5703125" style="7" customWidth="1"/>
    <col min="2" max="2" width="32.85546875" style="7" customWidth="1"/>
    <col min="3" max="9" width="11.7109375" style="7" customWidth="1"/>
    <col min="10" max="11" width="11.7109375" style="42" customWidth="1"/>
    <col min="12" max="16384" width="9.140625" style="7"/>
  </cols>
  <sheetData>
    <row r="1" spans="1:13">
      <c r="J1" s="98" t="s">
        <v>93</v>
      </c>
      <c r="K1" s="98"/>
    </row>
    <row r="3" spans="1:13">
      <c r="A3" s="84" t="s">
        <v>112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3">
      <c r="A4" s="84" t="s">
        <v>199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3" ht="16.5" thickBot="1"/>
    <row r="6" spans="1:13" s="11" customFormat="1" ht="37.5" customHeight="1">
      <c r="A6" s="116" t="s">
        <v>94</v>
      </c>
      <c r="B6" s="157"/>
      <c r="C6" s="155" t="s">
        <v>95</v>
      </c>
      <c r="D6" s="155"/>
      <c r="E6" s="155"/>
      <c r="F6" s="155" t="s">
        <v>96</v>
      </c>
      <c r="G6" s="155"/>
      <c r="H6" s="155"/>
      <c r="I6" s="155" t="s">
        <v>97</v>
      </c>
      <c r="J6" s="155"/>
      <c r="K6" s="156"/>
      <c r="L6" s="10"/>
      <c r="M6" s="10"/>
    </row>
    <row r="7" spans="1:13" s="11" customFormat="1" ht="34.5" customHeight="1">
      <c r="A7" s="158"/>
      <c r="B7" s="159"/>
      <c r="C7" s="43" t="s">
        <v>1</v>
      </c>
      <c r="D7" s="43" t="s">
        <v>91</v>
      </c>
      <c r="E7" s="43" t="s">
        <v>98</v>
      </c>
      <c r="F7" s="43" t="s">
        <v>1</v>
      </c>
      <c r="G7" s="43" t="s">
        <v>91</v>
      </c>
      <c r="H7" s="43" t="s">
        <v>98</v>
      </c>
      <c r="I7" s="43" t="s">
        <v>1</v>
      </c>
      <c r="J7" s="43" t="s">
        <v>91</v>
      </c>
      <c r="K7" s="63" t="s">
        <v>98</v>
      </c>
      <c r="L7" s="10"/>
      <c r="M7" s="10"/>
    </row>
    <row r="8" spans="1:13" s="44" customFormat="1">
      <c r="A8" s="54">
        <v>1</v>
      </c>
      <c r="B8" s="8" t="s">
        <v>99</v>
      </c>
      <c r="C8" s="83">
        <v>3635</v>
      </c>
      <c r="D8" s="83">
        <v>16</v>
      </c>
      <c r="E8" s="41" t="s">
        <v>7</v>
      </c>
      <c r="F8" s="83">
        <v>41611.03</v>
      </c>
      <c r="G8" s="83">
        <v>167</v>
      </c>
      <c r="H8" s="41" t="s">
        <v>7</v>
      </c>
      <c r="I8" s="32">
        <f>ROUND(PRODUCT(17512574.02/1000),)</f>
        <v>17513</v>
      </c>
      <c r="J8" s="32">
        <f>ROUND(PRODUCT(114378.67/1000),)</f>
        <v>114</v>
      </c>
      <c r="K8" s="41" t="s">
        <v>7</v>
      </c>
    </row>
    <row r="9" spans="1:13" s="44" customFormat="1">
      <c r="A9" s="54"/>
      <c r="B9" s="8" t="s">
        <v>100</v>
      </c>
      <c r="C9" s="83"/>
      <c r="D9" s="83"/>
      <c r="E9" s="83"/>
      <c r="F9" s="83"/>
      <c r="G9" s="83"/>
      <c r="H9" s="83"/>
      <c r="I9" s="32"/>
      <c r="J9" s="32"/>
      <c r="K9" s="83"/>
    </row>
    <row r="10" spans="1:13" s="44" customFormat="1">
      <c r="A10" s="54"/>
      <c r="B10" s="8" t="s">
        <v>101</v>
      </c>
      <c r="C10" s="83">
        <v>3635</v>
      </c>
      <c r="D10" s="83">
        <v>16</v>
      </c>
      <c r="E10" s="41" t="s">
        <v>7</v>
      </c>
      <c r="F10" s="83">
        <v>41611.03</v>
      </c>
      <c r="G10" s="83">
        <v>167</v>
      </c>
      <c r="H10" s="41" t="s">
        <v>7</v>
      </c>
      <c r="I10" s="32">
        <f>ROUND(PRODUCT(13003806.95/1000),)</f>
        <v>13004</v>
      </c>
      <c r="J10" s="32">
        <v>28665.99</v>
      </c>
      <c r="K10" s="41" t="s">
        <v>7</v>
      </c>
    </row>
    <row r="11" spans="1:13" s="44" customFormat="1">
      <c r="A11" s="54">
        <v>2</v>
      </c>
      <c r="B11" s="8" t="s">
        <v>102</v>
      </c>
      <c r="C11" s="83">
        <v>191</v>
      </c>
      <c r="D11" s="83">
        <v>21</v>
      </c>
      <c r="E11" s="41" t="s">
        <v>7</v>
      </c>
      <c r="F11" s="83">
        <v>12620.45</v>
      </c>
      <c r="G11" s="83">
        <v>2044.09</v>
      </c>
      <c r="H11" s="41" t="s">
        <v>7</v>
      </c>
      <c r="I11" s="32">
        <f>ROUND(PRODUCT(153634250.05/1000),)</f>
        <v>153634</v>
      </c>
      <c r="J11" s="32">
        <f>ROUND(PRODUCT(3358919.26/1000),)</f>
        <v>3359</v>
      </c>
      <c r="K11" s="41" t="s">
        <v>7</v>
      </c>
    </row>
    <row r="12" spans="1:13" s="44" customFormat="1">
      <c r="A12" s="54"/>
      <c r="B12" s="8" t="s">
        <v>100</v>
      </c>
      <c r="C12" s="83"/>
      <c r="D12" s="83"/>
      <c r="E12" s="83"/>
      <c r="F12" s="83"/>
      <c r="G12" s="83"/>
      <c r="H12" s="83"/>
      <c r="I12" s="32"/>
      <c r="J12" s="32"/>
      <c r="K12" s="83"/>
    </row>
    <row r="13" spans="1:13" s="44" customFormat="1">
      <c r="A13" s="54"/>
      <c r="B13" s="8" t="s">
        <v>103</v>
      </c>
      <c r="C13" s="83">
        <v>28</v>
      </c>
      <c r="D13" s="83">
        <v>3</v>
      </c>
      <c r="E13" s="41" t="s">
        <v>7</v>
      </c>
      <c r="F13" s="83">
        <v>1848.3</v>
      </c>
      <c r="G13" s="83">
        <v>75</v>
      </c>
      <c r="H13" s="41" t="s">
        <v>7</v>
      </c>
      <c r="I13" s="32">
        <f>ROUND(PRODUCT(3021878.4/1000),)</f>
        <v>3022</v>
      </c>
      <c r="J13" s="32">
        <v>45558.03</v>
      </c>
      <c r="K13" s="41" t="s">
        <v>7</v>
      </c>
    </row>
    <row r="14" spans="1:13" s="44" customFormat="1">
      <c r="A14" s="54">
        <v>3</v>
      </c>
      <c r="B14" s="8" t="s">
        <v>104</v>
      </c>
      <c r="C14" s="83">
        <v>54</v>
      </c>
      <c r="D14" s="83">
        <v>9</v>
      </c>
      <c r="E14" s="41" t="s">
        <v>7</v>
      </c>
      <c r="F14" s="83">
        <v>18095.88</v>
      </c>
      <c r="G14" s="83">
        <v>2673.2</v>
      </c>
      <c r="H14" s="41" t="s">
        <v>7</v>
      </c>
      <c r="I14" s="32">
        <f>ROUND(PRODUCT(218933843.42/1000),)</f>
        <v>218934</v>
      </c>
      <c r="J14" s="32">
        <f>ROUND(PRODUCT(39734007.3/1000),)</f>
        <v>39734</v>
      </c>
      <c r="K14" s="41" t="s">
        <v>7</v>
      </c>
    </row>
    <row r="15" spans="1:13" s="44" customFormat="1">
      <c r="A15" s="54"/>
      <c r="B15" s="8" t="s">
        <v>100</v>
      </c>
      <c r="C15" s="83"/>
      <c r="D15" s="83"/>
      <c r="E15" s="83"/>
      <c r="F15" s="83"/>
      <c r="G15" s="83"/>
      <c r="H15" s="83"/>
      <c r="I15" s="32"/>
      <c r="J15" s="32"/>
      <c r="K15" s="83"/>
    </row>
    <row r="16" spans="1:13">
      <c r="A16" s="65"/>
      <c r="B16" s="8" t="s">
        <v>105</v>
      </c>
      <c r="C16" s="41" t="s">
        <v>7</v>
      </c>
      <c r="D16" s="41" t="s">
        <v>7</v>
      </c>
      <c r="E16" s="41" t="s">
        <v>7</v>
      </c>
      <c r="F16" s="41" t="s">
        <v>7</v>
      </c>
      <c r="G16" s="41" t="s">
        <v>7</v>
      </c>
      <c r="H16" s="41" t="s">
        <v>7</v>
      </c>
      <c r="I16" s="41" t="s">
        <v>7</v>
      </c>
      <c r="J16" s="41" t="s">
        <v>7</v>
      </c>
      <c r="K16" s="41" t="s">
        <v>7</v>
      </c>
    </row>
    <row r="17" spans="1:11">
      <c r="A17" s="65">
        <v>4</v>
      </c>
      <c r="B17" s="8" t="s">
        <v>106</v>
      </c>
      <c r="C17" s="83">
        <v>5</v>
      </c>
      <c r="D17" s="83">
        <v>3</v>
      </c>
      <c r="E17" s="41" t="s">
        <v>7</v>
      </c>
      <c r="F17" s="83">
        <v>4875</v>
      </c>
      <c r="G17" s="83">
        <v>4000</v>
      </c>
      <c r="H17" s="41" t="s">
        <v>7</v>
      </c>
      <c r="I17" s="162">
        <f>ROUND(PRODUCT(39082390.26)/1000,)</f>
        <v>39082</v>
      </c>
      <c r="J17" s="162">
        <f>ROUND(PRODUCT(44566485.57/1000),)</f>
        <v>44566</v>
      </c>
      <c r="K17" s="41" t="s">
        <v>7</v>
      </c>
    </row>
    <row r="18" spans="1:11">
      <c r="A18" s="65"/>
      <c r="B18" s="8" t="s">
        <v>100</v>
      </c>
      <c r="C18" s="13"/>
      <c r="D18" s="13"/>
      <c r="E18" s="41"/>
      <c r="F18" s="13"/>
      <c r="G18" s="13"/>
      <c r="H18" s="41" t="s">
        <v>7</v>
      </c>
      <c r="I18" s="162"/>
      <c r="J18" s="162"/>
      <c r="K18" s="41"/>
    </row>
    <row r="19" spans="1:11">
      <c r="A19" s="65"/>
      <c r="B19" s="8" t="s">
        <v>105</v>
      </c>
      <c r="C19" s="41" t="s">
        <v>7</v>
      </c>
      <c r="D19" s="41" t="s">
        <v>7</v>
      </c>
      <c r="E19" s="41" t="s">
        <v>7</v>
      </c>
      <c r="F19" s="41" t="s">
        <v>7</v>
      </c>
      <c r="G19" s="41" t="s">
        <v>7</v>
      </c>
      <c r="H19" s="41" t="s">
        <v>7</v>
      </c>
      <c r="I19" s="41" t="s">
        <v>7</v>
      </c>
      <c r="J19" s="41" t="s">
        <v>7</v>
      </c>
      <c r="K19" s="41" t="s">
        <v>7</v>
      </c>
    </row>
    <row r="20" spans="1:11">
      <c r="A20" s="65">
        <v>5</v>
      </c>
      <c r="B20" s="8" t="s">
        <v>107</v>
      </c>
      <c r="C20" s="41" t="s">
        <v>7</v>
      </c>
      <c r="D20" s="41" t="s">
        <v>7</v>
      </c>
      <c r="E20" s="41" t="s">
        <v>7</v>
      </c>
      <c r="F20" s="41" t="s">
        <v>7</v>
      </c>
      <c r="G20" s="41" t="s">
        <v>7</v>
      </c>
      <c r="H20" s="41" t="s">
        <v>7</v>
      </c>
      <c r="I20" s="41" t="s">
        <v>7</v>
      </c>
      <c r="J20" s="41" t="s">
        <v>7</v>
      </c>
      <c r="K20" s="41" t="s">
        <v>7</v>
      </c>
    </row>
    <row r="21" spans="1:11">
      <c r="A21" s="65"/>
      <c r="B21" s="8" t="s">
        <v>100</v>
      </c>
      <c r="C21" s="13"/>
      <c r="D21" s="13"/>
      <c r="E21" s="13"/>
      <c r="F21" s="13"/>
      <c r="G21" s="13"/>
      <c r="H21" s="13"/>
      <c r="I21" s="13"/>
      <c r="J21" s="41"/>
      <c r="K21" s="13"/>
    </row>
    <row r="22" spans="1:11">
      <c r="A22" s="65"/>
      <c r="B22" s="8" t="s">
        <v>105</v>
      </c>
      <c r="C22" s="41" t="s">
        <v>7</v>
      </c>
      <c r="D22" s="41" t="s">
        <v>7</v>
      </c>
      <c r="E22" s="41" t="s">
        <v>7</v>
      </c>
      <c r="F22" s="41" t="s">
        <v>7</v>
      </c>
      <c r="G22" s="41" t="s">
        <v>7</v>
      </c>
      <c r="H22" s="41" t="s">
        <v>7</v>
      </c>
      <c r="I22" s="41" t="s">
        <v>7</v>
      </c>
      <c r="J22" s="41" t="s">
        <v>7</v>
      </c>
      <c r="K22" s="41" t="s">
        <v>7</v>
      </c>
    </row>
    <row r="23" spans="1:11" ht="16.5" thickBot="1">
      <c r="A23" s="66">
        <v>6</v>
      </c>
      <c r="B23" s="67" t="s">
        <v>108</v>
      </c>
      <c r="C23" s="41" t="s">
        <v>7</v>
      </c>
      <c r="D23" s="41" t="s">
        <v>7</v>
      </c>
      <c r="E23" s="41" t="s">
        <v>7</v>
      </c>
      <c r="F23" s="41" t="s">
        <v>7</v>
      </c>
      <c r="G23" s="41" t="s">
        <v>7</v>
      </c>
      <c r="H23" s="41" t="s">
        <v>7</v>
      </c>
      <c r="I23" s="41" t="s">
        <v>7</v>
      </c>
      <c r="J23" s="41" t="s">
        <v>7</v>
      </c>
      <c r="K23" s="41" t="s">
        <v>7</v>
      </c>
    </row>
    <row r="25" spans="1:11" s="44" customFormat="1" ht="21.75" customHeight="1">
      <c r="A25" s="153" t="s">
        <v>109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</row>
    <row r="26" spans="1:11" s="44" customFormat="1" ht="93.75" customHeight="1">
      <c r="A26" s="153" t="s">
        <v>110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</sheetData>
  <mergeCells count="9">
    <mergeCell ref="A4:K4"/>
    <mergeCell ref="J1:K1"/>
    <mergeCell ref="A3:K3"/>
    <mergeCell ref="A25:K25"/>
    <mergeCell ref="A26:K26"/>
    <mergeCell ref="C6:E6"/>
    <mergeCell ref="F6:H6"/>
    <mergeCell ref="I6:K6"/>
    <mergeCell ref="A6:B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BreakPreview" zoomScale="90" zoomScaleSheetLayoutView="90" workbookViewId="0">
      <selection activeCell="I29" sqref="I29"/>
    </sheetView>
  </sheetViews>
  <sheetFormatPr defaultRowHeight="15.75"/>
  <cols>
    <col min="1" max="1" width="6.5703125" style="7" customWidth="1"/>
    <col min="2" max="2" width="34.5703125" style="7" customWidth="1"/>
    <col min="3" max="6" width="12.7109375" style="7" customWidth="1"/>
    <col min="7" max="8" width="12.7109375" style="42" customWidth="1"/>
    <col min="9" max="16384" width="9.140625" style="7"/>
  </cols>
  <sheetData>
    <row r="1" spans="1:10">
      <c r="G1" s="98" t="s">
        <v>111</v>
      </c>
      <c r="H1" s="98"/>
    </row>
    <row r="3" spans="1:10">
      <c r="A3" s="84" t="s">
        <v>112</v>
      </c>
      <c r="B3" s="107"/>
      <c r="C3" s="107"/>
      <c r="D3" s="107"/>
      <c r="E3" s="107"/>
      <c r="F3" s="107"/>
      <c r="G3" s="107"/>
      <c r="H3" s="107"/>
    </row>
    <row r="4" spans="1:10">
      <c r="A4" s="84" t="s">
        <v>200</v>
      </c>
      <c r="B4" s="107"/>
      <c r="C4" s="107"/>
      <c r="D4" s="107"/>
      <c r="E4" s="107"/>
      <c r="F4" s="107"/>
      <c r="G4" s="107"/>
      <c r="H4" s="107"/>
    </row>
    <row r="5" spans="1:10">
      <c r="A5" s="84" t="s">
        <v>89</v>
      </c>
      <c r="B5" s="107"/>
      <c r="C5" s="107"/>
      <c r="D5" s="107"/>
      <c r="E5" s="107"/>
      <c r="F5" s="107"/>
      <c r="G5" s="107"/>
      <c r="H5" s="107"/>
    </row>
    <row r="6" spans="1:10" ht="16.5" thickBot="1"/>
    <row r="7" spans="1:10" s="11" customFormat="1" ht="19.5" customHeight="1">
      <c r="A7" s="116" t="s">
        <v>94</v>
      </c>
      <c r="B7" s="157"/>
      <c r="C7" s="155" t="s">
        <v>113</v>
      </c>
      <c r="D7" s="155"/>
      <c r="E7" s="155"/>
      <c r="F7" s="155" t="s">
        <v>96</v>
      </c>
      <c r="G7" s="155"/>
      <c r="H7" s="156"/>
      <c r="I7" s="10"/>
      <c r="J7" s="10"/>
    </row>
    <row r="8" spans="1:10" s="11" customFormat="1" ht="34.5" customHeight="1">
      <c r="A8" s="158"/>
      <c r="B8" s="159"/>
      <c r="C8" s="43" t="s">
        <v>1</v>
      </c>
      <c r="D8" s="43" t="s">
        <v>91</v>
      </c>
      <c r="E8" s="43" t="s">
        <v>98</v>
      </c>
      <c r="F8" s="43" t="s">
        <v>1</v>
      </c>
      <c r="G8" s="43" t="s">
        <v>91</v>
      </c>
      <c r="H8" s="63" t="s">
        <v>98</v>
      </c>
      <c r="I8" s="10"/>
      <c r="J8" s="10"/>
    </row>
    <row r="9" spans="1:10" s="44" customFormat="1">
      <c r="A9" s="54">
        <v>1</v>
      </c>
      <c r="B9" s="8" t="s">
        <v>99</v>
      </c>
      <c r="C9" s="23">
        <v>3911</v>
      </c>
      <c r="D9" s="41" t="s">
        <v>7</v>
      </c>
      <c r="E9" s="41" t="s">
        <v>7</v>
      </c>
      <c r="F9" s="23">
        <v>46752.480000000003</v>
      </c>
      <c r="G9" s="41" t="s">
        <v>7</v>
      </c>
      <c r="H9" s="41" t="s">
        <v>7</v>
      </c>
    </row>
    <row r="10" spans="1:10" s="44" customFormat="1">
      <c r="A10" s="54"/>
      <c r="B10" s="8" t="s">
        <v>100</v>
      </c>
      <c r="C10" s="23"/>
      <c r="D10" s="23"/>
      <c r="E10" s="23"/>
      <c r="F10" s="23"/>
      <c r="G10" s="23"/>
      <c r="H10" s="23"/>
    </row>
    <row r="11" spans="1:10" s="44" customFormat="1">
      <c r="A11" s="54"/>
      <c r="B11" s="8" t="s">
        <v>101</v>
      </c>
      <c r="C11" s="23">
        <v>3911</v>
      </c>
      <c r="D11" s="41" t="s">
        <v>7</v>
      </c>
      <c r="E11" s="41" t="s">
        <v>7</v>
      </c>
      <c r="F11" s="23">
        <v>46752.480000000003</v>
      </c>
      <c r="G11" s="41" t="s">
        <v>7</v>
      </c>
      <c r="H11" s="41" t="s">
        <v>7</v>
      </c>
    </row>
    <row r="12" spans="1:10" s="44" customFormat="1">
      <c r="A12" s="54">
        <v>2</v>
      </c>
      <c r="B12" s="8" t="s">
        <v>102</v>
      </c>
      <c r="C12" s="23">
        <v>326</v>
      </c>
      <c r="D12" s="41" t="s">
        <v>7</v>
      </c>
      <c r="E12" s="41" t="s">
        <v>7</v>
      </c>
      <c r="F12" s="23">
        <v>24218.63</v>
      </c>
      <c r="G12" s="41" t="s">
        <v>7</v>
      </c>
      <c r="H12" s="41" t="s">
        <v>7</v>
      </c>
    </row>
    <row r="13" spans="1:10" s="44" customFormat="1">
      <c r="A13" s="54"/>
      <c r="B13" s="8" t="s">
        <v>100</v>
      </c>
      <c r="C13" s="23"/>
      <c r="D13" s="23"/>
      <c r="E13" s="23"/>
      <c r="F13" s="23"/>
      <c r="G13" s="23"/>
      <c r="H13" s="23"/>
    </row>
    <row r="14" spans="1:10" s="44" customFormat="1">
      <c r="A14" s="54"/>
      <c r="B14" s="8" t="s">
        <v>103</v>
      </c>
      <c r="C14" s="41" t="s">
        <v>7</v>
      </c>
      <c r="D14" s="41" t="s">
        <v>7</v>
      </c>
      <c r="E14" s="41" t="s">
        <v>7</v>
      </c>
      <c r="F14" s="41" t="s">
        <v>7</v>
      </c>
      <c r="G14" s="41" t="s">
        <v>7</v>
      </c>
      <c r="H14" s="41" t="s">
        <v>7</v>
      </c>
    </row>
    <row r="15" spans="1:10" s="44" customFormat="1">
      <c r="A15" s="54">
        <v>3</v>
      </c>
      <c r="B15" s="8" t="s">
        <v>104</v>
      </c>
      <c r="C15" s="23">
        <v>107</v>
      </c>
      <c r="D15" s="41" t="s">
        <v>7</v>
      </c>
      <c r="E15" s="41" t="s">
        <v>7</v>
      </c>
      <c r="F15" s="23">
        <v>34327.89</v>
      </c>
      <c r="G15" s="23"/>
      <c r="H15" s="23"/>
    </row>
    <row r="16" spans="1:10" s="44" customFormat="1">
      <c r="A16" s="54"/>
      <c r="B16" s="8" t="s">
        <v>100</v>
      </c>
      <c r="C16" s="23"/>
      <c r="D16" s="23"/>
      <c r="E16" s="23"/>
      <c r="F16" s="23"/>
      <c r="G16" s="23"/>
      <c r="H16" s="23"/>
    </row>
    <row r="17" spans="1:8">
      <c r="A17" s="65"/>
      <c r="B17" s="8" t="s">
        <v>105</v>
      </c>
      <c r="C17" s="41" t="s">
        <v>7</v>
      </c>
      <c r="D17" s="41" t="s">
        <v>7</v>
      </c>
      <c r="E17" s="41" t="s">
        <v>7</v>
      </c>
      <c r="F17" s="41" t="s">
        <v>7</v>
      </c>
      <c r="G17" s="41" t="s">
        <v>7</v>
      </c>
      <c r="H17" s="41" t="s">
        <v>7</v>
      </c>
    </row>
    <row r="18" spans="1:8">
      <c r="A18" s="65">
        <v>4</v>
      </c>
      <c r="B18" s="8" t="s">
        <v>106</v>
      </c>
      <c r="C18" s="163">
        <v>32</v>
      </c>
      <c r="D18" s="41" t="s">
        <v>7</v>
      </c>
      <c r="E18" s="41" t="s">
        <v>7</v>
      </c>
      <c r="F18" s="23">
        <v>86387.28</v>
      </c>
      <c r="G18" s="163"/>
      <c r="H18" s="163"/>
    </row>
    <row r="19" spans="1:8">
      <c r="A19" s="65"/>
      <c r="B19" s="8" t="s">
        <v>100</v>
      </c>
      <c r="C19" s="163"/>
      <c r="D19" s="163"/>
      <c r="E19" s="163"/>
      <c r="F19" s="163"/>
      <c r="G19" s="163"/>
      <c r="H19" s="163"/>
    </row>
    <row r="20" spans="1:8">
      <c r="A20" s="65"/>
      <c r="B20" s="8" t="s">
        <v>105</v>
      </c>
      <c r="C20" s="41" t="s">
        <v>7</v>
      </c>
      <c r="D20" s="41" t="s">
        <v>7</v>
      </c>
      <c r="E20" s="41" t="s">
        <v>7</v>
      </c>
      <c r="F20" s="41" t="s">
        <v>7</v>
      </c>
      <c r="G20" s="41" t="s">
        <v>7</v>
      </c>
      <c r="H20" s="41" t="s">
        <v>7</v>
      </c>
    </row>
    <row r="21" spans="1:8">
      <c r="A21" s="65">
        <v>5</v>
      </c>
      <c r="B21" s="8" t="s">
        <v>107</v>
      </c>
      <c r="C21" s="41" t="s">
        <v>7</v>
      </c>
      <c r="D21" s="41" t="s">
        <v>7</v>
      </c>
      <c r="E21" s="41" t="s">
        <v>7</v>
      </c>
      <c r="F21" s="41" t="s">
        <v>7</v>
      </c>
      <c r="G21" s="41" t="s">
        <v>7</v>
      </c>
      <c r="H21" s="41" t="s">
        <v>7</v>
      </c>
    </row>
    <row r="22" spans="1:8">
      <c r="A22" s="65"/>
      <c r="B22" s="8" t="s">
        <v>100</v>
      </c>
      <c r="C22" s="163"/>
      <c r="D22" s="163"/>
      <c r="E22" s="163"/>
      <c r="F22" s="163"/>
      <c r="G22" s="163"/>
      <c r="H22" s="163"/>
    </row>
    <row r="23" spans="1:8">
      <c r="A23" s="65"/>
      <c r="B23" s="8" t="s">
        <v>105</v>
      </c>
      <c r="C23" s="41" t="s">
        <v>7</v>
      </c>
      <c r="D23" s="41" t="s">
        <v>7</v>
      </c>
      <c r="E23" s="41" t="s">
        <v>7</v>
      </c>
      <c r="F23" s="41" t="s">
        <v>7</v>
      </c>
      <c r="G23" s="41" t="s">
        <v>7</v>
      </c>
      <c r="H23" s="41" t="s">
        <v>7</v>
      </c>
    </row>
    <row r="24" spans="1:8" ht="16.5" thickBot="1">
      <c r="A24" s="66">
        <v>6</v>
      </c>
      <c r="B24" s="67" t="s">
        <v>108</v>
      </c>
      <c r="C24" s="41" t="s">
        <v>7</v>
      </c>
      <c r="D24" s="41" t="s">
        <v>7</v>
      </c>
      <c r="E24" s="41" t="s">
        <v>7</v>
      </c>
      <c r="F24" s="41" t="s">
        <v>7</v>
      </c>
      <c r="G24" s="41" t="s">
        <v>7</v>
      </c>
      <c r="H24" s="41" t="s">
        <v>7</v>
      </c>
    </row>
    <row r="26" spans="1:8" ht="33" customHeight="1">
      <c r="A26" s="160" t="s">
        <v>109</v>
      </c>
      <c r="B26" s="161"/>
      <c r="C26" s="161"/>
      <c r="D26" s="161"/>
      <c r="E26" s="161"/>
      <c r="F26" s="161"/>
      <c r="G26" s="161"/>
      <c r="H26" s="161"/>
    </row>
    <row r="27" spans="1:8" ht="112.5" customHeight="1">
      <c r="A27" s="160" t="s">
        <v>114</v>
      </c>
      <c r="B27" s="161"/>
      <c r="C27" s="161"/>
      <c r="D27" s="161"/>
      <c r="E27" s="161"/>
      <c r="F27" s="161"/>
      <c r="G27" s="161"/>
      <c r="H27" s="161"/>
    </row>
  </sheetData>
  <mergeCells count="9">
    <mergeCell ref="A4:H4"/>
    <mergeCell ref="G1:H1"/>
    <mergeCell ref="A3:H3"/>
    <mergeCell ref="A27:H27"/>
    <mergeCell ref="A5:H5"/>
    <mergeCell ref="A7:B8"/>
    <mergeCell ref="C7:E7"/>
    <mergeCell ref="F7:H7"/>
    <mergeCell ref="A26:H2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Приложение 2 раскрытие</vt:lpstr>
      <vt:lpstr>приложение 3 раскрытие стандарт</vt:lpstr>
      <vt:lpstr>приложение 4 раскрытие</vt:lpstr>
      <vt:lpstr>приложение 5 раскрытие</vt:lpstr>
      <vt:lpstr>приложение 6 раскрытие</vt:lpstr>
      <vt:lpstr>приложение 7 раскрытие</vt:lpstr>
      <vt:lpstr>приложение 8 раскрытие</vt:lpstr>
      <vt:lpstr>приложение 9 раскрытие</vt:lpstr>
      <vt:lpstr>'приложение 8 раскрытие'!sub_881</vt:lpstr>
      <vt:lpstr>'приложение 8 раскрытие'!sub_882</vt:lpstr>
      <vt:lpstr>'приложение 3 раскрытие стандарт'!Заголовки_для_печати</vt:lpstr>
      <vt:lpstr>'приложение 3 раскрытие стандарт'!Область_печати</vt:lpstr>
      <vt:lpstr>'приложение 4 раскрытие'!Область_печати</vt:lpstr>
      <vt:lpstr>'приложение 6 раскрытие'!Область_печати</vt:lpstr>
      <vt:lpstr>'приложение 7 раскрытие'!Область_печати</vt:lpstr>
    </vt:vector>
  </TitlesOfParts>
  <Company>Yantarenergo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Г. Басова</dc:creator>
  <cp:lastModifiedBy>sinutich</cp:lastModifiedBy>
  <cp:lastPrinted>2015-10-20T09:31:12Z</cp:lastPrinted>
  <dcterms:created xsi:type="dcterms:W3CDTF">2013-08-26T13:23:06Z</dcterms:created>
  <dcterms:modified xsi:type="dcterms:W3CDTF">2015-10-20T13:13:25Z</dcterms:modified>
</cp:coreProperties>
</file>