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externalLinks/externalLink25.xml" ContentType="application/vnd.openxmlformats-officedocument.spreadsheetml.externalLink+xml"/>
  <Override PartName="/xl/externalLinks/externalLink26.xml" ContentType="application/vnd.openxmlformats-officedocument.spreadsheetml.externalLink+xml"/>
  <Override PartName="/xl/externalLinks/externalLink27.xml" ContentType="application/vnd.openxmlformats-officedocument.spreadsheetml.externalLink+xml"/>
  <Override PartName="/xl/externalLinks/externalLink28.xml" ContentType="application/vnd.openxmlformats-officedocument.spreadsheetml.externalLink+xml"/>
  <Override PartName="/xl/externalLinks/externalLink29.xml" ContentType="application/vnd.openxmlformats-officedocument.spreadsheetml.externalLink+xml"/>
  <Override PartName="/xl/externalLinks/externalLink30.xml" ContentType="application/vnd.openxmlformats-officedocument.spreadsheetml.externalLink+xml"/>
  <Override PartName="/xl/externalLinks/externalLink31.xml" ContentType="application/vnd.openxmlformats-officedocument.spreadsheetml.externalLink+xml"/>
  <Override PartName="/xl/externalLinks/externalLink32.xml" ContentType="application/vnd.openxmlformats-officedocument.spreadsheetml.externalLink+xml"/>
  <Override PartName="/xl/externalLinks/externalLink33.xml" ContentType="application/vnd.openxmlformats-officedocument.spreadsheetml.externalLink+xml"/>
  <Override PartName="/xl/externalLinks/externalLink34.xml" ContentType="application/vnd.openxmlformats-officedocument.spreadsheetml.externalLink+xml"/>
  <Override PartName="/xl/externalLinks/externalLink35.xml" ContentType="application/vnd.openxmlformats-officedocument.spreadsheetml.externalLink+xml"/>
  <Override PartName="/xl/externalLinks/externalLink36.xml" ContentType="application/vnd.openxmlformats-officedocument.spreadsheetml.externalLink+xml"/>
  <Override PartName="/xl/externalLinks/externalLink37.xml" ContentType="application/vnd.openxmlformats-officedocument.spreadsheetml.externalLink+xml"/>
  <Override PartName="/xl/externalLinks/externalLink38.xml" ContentType="application/vnd.openxmlformats-officedocument.spreadsheetml.externalLink+xml"/>
  <Override PartName="/xl/externalLinks/externalLink39.xml" ContentType="application/vnd.openxmlformats-officedocument.spreadsheetml.externalLink+xml"/>
  <Override PartName="/xl/externalLinks/externalLink40.xml" ContentType="application/vnd.openxmlformats-officedocument.spreadsheetml.externalLink+xml"/>
  <Override PartName="/xl/externalLinks/externalLink41.xml" ContentType="application/vnd.openxmlformats-officedocument.spreadsheetml.externalLink+xml"/>
  <Override PartName="/xl/externalLinks/externalLink42.xml" ContentType="application/vnd.openxmlformats-officedocument.spreadsheetml.externalLink+xml"/>
  <Override PartName="/xl/externalLinks/externalLink43.xml" ContentType="application/vnd.openxmlformats-officedocument.spreadsheetml.externalLink+xml"/>
  <Override PartName="/xl/externalLinks/externalLink44.xml" ContentType="application/vnd.openxmlformats-officedocument.spreadsheetml.externalLink+xml"/>
  <Override PartName="/xl/externalLinks/externalLink45.xml" ContentType="application/vnd.openxmlformats-officedocument.spreadsheetml.externalLink+xml"/>
  <Override PartName="/xl/externalLinks/externalLink46.xml" ContentType="application/vnd.openxmlformats-officedocument.spreadsheetml.externalLink+xml"/>
  <Override PartName="/xl/externalLinks/externalLink47.xml" ContentType="application/vnd.openxmlformats-officedocument.spreadsheetml.externalLink+xml"/>
  <Override PartName="/xl/externalLinks/externalLink48.xml" ContentType="application/vnd.openxmlformats-officedocument.spreadsheetml.externalLink+xml"/>
  <Override PartName="/xl/externalLinks/externalLink49.xml" ContentType="application/vnd.openxmlformats-officedocument.spreadsheetml.externalLink+xml"/>
  <Override PartName="/xl/externalLinks/externalLink50.xml" ContentType="application/vnd.openxmlformats-officedocument.spreadsheetml.externalLink+xml"/>
  <Override PartName="/xl/externalLinks/externalLink51.xml" ContentType="application/vnd.openxmlformats-officedocument.spreadsheetml.externalLink+xml"/>
  <Override PartName="/xl/externalLinks/externalLink52.xml" ContentType="application/vnd.openxmlformats-officedocument.spreadsheetml.externalLink+xml"/>
  <Override PartName="/xl/externalLinks/externalLink53.xml" ContentType="application/vnd.openxmlformats-officedocument.spreadsheetml.externalLink+xml"/>
  <Override PartName="/xl/externalLinks/externalLink54.xml" ContentType="application/vnd.openxmlformats-officedocument.spreadsheetml.externalLink+xml"/>
  <Override PartName="/xl/externalLinks/externalLink55.xml" ContentType="application/vnd.openxmlformats-officedocument.spreadsheetml.externalLink+xml"/>
  <Override PartName="/xl/externalLinks/externalLink56.xml" ContentType="application/vnd.openxmlformats-officedocument.spreadsheetml.externalLink+xml"/>
  <Override PartName="/xl/externalLinks/externalLink57.xml" ContentType="application/vnd.openxmlformats-officedocument.spreadsheetml.externalLink+xml"/>
  <Override PartName="/xl/externalLinks/externalLink58.xml" ContentType="application/vnd.openxmlformats-officedocument.spreadsheetml.externalLink+xml"/>
  <Override PartName="/xl/externalLinks/externalLink59.xml" ContentType="application/vnd.openxmlformats-officedocument.spreadsheetml.externalLink+xml"/>
  <Override PartName="/xl/externalLinks/externalLink60.xml" ContentType="application/vnd.openxmlformats-officedocument.spreadsheetml.externalLink+xml"/>
  <Override PartName="/xl/externalLinks/externalLink61.xml" ContentType="application/vnd.openxmlformats-officedocument.spreadsheetml.externalLink+xml"/>
  <Override PartName="/xl/externalLinks/externalLink62.xml" ContentType="application/vnd.openxmlformats-officedocument.spreadsheetml.externalLink+xml"/>
  <Override PartName="/xl/externalLinks/externalLink63.xml" ContentType="application/vnd.openxmlformats-officedocument.spreadsheetml.externalLink+xml"/>
  <Override PartName="/xl/externalLinks/externalLink64.xml" ContentType="application/vnd.openxmlformats-officedocument.spreadsheetml.externalLink+xml"/>
  <Override PartName="/xl/externalLinks/externalLink65.xml" ContentType="application/vnd.openxmlformats-officedocument.spreadsheetml.externalLink+xml"/>
  <Override PartName="/xl/externalLinks/externalLink66.xml" ContentType="application/vnd.openxmlformats-officedocument.spreadsheetml.externalLink+xml"/>
  <Override PartName="/xl/externalLinks/externalLink67.xml" ContentType="application/vnd.openxmlformats-officedocument.spreadsheetml.externalLink+xml"/>
  <Override PartName="/xl/externalLinks/externalLink68.xml" ContentType="application/vnd.openxmlformats-officedocument.spreadsheetml.externalLink+xml"/>
  <Override PartName="/xl/externalLinks/externalLink69.xml" ContentType="application/vnd.openxmlformats-officedocument.spreadsheetml.externalLink+xml"/>
  <Override PartName="/xl/externalLinks/externalLink70.xml" ContentType="application/vnd.openxmlformats-officedocument.spreadsheetml.externalLink+xml"/>
  <Override PartName="/xl/externalLinks/externalLink71.xml" ContentType="application/vnd.openxmlformats-officedocument.spreadsheetml.externalLink+xml"/>
  <Override PartName="/xl/externalLinks/externalLink72.xml" ContentType="application/vnd.openxmlformats-officedocument.spreadsheetml.externalLink+xml"/>
  <Override PartName="/xl/externalLinks/externalLink73.xml" ContentType="application/vnd.openxmlformats-officedocument.spreadsheetml.externalLink+xml"/>
  <Override PartName="/xl/externalLinks/externalLink74.xml" ContentType="application/vnd.openxmlformats-officedocument.spreadsheetml.externalLink+xml"/>
  <Override PartName="/xl/externalLinks/externalLink75.xml" ContentType="application/vnd.openxmlformats-officedocument.spreadsheetml.externalLink+xml"/>
  <Override PartName="/xl/externalLinks/externalLink76.xml" ContentType="application/vnd.openxmlformats-officedocument.spreadsheetml.externalLink+xml"/>
  <Override PartName="/xl/externalLinks/externalLink77.xml" ContentType="application/vnd.openxmlformats-officedocument.spreadsheetml.externalLink+xml"/>
  <Override PartName="/xl/externalLinks/externalLink78.xml" ContentType="application/vnd.openxmlformats-officedocument.spreadsheetml.externalLink+xml"/>
  <Override PartName="/xl/externalLinks/externalLink79.xml" ContentType="application/vnd.openxmlformats-officedocument.spreadsheetml.externalLink+xml"/>
  <Override PartName="/xl/externalLinks/externalLink80.xml" ContentType="application/vnd.openxmlformats-officedocument.spreadsheetml.externalLink+xml"/>
  <Override PartName="/xl/externalLinks/externalLink81.xml" ContentType="application/vnd.openxmlformats-officedocument.spreadsheetml.externalLink+xml"/>
  <Override PartName="/xl/externalLinks/externalLink82.xml" ContentType="application/vnd.openxmlformats-officedocument.spreadsheetml.externalLink+xml"/>
  <Override PartName="/xl/externalLinks/externalLink83.xml" ContentType="application/vnd.openxmlformats-officedocument.spreadsheetml.externalLink+xml"/>
  <Override PartName="/xl/externalLinks/externalLink84.xml" ContentType="application/vnd.openxmlformats-officedocument.spreadsheetml.externalLink+xml"/>
  <Override PartName="/xl/externalLinks/externalLink85.xml" ContentType="application/vnd.openxmlformats-officedocument.spreadsheetml.externalLink+xml"/>
  <Override PartName="/xl/externalLinks/externalLink8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R:\ДИ\ОИП\ЗАКРЫТАЯ\ПАСПОРТА\факт 2021\"/>
    </mc:Choice>
  </mc:AlternateContent>
  <bookViews>
    <workbookView xWindow="0" yWindow="0" windowWidth="28800" windowHeight="12135" tabRatio="856" firstSheet="7"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6" r:id="rId8"/>
    <sheet name="6.1. Паспорт сетевой график" sheetId="16" r:id="rId9"/>
    <sheet name="6.2. Паспорт фин осв ввод" sheetId="27" r:id="rId10"/>
    <sheet name="7. Паспорт отчет о закупке" sheetId="5" r:id="rId11"/>
    <sheet name="8. Общие сведения" sheetId="22" r:id="rId12"/>
  </sheets>
  <externalReferences>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 r:id="rId33"/>
    <externalReference r:id="rId34"/>
    <externalReference r:id="rId35"/>
    <externalReference r:id="rId36"/>
    <externalReference r:id="rId37"/>
    <externalReference r:id="rId38"/>
    <externalReference r:id="rId39"/>
    <externalReference r:id="rId40"/>
    <externalReference r:id="rId41"/>
    <externalReference r:id="rId42"/>
    <externalReference r:id="rId43"/>
    <externalReference r:id="rId44"/>
    <externalReference r:id="rId45"/>
    <externalReference r:id="rId46"/>
    <externalReference r:id="rId47"/>
    <externalReference r:id="rId48"/>
    <externalReference r:id="rId49"/>
    <externalReference r:id="rId50"/>
    <externalReference r:id="rId51"/>
    <externalReference r:id="rId52"/>
    <externalReference r:id="rId53"/>
    <externalReference r:id="rId54"/>
    <externalReference r:id="rId55"/>
    <externalReference r:id="rId56"/>
    <externalReference r:id="rId57"/>
    <externalReference r:id="rId58"/>
    <externalReference r:id="rId59"/>
    <externalReference r:id="rId60"/>
    <externalReference r:id="rId61"/>
    <externalReference r:id="rId62"/>
    <externalReference r:id="rId63"/>
    <externalReference r:id="rId64"/>
    <externalReference r:id="rId65"/>
    <externalReference r:id="rId66"/>
    <externalReference r:id="rId67"/>
    <externalReference r:id="rId68"/>
    <externalReference r:id="rId69"/>
    <externalReference r:id="rId70"/>
    <externalReference r:id="rId71"/>
    <externalReference r:id="rId72"/>
    <externalReference r:id="rId73"/>
    <externalReference r:id="rId74"/>
    <externalReference r:id="rId75"/>
    <externalReference r:id="rId76"/>
    <externalReference r:id="rId77"/>
    <externalReference r:id="rId78"/>
    <externalReference r:id="rId79"/>
    <externalReference r:id="rId80"/>
    <externalReference r:id="rId81"/>
    <externalReference r:id="rId82"/>
    <externalReference r:id="rId83"/>
    <externalReference r:id="rId84"/>
    <externalReference r:id="rId85"/>
    <externalReference r:id="rId86"/>
    <externalReference r:id="rId87"/>
    <externalReference r:id="rId88"/>
    <externalReference r:id="rId89"/>
    <externalReference r:id="rId90"/>
    <externalReference r:id="rId91"/>
    <externalReference r:id="rId92"/>
    <externalReference r:id="rId93"/>
    <externalReference r:id="rId94"/>
    <externalReference r:id="rId95"/>
    <externalReference r:id="rId96"/>
    <externalReference r:id="rId97"/>
    <externalReference r:id="rId98"/>
  </externalReferences>
  <definedNames>
    <definedName name="\a" localSheetId="9">#REF!</definedName>
    <definedName name="\a">#REF!</definedName>
    <definedName name="\m" localSheetId="9">#REF!</definedName>
    <definedName name="\m">#REF!</definedName>
    <definedName name="\n" localSheetId="9">#REF!</definedName>
    <definedName name="\n">#REF!</definedName>
    <definedName name="\o" localSheetId="9">#REF!</definedName>
    <definedName name="\o">#REF!</definedName>
    <definedName name="_____FY1">#N/A</definedName>
    <definedName name="_____SP1" localSheetId="9">[1]FES!#REF!</definedName>
    <definedName name="_____SP1">[1]FES!#REF!</definedName>
    <definedName name="_____SP10" localSheetId="9">[1]FES!#REF!</definedName>
    <definedName name="_____SP10">[1]FES!#REF!</definedName>
    <definedName name="_____SP11" localSheetId="9">[1]FES!#REF!</definedName>
    <definedName name="_____SP11">[1]FES!#REF!</definedName>
    <definedName name="_____SP12" localSheetId="9">[1]FES!#REF!</definedName>
    <definedName name="_____SP12">[1]FES!#REF!</definedName>
    <definedName name="_____SP13" localSheetId="9">[1]FES!#REF!</definedName>
    <definedName name="_____SP13">[1]FES!#REF!</definedName>
    <definedName name="_____SP14" localSheetId="9">[1]FES!#REF!</definedName>
    <definedName name="_____SP14">[1]FES!#REF!</definedName>
    <definedName name="_____SP15" localSheetId="9">[1]FES!#REF!</definedName>
    <definedName name="_____SP15">[1]FES!#REF!</definedName>
    <definedName name="_____SP16" localSheetId="9">[1]FES!#REF!</definedName>
    <definedName name="_____SP16">[1]FES!#REF!</definedName>
    <definedName name="_____SP17" localSheetId="9">[1]FES!#REF!</definedName>
    <definedName name="_____SP17">[1]FES!#REF!</definedName>
    <definedName name="_____SP18" localSheetId="9">[1]FES!#REF!</definedName>
    <definedName name="_____SP18">[1]FES!#REF!</definedName>
    <definedName name="_____SP19" localSheetId="9">[1]FES!#REF!</definedName>
    <definedName name="_____SP19">[1]FES!#REF!</definedName>
    <definedName name="_____SP2" localSheetId="9">[1]FES!#REF!</definedName>
    <definedName name="_____SP2">[1]FES!#REF!</definedName>
    <definedName name="_____SP20" localSheetId="9">[1]FES!#REF!</definedName>
    <definedName name="_____SP20">[1]FES!#REF!</definedName>
    <definedName name="_____SP3" localSheetId="9">[1]FES!#REF!</definedName>
    <definedName name="_____SP3">[1]FES!#REF!</definedName>
    <definedName name="_____SP4" localSheetId="9">[1]FES!#REF!</definedName>
    <definedName name="_____SP4">[1]FES!#REF!</definedName>
    <definedName name="_____SP5" localSheetId="9">[1]FES!#REF!</definedName>
    <definedName name="_____SP5">[1]FES!#REF!</definedName>
    <definedName name="_____SP7" localSheetId="9">[1]FES!#REF!</definedName>
    <definedName name="_____SP7">[1]FES!#REF!</definedName>
    <definedName name="_____SP8" localSheetId="9">[1]FES!#REF!</definedName>
    <definedName name="_____SP8">[1]FES!#REF!</definedName>
    <definedName name="_____SP9" localSheetId="9">[1]FES!#REF!</definedName>
    <definedName name="_____SP9">[1]FES!#REF!</definedName>
    <definedName name="____FY1">#N/A</definedName>
    <definedName name="____M8">[0]!____M8</definedName>
    <definedName name="____M9">[0]!____M9</definedName>
    <definedName name="____q11">[0]!____q11</definedName>
    <definedName name="____q15">[0]!____q15</definedName>
    <definedName name="____q17">[0]!____q17</definedName>
    <definedName name="____q2">[0]!____q2</definedName>
    <definedName name="____q3">[0]!____q3</definedName>
    <definedName name="____q4">[0]!____q4</definedName>
    <definedName name="____q5">[0]!____q5</definedName>
    <definedName name="____q6">[0]!____q6</definedName>
    <definedName name="____q7">[0]!____q7</definedName>
    <definedName name="____q8">[0]!____q8</definedName>
    <definedName name="____q9">[0]!____q9</definedName>
    <definedName name="____SP1" localSheetId="9">[1]FES!#REF!</definedName>
    <definedName name="____SP1">[1]FES!#REF!</definedName>
    <definedName name="____SP10" localSheetId="9">[1]FES!#REF!</definedName>
    <definedName name="____SP10">[1]FES!#REF!</definedName>
    <definedName name="____SP11" localSheetId="9">[1]FES!#REF!</definedName>
    <definedName name="____SP11">[1]FES!#REF!</definedName>
    <definedName name="____SP12" localSheetId="9">[1]FES!#REF!</definedName>
    <definedName name="____SP12">[1]FES!#REF!</definedName>
    <definedName name="____SP13" localSheetId="9">[1]FES!#REF!</definedName>
    <definedName name="____SP13">[1]FES!#REF!</definedName>
    <definedName name="____SP14" localSheetId="9">[1]FES!#REF!</definedName>
    <definedName name="____SP14">[1]FES!#REF!</definedName>
    <definedName name="____SP15" localSheetId="9">[1]FES!#REF!</definedName>
    <definedName name="____SP15">[1]FES!#REF!</definedName>
    <definedName name="____SP16" localSheetId="9">[1]FES!#REF!</definedName>
    <definedName name="____SP16">[1]FES!#REF!</definedName>
    <definedName name="____SP17" localSheetId="9">[1]FES!#REF!</definedName>
    <definedName name="____SP17">[1]FES!#REF!</definedName>
    <definedName name="____SP18" localSheetId="9">[1]FES!#REF!</definedName>
    <definedName name="____SP18">[1]FES!#REF!</definedName>
    <definedName name="____SP19" localSheetId="9">[1]FES!#REF!</definedName>
    <definedName name="____SP19">[1]FES!#REF!</definedName>
    <definedName name="____SP2" localSheetId="9">[1]FES!#REF!</definedName>
    <definedName name="____SP2">[1]FES!#REF!</definedName>
    <definedName name="____SP20" localSheetId="9">[1]FES!#REF!</definedName>
    <definedName name="____SP20">[1]FES!#REF!</definedName>
    <definedName name="____SP3" localSheetId="9">[1]FES!#REF!</definedName>
    <definedName name="____SP3">[1]FES!#REF!</definedName>
    <definedName name="____SP4" localSheetId="9">[1]FES!#REF!</definedName>
    <definedName name="____SP4">[1]FES!#REF!</definedName>
    <definedName name="____SP5" localSheetId="9">[1]FES!#REF!</definedName>
    <definedName name="____SP5">[1]FES!#REF!</definedName>
    <definedName name="____SP7" localSheetId="9">[1]FES!#REF!</definedName>
    <definedName name="____SP7">[1]FES!#REF!</definedName>
    <definedName name="____SP8" localSheetId="9">[1]FES!#REF!</definedName>
    <definedName name="____SP8">[1]FES!#REF!</definedName>
    <definedName name="____SP9" localSheetId="9">[1]FES!#REF!</definedName>
    <definedName name="____SP9">[1]FES!#REF!</definedName>
    <definedName name="____ud07" localSheetId="9">#REF!</definedName>
    <definedName name="____ud07">#REF!</definedName>
    <definedName name="___FY1">[0]!___FY1</definedName>
    <definedName name="___M8">[0]!___M8</definedName>
    <definedName name="___M9">[0]!___M9</definedName>
    <definedName name="___q11">[0]!___q11</definedName>
    <definedName name="___q15">[0]!___q15</definedName>
    <definedName name="___q17">[0]!___q17</definedName>
    <definedName name="___q2">[0]!___q2</definedName>
    <definedName name="___q3">[0]!___q3</definedName>
    <definedName name="___q4">[0]!___q4</definedName>
    <definedName name="___q5">[0]!___q5</definedName>
    <definedName name="___q6">[0]!___q6</definedName>
    <definedName name="___q7">[0]!___q7</definedName>
    <definedName name="___q8">[0]!___q8</definedName>
    <definedName name="___q9">[0]!___q9</definedName>
    <definedName name="___SP1" localSheetId="9">[2]FES!#REF!</definedName>
    <definedName name="___SP1">[2]FES!#REF!</definedName>
    <definedName name="___SP10" localSheetId="9">[2]FES!#REF!</definedName>
    <definedName name="___SP10">[2]FES!#REF!</definedName>
    <definedName name="___SP11" localSheetId="9">[2]FES!#REF!</definedName>
    <definedName name="___SP11">[2]FES!#REF!</definedName>
    <definedName name="___SP12" localSheetId="9">[2]FES!#REF!</definedName>
    <definedName name="___SP12">[2]FES!#REF!</definedName>
    <definedName name="___SP13" localSheetId="9">[2]FES!#REF!</definedName>
    <definedName name="___SP13">[2]FES!#REF!</definedName>
    <definedName name="___SP14" localSheetId="9">[2]FES!#REF!</definedName>
    <definedName name="___SP14">[2]FES!#REF!</definedName>
    <definedName name="___SP15" localSheetId="9">[2]FES!#REF!</definedName>
    <definedName name="___SP15">[2]FES!#REF!</definedName>
    <definedName name="___SP16" localSheetId="9">[2]FES!#REF!</definedName>
    <definedName name="___SP16">[2]FES!#REF!</definedName>
    <definedName name="___SP17" localSheetId="9">[2]FES!#REF!</definedName>
    <definedName name="___SP17">[2]FES!#REF!</definedName>
    <definedName name="___SP18" localSheetId="9">[2]FES!#REF!</definedName>
    <definedName name="___SP18">[2]FES!#REF!</definedName>
    <definedName name="___SP19" localSheetId="9">[2]FES!#REF!</definedName>
    <definedName name="___SP19">[2]FES!#REF!</definedName>
    <definedName name="___SP2" localSheetId="9">[2]FES!#REF!</definedName>
    <definedName name="___SP2">[2]FES!#REF!</definedName>
    <definedName name="___SP20" localSheetId="9">[2]FES!#REF!</definedName>
    <definedName name="___SP20">[2]FES!#REF!</definedName>
    <definedName name="___SP3" localSheetId="9">[2]FES!#REF!</definedName>
    <definedName name="___SP3">[2]FES!#REF!</definedName>
    <definedName name="___SP4" localSheetId="9">[2]FES!#REF!</definedName>
    <definedName name="___SP4">[2]FES!#REF!</definedName>
    <definedName name="___SP5" localSheetId="9">[2]FES!#REF!</definedName>
    <definedName name="___SP5">[2]FES!#REF!</definedName>
    <definedName name="___SP7" localSheetId="9">[2]FES!#REF!</definedName>
    <definedName name="___SP7">[2]FES!#REF!</definedName>
    <definedName name="___SP8" localSheetId="9">[2]FES!#REF!</definedName>
    <definedName name="___SP8">[2]FES!#REF!</definedName>
    <definedName name="___SP9" localSheetId="9">[2]FES!#REF!</definedName>
    <definedName name="___SP9">[2]FES!#REF!</definedName>
    <definedName name="___ud07" localSheetId="9">#REF!</definedName>
    <definedName name="___ud07">#REF!</definedName>
    <definedName name="__123Graph_AGRAPH1" localSheetId="9" hidden="1">'[3]на 1 тут'!#REF!</definedName>
    <definedName name="__123Graph_AGRAPH1" hidden="1">'[3]на 1 тут'!#REF!</definedName>
    <definedName name="__123Graph_AGRAPH2" localSheetId="9" hidden="1">'[3]на 1 тут'!#REF!</definedName>
    <definedName name="__123Graph_AGRAPH2" hidden="1">'[3]на 1 тут'!#REF!</definedName>
    <definedName name="__123Graph_BGRAPH1" localSheetId="9" hidden="1">'[3]на 1 тут'!#REF!</definedName>
    <definedName name="__123Graph_BGRAPH1" hidden="1">'[3]на 1 тут'!#REF!</definedName>
    <definedName name="__123Graph_BGRAPH2" localSheetId="9" hidden="1">'[3]на 1 тут'!#REF!</definedName>
    <definedName name="__123Graph_BGRAPH2" hidden="1">'[3]на 1 тут'!#REF!</definedName>
    <definedName name="__123Graph_CGRAPH1" localSheetId="9" hidden="1">'[3]на 1 тут'!#REF!</definedName>
    <definedName name="__123Graph_CGRAPH1" hidden="1">'[3]на 1 тут'!#REF!</definedName>
    <definedName name="__123Graph_CGRAPH2" localSheetId="9" hidden="1">'[3]на 1 тут'!#REF!</definedName>
    <definedName name="__123Graph_CGRAPH2" hidden="1">'[3]на 1 тут'!#REF!</definedName>
    <definedName name="__123Graph_LBL_AGRAPH1" localSheetId="9" hidden="1">'[3]на 1 тут'!#REF!</definedName>
    <definedName name="__123Graph_LBL_AGRAPH1" hidden="1">'[3]на 1 тут'!#REF!</definedName>
    <definedName name="__123Graph_XGRAPH1" localSheetId="9" hidden="1">'[3]на 1 тут'!#REF!</definedName>
    <definedName name="__123Graph_XGRAPH1" hidden="1">'[3]на 1 тут'!#REF!</definedName>
    <definedName name="__123Graph_XGRAPH2" localSheetId="9" hidden="1">'[3]на 1 тут'!#REF!</definedName>
    <definedName name="__123Graph_XGRAPH2" hidden="1">'[3]на 1 тут'!#REF!</definedName>
    <definedName name="__FY1">#N/A</definedName>
    <definedName name="__M8">[0]!__M8</definedName>
    <definedName name="__M9">[0]!__M9</definedName>
    <definedName name="__q11">[0]!__q11</definedName>
    <definedName name="__q15">[0]!__q15</definedName>
    <definedName name="__q17">[0]!__q17</definedName>
    <definedName name="__q2">[0]!__q2</definedName>
    <definedName name="__q3">[0]!__q3</definedName>
    <definedName name="__q4">[0]!__q4</definedName>
    <definedName name="__q5">[0]!__q5</definedName>
    <definedName name="__q6">[0]!__q6</definedName>
    <definedName name="__q7">[0]!__q7</definedName>
    <definedName name="__q8">[0]!__q8</definedName>
    <definedName name="__q9">[0]!__q9</definedName>
    <definedName name="__SP1" localSheetId="9">[2]FES!#REF!</definedName>
    <definedName name="__SP1">[2]FES!#REF!</definedName>
    <definedName name="__SP10" localSheetId="9">[2]FES!#REF!</definedName>
    <definedName name="__SP10">[2]FES!#REF!</definedName>
    <definedName name="__SP11" localSheetId="9">[2]FES!#REF!</definedName>
    <definedName name="__SP11">[2]FES!#REF!</definedName>
    <definedName name="__SP12" localSheetId="9">[2]FES!#REF!</definedName>
    <definedName name="__SP12">[2]FES!#REF!</definedName>
    <definedName name="__SP13" localSheetId="9">[2]FES!#REF!</definedName>
    <definedName name="__SP13">[2]FES!#REF!</definedName>
    <definedName name="__SP14" localSheetId="9">[2]FES!#REF!</definedName>
    <definedName name="__SP14">[2]FES!#REF!</definedName>
    <definedName name="__SP15" localSheetId="9">[2]FES!#REF!</definedName>
    <definedName name="__SP15">[2]FES!#REF!</definedName>
    <definedName name="__SP16" localSheetId="9">[2]FES!#REF!</definedName>
    <definedName name="__SP16">[2]FES!#REF!</definedName>
    <definedName name="__SP17" localSheetId="9">[2]FES!#REF!</definedName>
    <definedName name="__SP17">[2]FES!#REF!</definedName>
    <definedName name="__SP18" localSheetId="9">[2]FES!#REF!</definedName>
    <definedName name="__SP18">[2]FES!#REF!</definedName>
    <definedName name="__SP19" localSheetId="9">[2]FES!#REF!</definedName>
    <definedName name="__SP19">[2]FES!#REF!</definedName>
    <definedName name="__SP2" localSheetId="9">[2]FES!#REF!</definedName>
    <definedName name="__SP2">[2]FES!#REF!</definedName>
    <definedName name="__SP20" localSheetId="9">[2]FES!#REF!</definedName>
    <definedName name="__SP20">[2]FES!#REF!</definedName>
    <definedName name="__SP3" localSheetId="9">[2]FES!#REF!</definedName>
    <definedName name="__SP3">[2]FES!#REF!</definedName>
    <definedName name="__SP4" localSheetId="9">[2]FES!#REF!</definedName>
    <definedName name="__SP4">[2]FES!#REF!</definedName>
    <definedName name="__SP5" localSheetId="9">[2]FES!#REF!</definedName>
    <definedName name="__SP5">[2]FES!#REF!</definedName>
    <definedName name="__SP7" localSheetId="9">[2]FES!#REF!</definedName>
    <definedName name="__SP7">[2]FES!#REF!</definedName>
    <definedName name="__SP8" localSheetId="9">[2]FES!#REF!</definedName>
    <definedName name="__SP8">[2]FES!#REF!</definedName>
    <definedName name="__SP9" localSheetId="9">[2]FES!#REF!</definedName>
    <definedName name="__SP9">[2]FES!#REF!</definedName>
    <definedName name="__ud07" localSheetId="9">#REF!</definedName>
    <definedName name="__ud07">#REF!</definedName>
    <definedName name="_101.0102.00" localSheetId="9">#REF!</definedName>
    <definedName name="_101.0102.00">#REF!</definedName>
    <definedName name="_101.0103.00" localSheetId="9">#REF!</definedName>
    <definedName name="_101.0103.00">#REF!</definedName>
    <definedName name="_101.0104.00" localSheetId="9">#REF!</definedName>
    <definedName name="_101.0104.00">#REF!</definedName>
    <definedName name="_101.0200.00" localSheetId="9">#REF!</definedName>
    <definedName name="_101.0200.00">#REF!</definedName>
    <definedName name="_102.0000.00" localSheetId="9">#REF!</definedName>
    <definedName name="_102.0000.00">#REF!</definedName>
    <definedName name="_102.0100.00" localSheetId="9">#REF!</definedName>
    <definedName name="_102.0100.00">#REF!</definedName>
    <definedName name="_102.0101.00" localSheetId="9">#REF!</definedName>
    <definedName name="_102.0101.00">#REF!</definedName>
    <definedName name="_102.0102.00" localSheetId="9">#REF!</definedName>
    <definedName name="_102.0102.00">#REF!</definedName>
    <definedName name="_102.0103.00" localSheetId="9">#REF!</definedName>
    <definedName name="_102.0103.00">#REF!</definedName>
    <definedName name="_102.0104.00" localSheetId="9">#REF!</definedName>
    <definedName name="_102.0104.00">#REF!</definedName>
    <definedName name="_102.0107.00" localSheetId="9">#REF!</definedName>
    <definedName name="_102.0107.00">#REF!</definedName>
    <definedName name="_102.0107.01" localSheetId="9">#REF!</definedName>
    <definedName name="_102.0107.01">#REF!</definedName>
    <definedName name="_102.0107.02" localSheetId="9">#REF!</definedName>
    <definedName name="_102.0107.02">#REF!</definedName>
    <definedName name="_102.0107.03" localSheetId="9">#REF!</definedName>
    <definedName name="_102.0107.03">#REF!</definedName>
    <definedName name="_102.0200.00" localSheetId="9">#REF!</definedName>
    <definedName name="_102.0200.00">#REF!</definedName>
    <definedName name="_102.0301.00" localSheetId="9">#REF!</definedName>
    <definedName name="_102.0301.00">#REF!</definedName>
    <definedName name="_102.0302.00" localSheetId="9">#REF!</definedName>
    <definedName name="_102.0302.00">#REF!</definedName>
    <definedName name="_102.0303.00" localSheetId="9">#REF!</definedName>
    <definedName name="_102.0303.00">#REF!</definedName>
    <definedName name="_102.0303.01" localSheetId="9">#REF!</definedName>
    <definedName name="_102.0303.01">#REF!</definedName>
    <definedName name="_102.0303.02" localSheetId="9">#REF!</definedName>
    <definedName name="_102.0303.02">#REF!</definedName>
    <definedName name="_102.0303.03" localSheetId="9">#REF!</definedName>
    <definedName name="_102.0303.03">#REF!</definedName>
    <definedName name="_102.0303.04" localSheetId="9">#REF!</definedName>
    <definedName name="_102.0303.04">#REF!</definedName>
    <definedName name="_103.0000.00" localSheetId="9">#REF!</definedName>
    <definedName name="_103.0000.00">#REF!</definedName>
    <definedName name="_103.0100.00" localSheetId="9">#REF!</definedName>
    <definedName name="_103.0100.00">#REF!</definedName>
    <definedName name="_103.0200.00" localSheetId="9">#REF!</definedName>
    <definedName name="_103.0200.00">#REF!</definedName>
    <definedName name="_104.0000.00" localSheetId="9">#REF!</definedName>
    <definedName name="_104.0000.00">#REF!</definedName>
    <definedName name="_1Excel_BuiltIn__FilterDatabase_19_1" localSheetId="9">#REF!</definedName>
    <definedName name="_1Excel_BuiltIn__FilterDatabase_19_1">#REF!</definedName>
    <definedName name="_300.0300.00" localSheetId="9">#REF!</definedName>
    <definedName name="_300.0300.00">#REF!</definedName>
    <definedName name="_300.0301.00" localSheetId="9">#REF!</definedName>
    <definedName name="_300.0301.00">#REF!</definedName>
    <definedName name="_300.0301.10" localSheetId="9">#REF!</definedName>
    <definedName name="_300.0301.10">#REF!</definedName>
    <definedName name="_300.0301.11" localSheetId="9">#REF!</definedName>
    <definedName name="_300.0301.11">#REF!</definedName>
    <definedName name="_300.0301.12" localSheetId="9">#REF!</definedName>
    <definedName name="_300.0301.12">#REF!</definedName>
    <definedName name="_300.0301.20" localSheetId="9">#REF!</definedName>
    <definedName name="_300.0301.20">#REF!</definedName>
    <definedName name="_300.0301.21" localSheetId="9">#REF!</definedName>
    <definedName name="_300.0301.21">#REF!</definedName>
    <definedName name="_300.0301.22" localSheetId="9">#REF!</definedName>
    <definedName name="_300.0301.22">#REF!</definedName>
    <definedName name="_300.0301.30" localSheetId="9">#REF!</definedName>
    <definedName name="_300.0301.30">#REF!</definedName>
    <definedName name="_300.0301.40" localSheetId="9">#REF!</definedName>
    <definedName name="_300.0301.40">#REF!</definedName>
    <definedName name="_300.0302.00" localSheetId="9">#REF!</definedName>
    <definedName name="_300.0302.00">#REF!</definedName>
    <definedName name="_300.0303.00" localSheetId="9">#REF!</definedName>
    <definedName name="_300.0303.00">#REF!</definedName>
    <definedName name="_300.0304.00" localSheetId="9">#REF!</definedName>
    <definedName name="_300.0304.00">#REF!</definedName>
    <definedName name="_300.0305.00" localSheetId="9">#REF!</definedName>
    <definedName name="_300.0305.00">#REF!</definedName>
    <definedName name="_310.0000.00" localSheetId="9">#REF!</definedName>
    <definedName name="_310.0000.00">#REF!</definedName>
    <definedName name="_310.0100.00" localSheetId="9">#REF!</definedName>
    <definedName name="_310.0100.00">#REF!</definedName>
    <definedName name="_310.0200.00" localSheetId="9">#REF!</definedName>
    <definedName name="_310.0200.00">#REF!</definedName>
    <definedName name="_310.0201.00" localSheetId="9">#REF!</definedName>
    <definedName name="_310.0201.00">#REF!</definedName>
    <definedName name="_310.0201.10" localSheetId="9">#REF!</definedName>
    <definedName name="_310.0201.10">#REF!</definedName>
    <definedName name="_310.0201.20" localSheetId="9">#REF!</definedName>
    <definedName name="_310.0201.20">#REF!</definedName>
    <definedName name="_310.0201.30" localSheetId="9">#REF!</definedName>
    <definedName name="_310.0201.30">#REF!</definedName>
    <definedName name="_310.0201.40" localSheetId="9">#REF!</definedName>
    <definedName name="_310.0201.40">#REF!</definedName>
    <definedName name="_310.0202.00" localSheetId="9">#REF!</definedName>
    <definedName name="_310.0202.00">#REF!</definedName>
    <definedName name="_310.0203.00" localSheetId="9">#REF!</definedName>
    <definedName name="_310.0203.00">#REF!</definedName>
    <definedName name="_310.0204.00" localSheetId="9">#REF!</definedName>
    <definedName name="_310.0204.00">#REF!</definedName>
    <definedName name="_311.0100.00" localSheetId="9">#REF!</definedName>
    <definedName name="_311.0100.00">#REF!</definedName>
    <definedName name="_311.1100.00" localSheetId="9">#REF!</definedName>
    <definedName name="_311.1100.00">#REF!</definedName>
    <definedName name="_311.1101.00" localSheetId="9">#REF!</definedName>
    <definedName name="_311.1101.00">#REF!</definedName>
    <definedName name="_311.1102.01" localSheetId="9">#REF!</definedName>
    <definedName name="_311.1102.01">#REF!</definedName>
    <definedName name="_311.1102.10" localSheetId="9">#REF!</definedName>
    <definedName name="_311.1102.10">#REF!</definedName>
    <definedName name="_311.1102.11" localSheetId="9">#REF!</definedName>
    <definedName name="_311.1102.11">#REF!</definedName>
    <definedName name="_311.1102.11.1" localSheetId="9">#REF!</definedName>
    <definedName name="_311.1102.11.1">#REF!</definedName>
    <definedName name="_311.1102.11.2" localSheetId="9">#REF!</definedName>
    <definedName name="_311.1102.11.2">#REF!</definedName>
    <definedName name="_311.1102.11.3" localSheetId="9">#REF!</definedName>
    <definedName name="_311.1102.11.3">#REF!</definedName>
    <definedName name="_311.1102.11.4" localSheetId="9">#REF!</definedName>
    <definedName name="_311.1102.11.4">#REF!</definedName>
    <definedName name="_311.1102.11_1" localSheetId="9">#REF!</definedName>
    <definedName name="_311.1102.11_1">#REF!</definedName>
    <definedName name="_311.1102.11_2" localSheetId="9">#REF!</definedName>
    <definedName name="_311.1102.11_2">#REF!</definedName>
    <definedName name="_311.1102.11_3" localSheetId="9">#REF!</definedName>
    <definedName name="_311.1102.11_3">#REF!</definedName>
    <definedName name="_311.1102.11_4" localSheetId="9">#REF!</definedName>
    <definedName name="_311.1102.11_4">#REF!</definedName>
    <definedName name="_311.1102.12" localSheetId="9">#REF!</definedName>
    <definedName name="_311.1102.12">#REF!</definedName>
    <definedName name="_311.1102.12.1" localSheetId="9">#REF!</definedName>
    <definedName name="_311.1102.12.1">#REF!</definedName>
    <definedName name="_311.1102.12.2" localSheetId="9">#REF!</definedName>
    <definedName name="_311.1102.12.2">#REF!</definedName>
    <definedName name="_311.1102.12.3" localSheetId="9">#REF!</definedName>
    <definedName name="_311.1102.12.3">#REF!</definedName>
    <definedName name="_311.1102.12.4" localSheetId="9">#REF!</definedName>
    <definedName name="_311.1102.12.4">#REF!</definedName>
    <definedName name="_311.1102.12_1" localSheetId="9">#REF!</definedName>
    <definedName name="_311.1102.12_1">#REF!</definedName>
    <definedName name="_311.1102.12_2" localSheetId="9">#REF!</definedName>
    <definedName name="_311.1102.12_2">#REF!</definedName>
    <definedName name="_311.1102.12_3" localSheetId="9">#REF!</definedName>
    <definedName name="_311.1102.12_3">#REF!</definedName>
    <definedName name="_311.1102.12_4" localSheetId="9">#REF!</definedName>
    <definedName name="_311.1102.12_4">#REF!</definedName>
    <definedName name="_311.1102.20" localSheetId="9">#REF!</definedName>
    <definedName name="_311.1102.20">#REF!</definedName>
    <definedName name="_311.1103.00" localSheetId="9">#REF!</definedName>
    <definedName name="_311.1103.00">#REF!</definedName>
    <definedName name="_311.1104.00" localSheetId="9">#REF!</definedName>
    <definedName name="_311.1104.00">#REF!</definedName>
    <definedName name="_311.1104.10" localSheetId="9">#REF!</definedName>
    <definedName name="_311.1104.10">#REF!</definedName>
    <definedName name="_311.1104.20" localSheetId="9">#REF!</definedName>
    <definedName name="_311.1104.20">#REF!</definedName>
    <definedName name="_311.1105.00" localSheetId="9">#REF!</definedName>
    <definedName name="_311.1105.00">#REF!</definedName>
    <definedName name="_311.1106.00" localSheetId="9">#REF!</definedName>
    <definedName name="_311.1106.00">#REF!</definedName>
    <definedName name="_311.1107.00" localSheetId="9">#REF!</definedName>
    <definedName name="_311.1107.00">#REF!</definedName>
    <definedName name="_311.2100.00" localSheetId="9">#REF!</definedName>
    <definedName name="_311.2100.00">#REF!</definedName>
    <definedName name="_311.2101.00" localSheetId="9">#REF!</definedName>
    <definedName name="_311.2101.00">#REF!</definedName>
    <definedName name="_311.2102.01" localSheetId="9">#REF!</definedName>
    <definedName name="_311.2102.01">#REF!</definedName>
    <definedName name="_311.2102.10" localSheetId="9">#REF!</definedName>
    <definedName name="_311.2102.10">#REF!</definedName>
    <definedName name="_311.2102.11" localSheetId="9">#REF!</definedName>
    <definedName name="_311.2102.11">#REF!</definedName>
    <definedName name="_311.2102.11.1" localSheetId="9">#REF!</definedName>
    <definedName name="_311.2102.11.1">#REF!</definedName>
    <definedName name="_311.2102.11.2" localSheetId="9">#REF!</definedName>
    <definedName name="_311.2102.11.2">#REF!</definedName>
    <definedName name="_311.2102.11.3" localSheetId="9">#REF!</definedName>
    <definedName name="_311.2102.11.3">#REF!</definedName>
    <definedName name="_311.2102.11.4" localSheetId="9">#REF!</definedName>
    <definedName name="_311.2102.11.4">#REF!</definedName>
    <definedName name="_311.2102.11_1" localSheetId="9">#REF!</definedName>
    <definedName name="_311.2102.11_1">#REF!</definedName>
    <definedName name="_311.2102.11_2" localSheetId="9">#REF!</definedName>
    <definedName name="_311.2102.11_2">#REF!</definedName>
    <definedName name="_311.2102.11_3" localSheetId="9">#REF!</definedName>
    <definedName name="_311.2102.11_3">#REF!</definedName>
    <definedName name="_311.2102.11_4" localSheetId="9">#REF!</definedName>
    <definedName name="_311.2102.11_4">#REF!</definedName>
    <definedName name="_311.2102.12" localSheetId="9">#REF!</definedName>
    <definedName name="_311.2102.12">#REF!</definedName>
    <definedName name="_311.2102.12.1" localSheetId="9">#REF!</definedName>
    <definedName name="_311.2102.12.1">#REF!</definedName>
    <definedName name="_311.2102.12.2" localSheetId="9">#REF!</definedName>
    <definedName name="_311.2102.12.2">#REF!</definedName>
    <definedName name="_311.2102.12.3" localSheetId="9">#REF!</definedName>
    <definedName name="_311.2102.12.3">#REF!</definedName>
    <definedName name="_311.2102.12.4" localSheetId="9">#REF!</definedName>
    <definedName name="_311.2102.12.4">#REF!</definedName>
    <definedName name="_311.2102.12_1" localSheetId="9">#REF!</definedName>
    <definedName name="_311.2102.12_1">#REF!</definedName>
    <definedName name="_311.2102.12_2" localSheetId="9">#REF!</definedName>
    <definedName name="_311.2102.12_2">#REF!</definedName>
    <definedName name="_311.2102.12_3" localSheetId="9">#REF!</definedName>
    <definedName name="_311.2102.12_3">#REF!</definedName>
    <definedName name="_311.2102.12_4" localSheetId="9">#REF!</definedName>
    <definedName name="_311.2102.12_4">#REF!</definedName>
    <definedName name="_311.2102.20" localSheetId="9">#REF!</definedName>
    <definedName name="_311.2102.20">#REF!</definedName>
    <definedName name="_311.2103.00" localSheetId="9">#REF!</definedName>
    <definedName name="_311.2103.00">#REF!</definedName>
    <definedName name="_311.2104.00" localSheetId="9">#REF!</definedName>
    <definedName name="_311.2104.00">#REF!</definedName>
    <definedName name="_311.2104.10" localSheetId="9">#REF!</definedName>
    <definedName name="_311.2104.10">#REF!</definedName>
    <definedName name="_311.2104.20" localSheetId="9">#REF!</definedName>
    <definedName name="_311.2104.20">#REF!</definedName>
    <definedName name="_311.2105.00" localSheetId="9">#REF!</definedName>
    <definedName name="_311.2105.00">#REF!</definedName>
    <definedName name="_311.2106.00" localSheetId="9">#REF!</definedName>
    <definedName name="_311.2106.00">#REF!</definedName>
    <definedName name="_311.2107.00" localSheetId="9">#REF!</definedName>
    <definedName name="_311.2107.00">#REF!</definedName>
    <definedName name="_312.0100.00" localSheetId="9">#REF!</definedName>
    <definedName name="_312.0100.00">#REF!</definedName>
    <definedName name="_312.1100.00" localSheetId="9">#REF!</definedName>
    <definedName name="_312.1100.00">#REF!</definedName>
    <definedName name="_312.1110.00" localSheetId="9">#REF!</definedName>
    <definedName name="_312.1110.00">#REF!</definedName>
    <definedName name="_312.1120.00" localSheetId="9">#REF!</definedName>
    <definedName name="_312.1120.00">#REF!</definedName>
    <definedName name="_312.1130.00" localSheetId="9">#REF!</definedName>
    <definedName name="_312.1130.00">#REF!</definedName>
    <definedName name="_312.1140.00" localSheetId="9">#REF!</definedName>
    <definedName name="_312.1140.00">#REF!</definedName>
    <definedName name="_312.1150.00" localSheetId="9">#REF!</definedName>
    <definedName name="_312.1150.00">#REF!</definedName>
    <definedName name="_312.1160.00" localSheetId="9">#REF!</definedName>
    <definedName name="_312.1160.00">#REF!</definedName>
    <definedName name="_312.1170.00" localSheetId="9">#REF!</definedName>
    <definedName name="_312.1170.00">#REF!</definedName>
    <definedName name="_312.2100.00" localSheetId="9">#REF!</definedName>
    <definedName name="_312.2100.00">#REF!</definedName>
    <definedName name="_312.2110.00" localSheetId="9">#REF!</definedName>
    <definedName name="_312.2110.00">#REF!</definedName>
    <definedName name="_312.2120.00" localSheetId="9">#REF!</definedName>
    <definedName name="_312.2120.00">#REF!</definedName>
    <definedName name="_312.2130.00" localSheetId="9">#REF!</definedName>
    <definedName name="_312.2130.00">#REF!</definedName>
    <definedName name="_312.2140.00" localSheetId="9">#REF!</definedName>
    <definedName name="_312.2140.00">#REF!</definedName>
    <definedName name="_312.2150.00" localSheetId="9">#REF!</definedName>
    <definedName name="_312.2150.00">#REF!</definedName>
    <definedName name="_312.2160.00" localSheetId="9">#REF!</definedName>
    <definedName name="_312.2160.00">#REF!</definedName>
    <definedName name="_312.2170.00" localSheetId="9">#REF!</definedName>
    <definedName name="_312.2170.00">#REF!</definedName>
    <definedName name="_320.0000.00" localSheetId="9">#REF!</definedName>
    <definedName name="_320.0000.00">#REF!</definedName>
    <definedName name="_320.0000.00.1" localSheetId="9">#REF!</definedName>
    <definedName name="_320.0000.00.1">#REF!</definedName>
    <definedName name="_320.0000.00.2" localSheetId="9">#REF!</definedName>
    <definedName name="_320.0000.00.2">#REF!</definedName>
    <definedName name="_320.0000.00.7" localSheetId="9">#REF!</definedName>
    <definedName name="_320.0000.00.7">#REF!</definedName>
    <definedName name="_320.0000.00_0" localSheetId="9">#REF!</definedName>
    <definedName name="_320.0000.00_0">#REF!</definedName>
    <definedName name="_320.0000.00_1" localSheetId="9">#REF!</definedName>
    <definedName name="_320.0000.00_1">#REF!</definedName>
    <definedName name="_320.0000.00_2" localSheetId="9">#REF!</definedName>
    <definedName name="_320.0000.00_2">#REF!</definedName>
    <definedName name="_320.0000.00_7" localSheetId="9">#REF!</definedName>
    <definedName name="_320.0000.00_7">#REF!</definedName>
    <definedName name="_320.0100.00" localSheetId="9">#REF!</definedName>
    <definedName name="_320.0100.00">#REF!</definedName>
    <definedName name="_320.0200.00" localSheetId="9">#REF!</definedName>
    <definedName name="_320.0200.00">#REF!</definedName>
    <definedName name="_320.0201.00" localSheetId="9">#REF!</definedName>
    <definedName name="_320.0201.00">#REF!</definedName>
    <definedName name="_320.0201.10" localSheetId="9">#REF!</definedName>
    <definedName name="_320.0201.10">#REF!</definedName>
    <definedName name="_320.0201.20" localSheetId="9">#REF!</definedName>
    <definedName name="_320.0201.20">#REF!</definedName>
    <definedName name="_320.0201.30" localSheetId="9">#REF!</definedName>
    <definedName name="_320.0201.30">#REF!</definedName>
    <definedName name="_320.0201.40" localSheetId="9">#REF!</definedName>
    <definedName name="_320.0201.40">#REF!</definedName>
    <definedName name="_320.0204.00" localSheetId="9">#REF!</definedName>
    <definedName name="_320.0204.00">#REF!</definedName>
    <definedName name="_321.0100.00" localSheetId="9">#REF!</definedName>
    <definedName name="_321.0100.00">#REF!</definedName>
    <definedName name="_321.0101.00" localSheetId="9">#REF!</definedName>
    <definedName name="_321.0101.00">#REF!</definedName>
    <definedName name="_321.0102.01" localSheetId="9">#REF!</definedName>
    <definedName name="_321.0102.01">#REF!</definedName>
    <definedName name="_321.0102.10" localSheetId="9">#REF!</definedName>
    <definedName name="_321.0102.10">#REF!</definedName>
    <definedName name="_321.0102.11" localSheetId="9">#REF!</definedName>
    <definedName name="_321.0102.11">#REF!</definedName>
    <definedName name="_321.0102.11.1" localSheetId="9">#REF!</definedName>
    <definedName name="_321.0102.11.1">#REF!</definedName>
    <definedName name="_321.0102.11.2" localSheetId="9">#REF!</definedName>
    <definedName name="_321.0102.11.2">#REF!</definedName>
    <definedName name="_321.0102.11.3" localSheetId="9">#REF!</definedName>
    <definedName name="_321.0102.11.3">#REF!</definedName>
    <definedName name="_321.0102.11.4" localSheetId="9">#REF!</definedName>
    <definedName name="_321.0102.11.4">#REF!</definedName>
    <definedName name="_321.0102.11_1" localSheetId="9">#REF!</definedName>
    <definedName name="_321.0102.11_1">#REF!</definedName>
    <definedName name="_321.0102.11_2" localSheetId="9">#REF!</definedName>
    <definedName name="_321.0102.11_2">#REF!</definedName>
    <definedName name="_321.0102.11_3" localSheetId="9">#REF!</definedName>
    <definedName name="_321.0102.11_3">#REF!</definedName>
    <definedName name="_321.0102.11_4" localSheetId="9">#REF!</definedName>
    <definedName name="_321.0102.11_4">#REF!</definedName>
    <definedName name="_321.0102.12" localSheetId="9">#REF!</definedName>
    <definedName name="_321.0102.12">#REF!</definedName>
    <definedName name="_321.0102.12.1" localSheetId="9">#REF!</definedName>
    <definedName name="_321.0102.12.1">#REF!</definedName>
    <definedName name="_321.0102.12.2" localSheetId="9">#REF!</definedName>
    <definedName name="_321.0102.12.2">#REF!</definedName>
    <definedName name="_321.0102.12.3" localSheetId="9">#REF!</definedName>
    <definedName name="_321.0102.12.3">#REF!</definedName>
    <definedName name="_321.0102.12.4" localSheetId="9">#REF!</definedName>
    <definedName name="_321.0102.12.4">#REF!</definedName>
    <definedName name="_321.0102.12_1" localSheetId="9">#REF!</definedName>
    <definedName name="_321.0102.12_1">#REF!</definedName>
    <definedName name="_321.0102.12_2" localSheetId="9">#REF!</definedName>
    <definedName name="_321.0102.12_2">#REF!</definedName>
    <definedName name="_321.0102.12_3" localSheetId="9">#REF!</definedName>
    <definedName name="_321.0102.12_3">#REF!</definedName>
    <definedName name="_321.0102.12_4" localSheetId="9">#REF!</definedName>
    <definedName name="_321.0102.12_4">#REF!</definedName>
    <definedName name="_321.0102.20" localSheetId="9">#REF!</definedName>
    <definedName name="_321.0102.20">#REF!</definedName>
    <definedName name="_321.0103.00" localSheetId="9">#REF!</definedName>
    <definedName name="_321.0103.00">#REF!</definedName>
    <definedName name="_321.0104.00" localSheetId="9">#REF!</definedName>
    <definedName name="_321.0104.00">#REF!</definedName>
    <definedName name="_321.0104.10" localSheetId="9">#REF!</definedName>
    <definedName name="_321.0104.10">#REF!</definedName>
    <definedName name="_321.0104.20" localSheetId="9">#REF!</definedName>
    <definedName name="_321.0104.20">#REF!</definedName>
    <definedName name="_321.0105.00" localSheetId="9">#REF!</definedName>
    <definedName name="_321.0105.00">#REF!</definedName>
    <definedName name="_321.0106.00" localSheetId="9">#REF!</definedName>
    <definedName name="_321.0106.00">#REF!</definedName>
    <definedName name="_321.0107.00" localSheetId="9">#REF!</definedName>
    <definedName name="_321.0107.00">#REF!</definedName>
    <definedName name="_322.0100.00" localSheetId="9">#REF!</definedName>
    <definedName name="_322.0100.00">#REF!</definedName>
    <definedName name="_322.0110.00" localSheetId="9">#REF!</definedName>
    <definedName name="_322.0110.00">#REF!</definedName>
    <definedName name="_322.0120.00" localSheetId="9">#REF!</definedName>
    <definedName name="_322.0120.00">#REF!</definedName>
    <definedName name="_322.0130.00" localSheetId="9">#REF!</definedName>
    <definedName name="_322.0130.00">#REF!</definedName>
    <definedName name="_322.0140.00" localSheetId="9">#REF!</definedName>
    <definedName name="_322.0140.00">#REF!</definedName>
    <definedName name="_322.0150.00" localSheetId="9">#REF!</definedName>
    <definedName name="_322.0150.00">#REF!</definedName>
    <definedName name="_322.0160.00" localSheetId="9">#REF!</definedName>
    <definedName name="_322.0160.00">#REF!</definedName>
    <definedName name="_322.0170.00" localSheetId="9">#REF!</definedName>
    <definedName name="_322.0170.00">#REF!</definedName>
    <definedName name="_8Excel_BuiltIn__FilterDatabase_19_1" localSheetId="9">#REF!</definedName>
    <definedName name="_8Excel_BuiltIn__FilterDatabase_19_1">#REF!</definedName>
    <definedName name="_bty6">[0]!_bty6</definedName>
    <definedName name="_FY1">#N/A</definedName>
    <definedName name="_gh1">[0]!_gh1</definedName>
    <definedName name="_M8">#N/A</definedName>
    <definedName name="_M9">#N/A</definedName>
    <definedName name="_msoanchor_1" localSheetId="9">#REF!</definedName>
    <definedName name="_msoanchor_1">#REF!</definedName>
    <definedName name="_Order1" hidden="1">255</definedName>
    <definedName name="_q11">#N/A</definedName>
    <definedName name="_q15">#N/A</definedName>
    <definedName name="_q17">#N/A</definedName>
    <definedName name="_q2">#N/A</definedName>
    <definedName name="_q3">#N/A</definedName>
    <definedName name="_q4">#N/A</definedName>
    <definedName name="_q5">#N/A</definedName>
    <definedName name="_q6">#N/A</definedName>
    <definedName name="_q7">#N/A</definedName>
    <definedName name="_q8">#N/A</definedName>
    <definedName name="_q9">#N/A</definedName>
    <definedName name="_Sort" localSheetId="9" hidden="1">#REF!</definedName>
    <definedName name="_Sort" hidden="1">#REF!</definedName>
    <definedName name="_SP1" localSheetId="9">[2]FES!#REF!</definedName>
    <definedName name="_SP1">[2]FES!#REF!</definedName>
    <definedName name="_SP10" localSheetId="9">[2]FES!#REF!</definedName>
    <definedName name="_SP10">[2]FES!#REF!</definedName>
    <definedName name="_SP11" localSheetId="9">[2]FES!#REF!</definedName>
    <definedName name="_SP11">[2]FES!#REF!</definedName>
    <definedName name="_SP12" localSheetId="9">[2]FES!#REF!</definedName>
    <definedName name="_SP12">[2]FES!#REF!</definedName>
    <definedName name="_SP13" localSheetId="9">[2]FES!#REF!</definedName>
    <definedName name="_SP13">[2]FES!#REF!</definedName>
    <definedName name="_SP14" localSheetId="9">[2]FES!#REF!</definedName>
    <definedName name="_SP14">[2]FES!#REF!</definedName>
    <definedName name="_SP15" localSheetId="9">[2]FES!#REF!</definedName>
    <definedName name="_SP15">[2]FES!#REF!</definedName>
    <definedName name="_SP16" localSheetId="9">[2]FES!#REF!</definedName>
    <definedName name="_SP16">[2]FES!#REF!</definedName>
    <definedName name="_SP17" localSheetId="9">[2]FES!#REF!</definedName>
    <definedName name="_SP17">[2]FES!#REF!</definedName>
    <definedName name="_SP18" localSheetId="9">[2]FES!#REF!</definedName>
    <definedName name="_SP18">[2]FES!#REF!</definedName>
    <definedName name="_SP19" localSheetId="9">[2]FES!#REF!</definedName>
    <definedName name="_SP19">[2]FES!#REF!</definedName>
    <definedName name="_SP2" localSheetId="9">[2]FES!#REF!</definedName>
    <definedName name="_SP2">[2]FES!#REF!</definedName>
    <definedName name="_SP20" localSheetId="9">[2]FES!#REF!</definedName>
    <definedName name="_SP20">[2]FES!#REF!</definedName>
    <definedName name="_SP3" localSheetId="9">[2]FES!#REF!</definedName>
    <definedName name="_SP3">[2]FES!#REF!</definedName>
    <definedName name="_SP4" localSheetId="9">[2]FES!#REF!</definedName>
    <definedName name="_SP4">[2]FES!#REF!</definedName>
    <definedName name="_SP5" localSheetId="9">[2]FES!#REF!</definedName>
    <definedName name="_SP5">[2]FES!#REF!</definedName>
    <definedName name="_SP7" localSheetId="9">[2]FES!#REF!</definedName>
    <definedName name="_SP7">[2]FES!#REF!</definedName>
    <definedName name="_SP8" localSheetId="9">[2]FES!#REF!</definedName>
    <definedName name="_SP8">[2]FES!#REF!</definedName>
    <definedName name="_SP9" localSheetId="9">[2]FES!#REF!</definedName>
    <definedName name="_SP9">[2]FES!#REF!</definedName>
    <definedName name="_ud07" localSheetId="9">#REF!</definedName>
    <definedName name="_ud07">#REF!</definedName>
    <definedName name="_xlnm._FilterDatabase" localSheetId="3" hidden="1">'3.2 паспорт Техсостояние ЛЭП'!$A$24:$WVQ$24</definedName>
    <definedName name="a" localSheetId="9">#REF!</definedName>
    <definedName name="a">#REF!</definedName>
    <definedName name="ALL_ORG" localSheetId="9">#REF!</definedName>
    <definedName name="ALL_ORG">#REF!</definedName>
    <definedName name="AN">#N/A</definedName>
    <definedName name="asasfddddddddddddddddd">[0]!asasfddddddddddddddddd</definedName>
    <definedName name="ayan">[0]!ayan</definedName>
    <definedName name="B490_02" localSheetId="9">'[4]УФ-61'!#REF!</definedName>
    <definedName name="B490_02">'[4]УФ-61'!#REF!</definedName>
    <definedName name="BazPotrEEList">[5]Лист!$A$90</definedName>
    <definedName name="bb">[0]!bb</definedName>
    <definedName name="bbbbbbnhnmh">[0]!bbbbbbnhnmh</definedName>
    <definedName name="bfd" hidden="1">{#N/A,#N/A,TRUE,"Лист1";#N/A,#N/A,TRUE,"Лист2";#N/A,#N/A,TRUE,"Лист3"}</definedName>
    <definedName name="bfgd">[0]!bfgd</definedName>
    <definedName name="bgfcdfs">[0]!bgfcdfs</definedName>
    <definedName name="bghjjjjjjjjjjjjjjjjjj" hidden="1">{#N/A,#N/A,TRUE,"Лист1";#N/A,#N/A,TRUE,"Лист2";#N/A,#N/A,TRUE,"Лист3"}</definedName>
    <definedName name="bghty">[0]!bghty</definedName>
    <definedName name="bghvgvvvvvvvvvvvvvvvvv" hidden="1">{#N/A,#N/A,TRUE,"Лист1";#N/A,#N/A,TRUE,"Лист2";#N/A,#N/A,TRUE,"Лист3"}</definedName>
    <definedName name="bhgggf">[0]!bhgggf</definedName>
    <definedName name="bhgggggggggggggggg">[0]!bhgggggggggggggggg</definedName>
    <definedName name="bhjghff">[0]!bhjghff</definedName>
    <definedName name="bmjjhbvfgf">[0]!bmjjhbvfgf</definedName>
    <definedName name="bn" hidden="1">{#N/A,#N/A,TRUE,"Лист1";#N/A,#N/A,TRUE,"Лист2";#N/A,#N/A,TRUE,"Лист3"}</definedName>
    <definedName name="bnbbnvbcvbcvx">[0]!bnbbnvbcvbcvx</definedName>
    <definedName name="bnghfh">[0]!bnghfh</definedName>
    <definedName name="BoilList">[5]Лист!$A$270</definedName>
    <definedName name="BoilQnt">[5]Лист!$B$271</definedName>
    <definedName name="btytu">[0]!btytu</definedName>
    <definedName name="btyty">[0]!btyty</definedName>
    <definedName name="bu7u">[0]!bu7u</definedName>
    <definedName name="BudPotrEE">[5]Параметры!$B$9</definedName>
    <definedName name="BudPotrEEList">[5]Лист!$A$120</definedName>
    <definedName name="BudPotrTE">[5]Лист!$B$311</definedName>
    <definedName name="BudPotrTEList">[5]Лист!$A$310</definedName>
    <definedName name="BuzPotrEE">[5]Параметры!$B$8</definedName>
    <definedName name="bv">#N/A</definedName>
    <definedName name="bvbvffffffffffff" hidden="1">{#N/A,#N/A,TRUE,"Лист1";#N/A,#N/A,TRUE,"Лист2";#N/A,#N/A,TRUE,"Лист3"}</definedName>
    <definedName name="bvdfdssssssssssssssss" hidden="1">{#N/A,#N/A,TRUE,"Лист1";#N/A,#N/A,TRUE,"Лист2";#N/A,#N/A,TRUE,"Лист3"}</definedName>
    <definedName name="bvffffffffffffffff">[0]!bvffffffffffffffff</definedName>
    <definedName name="bvffffffffffffffffff" hidden="1">{#N/A,#N/A,TRUE,"Лист1";#N/A,#N/A,TRUE,"Лист2";#N/A,#N/A,TRUE,"Лист3"}</definedName>
    <definedName name="bvfgdfsf">[0]!bvfgdfsf</definedName>
    <definedName name="bvggggggggggggggg" hidden="1">{#N/A,#N/A,TRUE,"Лист1";#N/A,#N/A,TRUE,"Лист2";#N/A,#N/A,TRUE,"Лист3"}</definedName>
    <definedName name="bvgggggggggggggggg">[0]!bvgggggggggggggggg</definedName>
    <definedName name="bvhggggggggggggggggggg">[0]!bvhggggggggggggggggggg</definedName>
    <definedName name="bvjhjjjjjjjjjjjjjjjjjjjjj">[0]!bvjhjjjjjjjjjjjjjjjjjjjjj</definedName>
    <definedName name="bvnvb">[0]!bvnvb</definedName>
    <definedName name="bvvb">[0]!bvvb</definedName>
    <definedName name="bvvmnbm">[0]!bvvmnbm</definedName>
    <definedName name="bvvvcxcv">[0]!bvvvcxcv</definedName>
    <definedName name="bytb">[0]!bytb</definedName>
    <definedName name="bytu">[0]!bytu</definedName>
    <definedName name="byurt">[0]!byurt</definedName>
    <definedName name="ccccccccccccccccc">[0]!ccccccccccccccccc</definedName>
    <definedName name="ccffffffffffffffffffff">[0]!ccffffffffffffffffffff</definedName>
    <definedName name="cd">#N/A</definedName>
    <definedName name="cdsdddddddddddddddd">[0]!cdsdddddddddddddddd</definedName>
    <definedName name="cdsesssssssssssssssss">[0]!cdsesssssssssssssssss</definedName>
    <definedName name="cfddddddddddddd">[0]!cfddddddddddddd</definedName>
    <definedName name="cfdddddddddddddddddd">[0]!cfdddddddddddddddddd</definedName>
    <definedName name="cfgdffffffffffffff">[0]!cfgdffffffffffffff</definedName>
    <definedName name="cfghhhhhhhhhhhhhhhhh">[0]!cfghhhhhhhhhhhhhhhhh</definedName>
    <definedName name="CoalQnt">[5]Лист!$B$12</definedName>
    <definedName name="CompOt">#N/A</definedName>
    <definedName name="CompOt2">#N/A</definedName>
    <definedName name="CompRas">#N/A</definedName>
    <definedName name="COPY_DIAP" localSheetId="9">#REF!</definedName>
    <definedName name="COPY_DIAP">#REF!</definedName>
    <definedName name="csddddddddddddddd">[0]!csddddddddddddddd</definedName>
    <definedName name="ct">#N/A</definedName>
    <definedName name="CUR_VER">[6]Заголовок!$B$21</definedName>
    <definedName name="cv">[0]!cv</definedName>
    <definedName name="cvb">[0]!cvb</definedName>
    <definedName name="cvbcvnb">[0]!cvbcvnb</definedName>
    <definedName name="cvbnnb">[0]!cvbnnb</definedName>
    <definedName name="cvbvvnbvnm">[0]!cvbvvnbvnm</definedName>
    <definedName name="cvdddddddddddddddd">[0]!cvdddddddddddddddd</definedName>
    <definedName name="cvxdsda">[0]!cvxdsda</definedName>
    <definedName name="cxcvvbnvnb">[0]!cxcvvbnvnb</definedName>
    <definedName name="cxdddddddddddddddddd">[0]!cxdddddddddddddddddd</definedName>
    <definedName name="cxdfsdssssssssssssss">[0]!cxdfsdssssssssssssss</definedName>
    <definedName name="cxdweeeeeeeeeeeeeeeeeee">[0]!cxdweeeeeeeeeeeeeeeeeee</definedName>
    <definedName name="cxvvvvvvvvvvvvvvvvvvv" hidden="1">{#N/A,#N/A,TRUE,"Лист1";#N/A,#N/A,TRUE,"Лист2";#N/A,#N/A,TRUE,"Лист3"}</definedName>
    <definedName name="cxxdddddddddddddddd">[0]!cxxdddddddddddddddd</definedName>
    <definedName name="ddd" localSheetId="9">[2]FES!#REF!</definedName>
    <definedName name="ddd">[2]FES!#REF!</definedName>
    <definedName name="dfdfddddddddfddddddddddfd">[0]!dfdfddddddddfddddddddddfd</definedName>
    <definedName name="dfdfgggggggggggggggggg">[0]!dfdfgggggggggggggggggg</definedName>
    <definedName name="dfdfsssssssssssssssssss">[0]!dfdfsssssssssssssssssss</definedName>
    <definedName name="dfdghj">[0]!dfdghj</definedName>
    <definedName name="dffdghfh">[0]!dffdghfh</definedName>
    <definedName name="dfgdfgdghf">[0]!dfgdfgdghf</definedName>
    <definedName name="dfgfdgfjh">[0]!dfgfdgfjh</definedName>
    <definedName name="dfhghhjjkl">[0]!dfhghhjjkl</definedName>
    <definedName name="dfrgtt">[0]!dfrgtt</definedName>
    <definedName name="dfxffffffffffffffffff">[0]!dfxffffffffffffffffff</definedName>
    <definedName name="dgfsd">[0]!dgfsd</definedName>
    <definedName name="dip">[7]FST5!$G$149:$G$165,P1_dip,P2_dip,P3_dip,P4_dip</definedName>
    <definedName name="ds">[0]!ds</definedName>
    <definedName name="dsdddddddddddddddddddd">[0]!dsdddddddddddddddddddd</definedName>
    <definedName name="dsffffffffffffffffffffffffff">[0]!dsffffffffffffffffffffffffff</definedName>
    <definedName name="dsfgdghjhg" hidden="1">{#N/A,#N/A,TRUE,"Лист1";#N/A,#N/A,TRUE,"Лист2";#N/A,#N/A,TRUE,"Лист3"}</definedName>
    <definedName name="dsragh">#N/A</definedName>
    <definedName name="dvsgf">[0]!dvsgf</definedName>
    <definedName name="dxsddddddddddddddd">[0]!dxsddddddddddddddd</definedName>
    <definedName name="E">[0]!E</definedName>
    <definedName name="errtrtruy">[0]!errtrtruy</definedName>
    <definedName name="errttuyiuy" hidden="1">{#N/A,#N/A,TRUE,"Лист1";#N/A,#N/A,TRUE,"Лист2";#N/A,#N/A,TRUE,"Лист3"}</definedName>
    <definedName name="errytyutiuyg" hidden="1">{#N/A,#N/A,TRUE,"Лист1";#N/A,#N/A,TRUE,"Лист2";#N/A,#N/A,TRUE,"Лист3"}</definedName>
    <definedName name="ert">[0]!ert</definedName>
    <definedName name="ertetyruy">[0]!ertetyruy</definedName>
    <definedName name="esdsfdfgh" hidden="1">{#N/A,#N/A,TRUE,"Лист1";#N/A,#N/A,TRUE,"Лист2";#N/A,#N/A,TRUE,"Лист3"}</definedName>
    <definedName name="eso">[7]FST5!$G$149:$G$165,P1_eso</definedName>
    <definedName name="eswdfgf">[0]!eswdfgf</definedName>
    <definedName name="etrtyt">[0]!etrtyt</definedName>
    <definedName name="etrytru" hidden="1">{#N/A,#N/A,TRUE,"Лист1";#N/A,#N/A,TRUE,"Лист2";#N/A,#N/A,TRUE,"Лист3"}</definedName>
    <definedName name="ew">#N/A</definedName>
    <definedName name="ewesds">[0]!ewesds</definedName>
    <definedName name="ewrtertuyt" hidden="1">{#N/A,#N/A,TRUE,"Лист1";#N/A,#N/A,TRUE,"Лист2";#N/A,#N/A,TRUE,"Лист3"}</definedName>
    <definedName name="ewsddddddddddddddddd">[0]!ewsddddddddddddddddd</definedName>
    <definedName name="eww">#N/A</definedName>
    <definedName name="Excel_BuiltIn__FilterDatabase_19" localSheetId="9">'[8]14б ДПН отчет'!#REF!</definedName>
    <definedName name="Excel_BuiltIn__FilterDatabase_19">'[8]14б ДПН отчет'!#REF!</definedName>
    <definedName name="Excel_BuiltIn__FilterDatabase_22" localSheetId="9">'[8]16а Сводный анализ'!#REF!</definedName>
    <definedName name="Excel_BuiltIn__FilterDatabase_22">'[8]16а Сводный анализ'!#REF!</definedName>
    <definedName name="Excel_BuiltIn__FilterDatabase_8_1">"$#ССЫЛ!.$D$1:$D$100"</definedName>
    <definedName name="Excel_BuiltIn__FilterDatabase_8_21" localSheetId="9">#REF!</definedName>
    <definedName name="Excel_BuiltIn__FilterDatabase_8_21">#REF!</definedName>
    <definedName name="Excel_BuiltIn_Extract_1" localSheetId="9">'[9]Пр&amp;Уб'!#REF!</definedName>
    <definedName name="Excel_BuiltIn_Extract_1">'[9]Пр&amp;Уб'!#REF!</definedName>
    <definedName name="Excel_BuiltIn_Extract_6" localSheetId="9">[10]pz_gads!#REF!</definedName>
    <definedName name="Excel_BuiltIn_Extract_6">[10]pz_gads!#REF!</definedName>
    <definedName name="Excel_BuiltIn_Print_Area_15" localSheetId="9">(#REF!,#REF!)</definedName>
    <definedName name="Excel_BuiltIn_Print_Area_15">(#REF!,#REF!)</definedName>
    <definedName name="Excel_BuiltIn_Print_Area_16" localSheetId="9">(#REF!,#REF!)</definedName>
    <definedName name="Excel_BuiltIn_Print_Area_16">(#REF!,#REF!)</definedName>
    <definedName name="Excel_BuiltIn_Print_Titles_15" localSheetId="9">#REF!</definedName>
    <definedName name="Excel_BuiltIn_Print_Titles_15">#REF!</definedName>
    <definedName name="Excel_BuiltIn_Print_Titles_16" localSheetId="9">#REF!</definedName>
    <definedName name="Excel_BuiltIn_Print_Titles_16">#REF!</definedName>
    <definedName name="F" localSheetId="9">#REF!</definedName>
    <definedName name="F">#REF!</definedName>
    <definedName name="fbgffnjfgg">#N/A</definedName>
    <definedName name="fddddddddddddddd">[0]!fddddddddddddddd</definedName>
    <definedName name="fdfccgh" hidden="1">{#N/A,#N/A,TRUE,"Лист1";#N/A,#N/A,TRUE,"Лист2";#N/A,#N/A,TRUE,"Лист3"}</definedName>
    <definedName name="fdfg">[0]!fdfg</definedName>
    <definedName name="fdfgdjgfh">[0]!fdfgdjgfh</definedName>
    <definedName name="fdfggghgjh" hidden="1">{#N/A,#N/A,TRUE,"Лист1";#N/A,#N/A,TRUE,"Лист2";#N/A,#N/A,TRUE,"Лист3"}</definedName>
    <definedName name="fdfsdsssssssssssssssssssss">[0]!fdfsdsssssssssssssssssssss</definedName>
    <definedName name="fdfvcvvv">[0]!fdfvcvvv</definedName>
    <definedName name="fdghfghfj">[0]!fdghfghfj</definedName>
    <definedName name="fdgrfgdgggggggggggggg">[0]!fdgrfgdgggggggggggggg</definedName>
    <definedName name="fdrttttggggggggggg">[0]!fdrttttggggggggggg</definedName>
    <definedName name="fff" localSheetId="9">#REF!</definedName>
    <definedName name="fff">#REF!</definedName>
    <definedName name="ffffffffffffffffffff">[0]!ffffffffffffffffffff</definedName>
    <definedName name="fg">#N/A</definedName>
    <definedName name="fgfgf">[0]!fgfgf</definedName>
    <definedName name="fgfgffffff">[0]!fgfgffffff</definedName>
    <definedName name="fgfhghhhhhhhhhhh">[0]!fgfhghhhhhhhhhhh</definedName>
    <definedName name="fgghfhghj" hidden="1">{#N/A,#N/A,TRUE,"Лист1";#N/A,#N/A,TRUE,"Лист2";#N/A,#N/A,TRUE,"Лист3"}</definedName>
    <definedName name="fggjhgjk">[0]!fggjhgjk</definedName>
    <definedName name="fghgfh">[0]!fghgfh</definedName>
    <definedName name="fghghjk" hidden="1">{#N/A,#N/A,TRUE,"Лист1";#N/A,#N/A,TRUE,"Лист2";#N/A,#N/A,TRUE,"Лист3"}</definedName>
    <definedName name="fghk">[0]!fghk</definedName>
    <definedName name="fgjhfhgj">[0]!fgjhfhgj</definedName>
    <definedName name="fhghgjh" hidden="1">{#N/A,#N/A,TRUE,"Лист1";#N/A,#N/A,TRUE,"Лист2";#N/A,#N/A,TRUE,"Лист3"}</definedName>
    <definedName name="fhgjh">[0]!fhgjh</definedName>
    <definedName name="fil_2_16">#N/A</definedName>
    <definedName name="fil_2_18">#N/A</definedName>
    <definedName name="fil_2_19">#N/A</definedName>
    <definedName name="fil_2_22" localSheetId="9">'[8]16а Сводный анализ'!#REF!</definedName>
    <definedName name="fil_2_22">'[8]16а Сводный анализ'!#REF!</definedName>
    <definedName name="fil_21" localSheetId="9">#REF!</definedName>
    <definedName name="fil_21">#REF!</definedName>
    <definedName name="fil_3_16">#N/A</definedName>
    <definedName name="fil_3_18">#N/A</definedName>
    <definedName name="fil_3_19">#N/A</definedName>
    <definedName name="fil_3_22" localSheetId="9">'[8]16а Сводный анализ'!#REF!</definedName>
    <definedName name="fil_3_22">'[8]16а Сводный анализ'!#REF!</definedName>
    <definedName name="fil_4_16">#N/A</definedName>
    <definedName name="fil_4_18">#N/A</definedName>
    <definedName name="fil_4_19">#N/A</definedName>
    <definedName name="fil_4_22" localSheetId="9">'[8]16а Сводный анализ'!#REF!</definedName>
    <definedName name="fil_4_22">'[8]16а Сводный анализ'!#REF!</definedName>
    <definedName name="FixTarifList">[5]Лист!$A$410</definedName>
    <definedName name="ForIns" localSheetId="9">[11]Регионы!#REF!</definedName>
    <definedName name="ForIns">[11]Регионы!#REF!</definedName>
    <definedName name="Format" localSheetId="9">#REF!</definedName>
    <definedName name="Format">#REF!</definedName>
    <definedName name="fsderswerwer">[0]!fsderswerwer</definedName>
    <definedName name="ftfhtfhgft">[0]!ftfhtfhgft</definedName>
    <definedName name="FuelQnt">[5]Лист!$B$17</definedName>
    <definedName name="gdgfgghj">[0]!gdgfgghj</definedName>
    <definedName name="GESList">[5]Лист!$A$30</definedName>
    <definedName name="GESQnt">[5]Параметры!$B$6</definedName>
    <definedName name="gfbhty">[0]!gfbhty</definedName>
    <definedName name="gffffffffffffff" hidden="1">{#N/A,#N/A,TRUE,"Лист1";#N/A,#N/A,TRUE,"Лист2";#N/A,#N/A,TRUE,"Лист3"}</definedName>
    <definedName name="gfg">#N/A</definedName>
    <definedName name="gfgfddddddddddd">[0]!gfgfddddddddddd</definedName>
    <definedName name="gfgffdssssssssssssss" hidden="1">{#N/A,#N/A,TRUE,"Лист1";#N/A,#N/A,TRUE,"Лист2";#N/A,#N/A,TRUE,"Лист3"}</definedName>
    <definedName name="gfgfffgh">[0]!gfgfffgh</definedName>
    <definedName name="gfgfgfcccccccccccccccccccccc">[0]!gfgfgfcccccccccccccccccccccc</definedName>
    <definedName name="gfgfgffffffffffffff">[0]!gfgfgffffffffffffff</definedName>
    <definedName name="gfgfgfffffffffffffff">[0]!gfgfgfffffffffffffff</definedName>
    <definedName name="gfgfgfh">[0]!gfgfgfh</definedName>
    <definedName name="gfgfhgfhhhhhhhhhhhhhhhhh" hidden="1">{#N/A,#N/A,TRUE,"Лист1";#N/A,#N/A,TRUE,"Лист2";#N/A,#N/A,TRUE,"Лист3"}</definedName>
    <definedName name="gfhggggggggggggggg">[0]!gfhggggggggggggggg</definedName>
    <definedName name="gfhghgjk">[0]!gfhghgjk</definedName>
    <definedName name="gfhgjh">[0]!gfhgjh</definedName>
    <definedName name="ggfffffffffffff">[0]!ggfffffffffffff</definedName>
    <definedName name="ggg">[0]!ggg</definedName>
    <definedName name="gggggggggggg" hidden="1">{#N/A,#N/A,TRUE,"Лист1";#N/A,#N/A,TRUE,"Лист2";#N/A,#N/A,TRUE,"Лист3"}</definedName>
    <definedName name="ggggggggggggggggg" hidden="1">{#N/A,#N/A,TRUE,"Лист1";#N/A,#N/A,TRUE,"Лист2";#N/A,#N/A,TRUE,"Лист3"}</definedName>
    <definedName name="gggggggggggggggggg">[0]!gggggggggggggggggg</definedName>
    <definedName name="gghggggggggggg">[0]!gghggggggggggg</definedName>
    <definedName name="gh">#N/A</definedName>
    <definedName name="ghfffffffffffffff">[0]!ghfffffffffffffff</definedName>
    <definedName name="ghfhfh">[0]!ghfhfh</definedName>
    <definedName name="ghghf">[0]!ghghf</definedName>
    <definedName name="ghghgy" hidden="1">{#N/A,#N/A,TRUE,"Лист1";#N/A,#N/A,TRUE,"Лист2";#N/A,#N/A,TRUE,"Лист3"}</definedName>
    <definedName name="ghgjgk">[0]!ghgjgk</definedName>
    <definedName name="ghgjjjjjjjjjjjjjjjjjjjjjjjj">[0]!ghgjjjjjjjjjjjjjjjjjjjjjjjj</definedName>
    <definedName name="ghhhjgh">[0]!ghhhjgh</definedName>
    <definedName name="ghhjgygft">[0]!ghhjgygft</definedName>
    <definedName name="ghhktyi">#N/A</definedName>
    <definedName name="ghjghkjkkjl">[0]!ghjghkjkkjl</definedName>
    <definedName name="ghjhfghdrgd">[0]!ghjhfghdrgd</definedName>
    <definedName name="grdtrgcfg" hidden="1">{#N/A,#N/A,TRUE,"Лист1";#N/A,#N/A,TRUE,"Лист2";#N/A,#N/A,TRUE,"Лист3"}</definedName>
    <definedName name="grety5e">#N/A</definedName>
    <definedName name="gtyt">[0]!gtyt</definedName>
    <definedName name="gy">[0]!gy</definedName>
    <definedName name="Header" localSheetId="9">#REF!</definedName>
    <definedName name="Header">#REF!</definedName>
    <definedName name="Helper_Котельные">[12]Справочники!$A$9:$A$12</definedName>
    <definedName name="Helper_ТЭС">[12]Справочники!$A$2:$A$5</definedName>
    <definedName name="Helper_ТЭС_Котельные">[13]Справочники!$A$2:$A$4,[13]Справочники!$A$16:$A$18</definedName>
    <definedName name="Helper_ФОРЭМ">[12]Справочники!$A$30:$A$35</definedName>
    <definedName name="hfte">#N/A</definedName>
    <definedName name="hgffgddfd" hidden="1">{#N/A,#N/A,TRUE,"Лист1";#N/A,#N/A,TRUE,"Лист2";#N/A,#N/A,TRUE,"Лист3"}</definedName>
    <definedName name="hgfgddddddddddddd">[0]!hgfgddddddddddddd</definedName>
    <definedName name="hgfty">[0]!hgfty</definedName>
    <definedName name="hgfvhgffdgfdsdass">[0]!hgfvhgffdgfdsdass</definedName>
    <definedName name="hggg">[0]!hggg</definedName>
    <definedName name="hghf">[0]!hghf</definedName>
    <definedName name="hghffgereeeeeeeeeeeeee">[0]!hghffgereeeeeeeeeeeeee</definedName>
    <definedName name="hghfgd">[0]!hghfgd</definedName>
    <definedName name="hghgfdddddddddddd">[0]!hghgfdddddddddddd</definedName>
    <definedName name="hghgff">[0]!hghgff</definedName>
    <definedName name="hghgfhgfgd">[0]!hghgfhgfgd</definedName>
    <definedName name="hghggggggggggggggg">[0]!hghggggggggggggggg</definedName>
    <definedName name="hghgggggggggggggggg">[0]!hghgggggggggggggggg</definedName>
    <definedName name="hghgh">[0]!hghgh</definedName>
    <definedName name="hghghff">[0]!hghghff</definedName>
    <definedName name="hghgy">[0]!hghgy</definedName>
    <definedName name="hghjjjjjjjjjjjjjjjjjjjjjjjj">[0]!hghjjjjjjjjjjjjjjjjjjjjjjjj</definedName>
    <definedName name="hgjggjhk">[0]!hgjggjhk</definedName>
    <definedName name="hgjhgj">[0]!hgjhgj</definedName>
    <definedName name="hgjj">[0]!hgjj</definedName>
    <definedName name="hgjjjjjjjjjjjjjjjjjjjjj">[0]!hgjjjjjjjjjjjjjjjjjjjjj</definedName>
    <definedName name="hgkgjh">[0]!hgkgjh</definedName>
    <definedName name="hgyjyjghgjyjjj">[0]!hgyjyjghgjyjjj</definedName>
    <definedName name="hh">[0]!hh</definedName>
    <definedName name="hhghdffff">[0]!hhghdffff</definedName>
    <definedName name="hhghfrte">[0]!hhghfrte</definedName>
    <definedName name="hhh" hidden="1">{#N/A,#N/A,TRUE,"Лист1";#N/A,#N/A,TRUE,"Лист2";#N/A,#N/A,TRUE,"Лист3"}</definedName>
    <definedName name="hhhhhhhhhhhh">[0]!hhhhhhhhhhhh</definedName>
    <definedName name="hhhhhhhhhhhhhhhhhhhhhhhhhhhhhhhhhhhhhhhhhhhhhhhhhhhhhhhhhhhhhh">[0]!hhhhhhhhhhhhhhhhhhhhhhhhhhhhhhhhhhhhhhhhhhhhhhhhhhhhhhhhhhhhhh</definedName>
    <definedName name="hhhhhthhhhthhth" hidden="1">{#N/A,#N/A,TRUE,"Лист1";#N/A,#N/A,TRUE,"Лист2";#N/A,#N/A,TRUE,"Лист3"}</definedName>
    <definedName name="hhtgyghgy">[0]!hhtgyghgy</definedName>
    <definedName name="hj">[0]!hj</definedName>
    <definedName name="hjghhgf">[0]!hjghhgf</definedName>
    <definedName name="hjghjgf">[0]!hjghjgf</definedName>
    <definedName name="hjhjgfdfs">[0]!hjhjgfdfs</definedName>
    <definedName name="hjhjhghgfg">[0]!hjhjhghgfg</definedName>
    <definedName name="hjjgjgd">[0]!hjjgjgd</definedName>
    <definedName name="hjjhjhgfgffds">[0]!hjjhjhgfgffds</definedName>
    <definedName name="hvhgfhgdfgd">[0]!hvhgfhgdfgd</definedName>
    <definedName name="hvjfjghfyufuyg">[0]!hvjfjghfyufuyg</definedName>
    <definedName name="hyghggggggggggggggg" hidden="1">{#N/A,#N/A,TRUE,"Лист1";#N/A,#N/A,TRUE,"Лист2";#N/A,#N/A,TRUE,"Лист3"}</definedName>
    <definedName name="iijjjjjjjjjjjjj">[0]!iijjjjjjjjjjjjj</definedName>
    <definedName name="ijhukjhjkhj">[0]!ijhukjhjkhj</definedName>
    <definedName name="IL">[0]!IL</definedName>
    <definedName name="ILI">[0]!ILI</definedName>
    <definedName name="ILILI">[0]!ILILI</definedName>
    <definedName name="ILILIL">[0]!ILILIL</definedName>
    <definedName name="ILILILIL">[0]!ILILILIL</definedName>
    <definedName name="ILIUL">[0]!ILIUL</definedName>
    <definedName name="ILIULIL">[0]!ILIULIL</definedName>
    <definedName name="ILLIL">[0]!ILLIL</definedName>
    <definedName name="ILUILIL">[0]!ILUILIL</definedName>
    <definedName name="ILYKLK">[0]!ILYKLK</definedName>
    <definedName name="imuuybrd">[0]!imuuybrd</definedName>
    <definedName name="ioiomkjjjjj">[0]!ioiomkjjjjj</definedName>
    <definedName name="iouhnjvgfcfd">[0]!iouhnjvgfcfd</definedName>
    <definedName name="iouiuyiuyutuyrt">[0]!iouiuyiuyutuyrt</definedName>
    <definedName name="iounuibuig">[0]!iounuibuig</definedName>
    <definedName name="iouyuytytfty">[0]!iouyuytytfty</definedName>
    <definedName name="Irtysh">[14]иртышская!$A$5:$G$42</definedName>
    <definedName name="iuiiiiiiiiiiiiiiiiii" hidden="1">{#N/A,#N/A,TRUE,"Лист1";#N/A,#N/A,TRUE,"Лист2";#N/A,#N/A,TRUE,"Лист3"}</definedName>
    <definedName name="iuiohjkjk">[0]!iuiohjkjk</definedName>
    <definedName name="iuiuyggggggggggggggggggg">[0]!iuiuyggggggggggggggggggg</definedName>
    <definedName name="iuiuytrsgfjh">[0]!iuiuytrsgfjh</definedName>
    <definedName name="iuiytyyfdg" hidden="1">{#N/A,#N/A,TRUE,"Лист1";#N/A,#N/A,TRUE,"Лист2";#N/A,#N/A,TRUE,"Лист3"}</definedName>
    <definedName name="iujjjjjjjjjhjh">[0]!iujjjjjjjjjhjh</definedName>
    <definedName name="iujjjjjjjjjjjjjjjjjj">[0]!iujjjjjjjjjjjjjjjjjj</definedName>
    <definedName name="iukjjjjjjjjjjjj" hidden="1">{#N/A,#N/A,TRUE,"Лист1";#N/A,#N/A,TRUE,"Лист2";#N/A,#N/A,TRUE,"Лист3"}</definedName>
    <definedName name="iukjkjgh">[0]!iukjkjgh</definedName>
    <definedName name="IULIL">[0]!IULIL</definedName>
    <definedName name="iuubbbbbbbbbbbb">[0]!iuubbbbbbbbbbbb</definedName>
    <definedName name="iuuhhbvg">[0]!iuuhhbvg</definedName>
    <definedName name="iuuitt">[0]!iuuitt</definedName>
    <definedName name="iuuiyyttyty">[0]!iuuiyyttyty</definedName>
    <definedName name="iuuuuuuuuuuuuuuuu">[0]!iuuuuuuuuuuuuuuuu</definedName>
    <definedName name="iuuuuuuuuuuuuuuuuuuu">[0]!iuuuuuuuuuuuuuuuuuuu</definedName>
    <definedName name="iuuyyyyyyyyyyyyyyy">[0]!iuuyyyyyyyyyyyyyyy</definedName>
    <definedName name="iyuuytvt" hidden="1">{#N/A,#N/A,TRUE,"Лист1";#N/A,#N/A,TRUE,"Лист2";#N/A,#N/A,TRUE,"Лист3"}</definedName>
    <definedName name="j">#N/A</definedName>
    <definedName name="jbnbvggggggggggggggg">[0]!jbnbvggggggggggggggg</definedName>
    <definedName name="jghghfd">[0]!jghghfd</definedName>
    <definedName name="jgjhgd">[0]!jgjhgd</definedName>
    <definedName name="jhfgfs" hidden="1">{#N/A,#N/A,TRUE,"Лист1";#N/A,#N/A,TRUE,"Лист2";#N/A,#N/A,TRUE,"Лист3"}</definedName>
    <definedName name="jhfghfyu">[0]!jhfghfyu</definedName>
    <definedName name="jhfghgfgfgfdfs" hidden="1">{#N/A,#N/A,TRUE,"Лист1";#N/A,#N/A,TRUE,"Лист2";#N/A,#N/A,TRUE,"Лист3"}</definedName>
    <definedName name="jhghfd">[0]!jhghfd</definedName>
    <definedName name="jhghjf">[0]!jhghjf</definedName>
    <definedName name="jhhgfddfs">[0]!jhhgfddfs</definedName>
    <definedName name="jhhgjhgf">[0]!jhhgjhgf</definedName>
    <definedName name="jhhhjhgghg">[0]!jhhhjhgghg</definedName>
    <definedName name="jhhjgkjgl">[0]!jhhjgkjgl</definedName>
    <definedName name="jhjgfghf">[0]!jhjgfghf</definedName>
    <definedName name="jhjgjgh">[0]!jhjgjgh</definedName>
    <definedName name="jhjhf">[0]!jhjhf</definedName>
    <definedName name="jhjhjhjggggggggggggg">[0]!jhjhjhjggggggggggggg</definedName>
    <definedName name="jhjhyyyyyyyyyyyyyy">[0]!jhjhyyyyyyyyyyyyyy</definedName>
    <definedName name="jhjjhhhhhh">[0]!jhjjhhhhhh</definedName>
    <definedName name="jhjkghgdd">[0]!jhjkghgdd</definedName>
    <definedName name="jhjytyyyyyyyyyyyyyyyy" hidden="1">{#N/A,#N/A,TRUE,"Лист1";#N/A,#N/A,TRUE,"Лист2";#N/A,#N/A,TRUE,"Лист3"}</definedName>
    <definedName name="jhkhjghfg">[0]!jhkhjghfg</definedName>
    <definedName name="jhkjhjhg">[0]!jhkjhjhg</definedName>
    <definedName name="jhtjgyt" hidden="1">{#N/A,#N/A,TRUE,"Лист1";#N/A,#N/A,TRUE,"Лист2";#N/A,#N/A,TRUE,"Лист3"}</definedName>
    <definedName name="jhujghj">[0]!jhujghj</definedName>
    <definedName name="jhujy">[0]!jhujy</definedName>
    <definedName name="jhy">[0]!jhy</definedName>
    <definedName name="jjhjgjhfg">[0]!jjhjgjhfg</definedName>
    <definedName name="jjhjhhhhhhhhhhhhhhh">[0]!jjhjhhhhhhhhhhhhhhh</definedName>
    <definedName name="jjkjhhgffd">[0]!jjkjhhgffd</definedName>
    <definedName name="jkbvbcdxd">[0]!jkbvbcdxd</definedName>
    <definedName name="jkhffddds" hidden="1">{#N/A,#N/A,TRUE,"Лист1";#N/A,#N/A,TRUE,"Лист2";#N/A,#N/A,TRUE,"Лист3"}</definedName>
    <definedName name="jkhujygytf">[0]!jkhujygytf</definedName>
    <definedName name="jkkjhgj" hidden="1">{#N/A,#N/A,TRUE,"Лист1";#N/A,#N/A,TRUE,"Лист2";#N/A,#N/A,TRUE,"Лист3"}</definedName>
    <definedName name="jnkjjjjjjjjjjjjjjjjjjjj" hidden="1">{#N/A,#N/A,TRUE,"Лист1";#N/A,#N/A,TRUE,"Лист2";#N/A,#N/A,TRUE,"Лист3"}</definedName>
    <definedName name="juhghg" hidden="1">{#N/A,#N/A,TRUE,"Лист1";#N/A,#N/A,TRUE,"Лист2";#N/A,#N/A,TRUE,"Лист3"}</definedName>
    <definedName name="jujhghgcvgfxc">[0]!jujhghgcvgfxc</definedName>
    <definedName name="jyihtg">[0]!jyihtg</definedName>
    <definedName name="jyuytvbyvtvfr" hidden="1">{#N/A,#N/A,TRUE,"Лист1";#N/A,#N/A,TRUE,"Лист2";#N/A,#N/A,TRUE,"Лист3"}</definedName>
    <definedName name="k">#N/A</definedName>
    <definedName name="khjkhjghf" hidden="1">{#N/A,#N/A,TRUE,"Лист1";#N/A,#N/A,TRUE,"Лист2";#N/A,#N/A,TRUE,"Лист3"}</definedName>
    <definedName name="kiuytte">[0]!kiuytte</definedName>
    <definedName name="kj" hidden="1">{#N/A,#N/A,TRUE,"Лист1";#N/A,#N/A,TRUE,"Лист2";#N/A,#N/A,TRUE,"Лист3"}</definedName>
    <definedName name="kjhhgfgfs">[0]!kjhhgfgfs</definedName>
    <definedName name="kjhiuh">[0]!kjhiuh</definedName>
    <definedName name="kjhjhgggggggggggggg">[0]!kjhjhgggggggggggggg</definedName>
    <definedName name="kjhjhhjgfd">[0]!kjhjhhjgfd</definedName>
    <definedName name="kjhkghgggggggggggg">[0]!kjhkghgggggggggggg</definedName>
    <definedName name="kjhkjhjggh">[0]!kjhkjhjggh</definedName>
    <definedName name="kjhmnmfg">[0]!kjhmnmfg</definedName>
    <definedName name="kjhvvvvvvvvvvvvvvvvv" hidden="1">{#N/A,#N/A,TRUE,"Лист1";#N/A,#N/A,TRUE,"Лист2";#N/A,#N/A,TRUE,"Лист3"}</definedName>
    <definedName name="kjjhghftyfy">[0]!kjjhghftyfy</definedName>
    <definedName name="kjjhjhghgh">[0]!kjjhjhghgh</definedName>
    <definedName name="kjjjjjhhhhhhhhhhhhh" hidden="1">{#N/A,#N/A,TRUE,"Лист1";#N/A,#N/A,TRUE,"Лист2";#N/A,#N/A,TRUE,"Лист3"}</definedName>
    <definedName name="kjjkhgf">[0]!kjjkhgf</definedName>
    <definedName name="kjjkkjhjhgjhg">[0]!kjjkkjhjhgjhg</definedName>
    <definedName name="kjjyhjhuyh">[0]!kjjyhjhuyh</definedName>
    <definedName name="kjkhj">[0]!kjkhj</definedName>
    <definedName name="kjkhjkjhgh" hidden="1">{#N/A,#N/A,TRUE,"Лист1";#N/A,#N/A,TRUE,"Лист2";#N/A,#N/A,TRUE,"Лист3"}</definedName>
    <definedName name="kjkhkjhjcx">[0]!kjkhkjhjcx</definedName>
    <definedName name="kjkjhjhjhghgf" hidden="1">{#N/A,#N/A,TRUE,"Лист1";#N/A,#N/A,TRUE,"Лист2";#N/A,#N/A,TRUE,"Лист3"}</definedName>
    <definedName name="kjkjhjjjjjjjjjjjjjjjjj">[0]!kjkjhjjjjjjjjjjjjjjjjj</definedName>
    <definedName name="kjkjjhhgfgfdds">[0]!kjkjjhhgfgfdds</definedName>
    <definedName name="kjkjjjjjjjjjjjjjjjj">[0]!kjkjjjjjjjjjjjjjjjj</definedName>
    <definedName name="kjlkji">[0]!kjlkji</definedName>
    <definedName name="kjlkjkhghjfgf">[0]!kjlkjkhghjfgf</definedName>
    <definedName name="kjmnmbn">[0]!kjmnmbn</definedName>
    <definedName name="kjuiuuuuuuuuuuuuuuu">[0]!kjuiuuuuuuuuuuuuuuu</definedName>
    <definedName name="kjuiyyyyyyyyyyyyyyyyyy">[0]!kjuiyyyyyyyyyyyyyyyyyy</definedName>
    <definedName name="kjykhjy">[0]!kjykhjy</definedName>
    <definedName name="kkkkkkkkkkkkkkkk">[0]!kkkkkkkkkkkkkkkk</definedName>
    <definedName name="kkljkjjjjjjjjjjjjj">[0]!kkljkjjjjjjjjjjjjj</definedName>
    <definedName name="kljhjkghv" hidden="1">{#N/A,#N/A,TRUE,"Лист1";#N/A,#N/A,TRUE,"Лист2";#N/A,#N/A,TRUE,"Лист3"}</definedName>
    <definedName name="kljjhgfhg">[0]!kljjhgfhg</definedName>
    <definedName name="klkjkjhhffdx">[0]!klkjkjhhffdx</definedName>
    <definedName name="klljjjhjgghf" hidden="1">{#N/A,#N/A,TRUE,"Лист1";#N/A,#N/A,TRUE,"Лист2";#N/A,#N/A,TRUE,"Лист3"}</definedName>
    <definedName name="kmnjnj">[0]!kmnjnj</definedName>
    <definedName name="knkn.n.">#N/A</definedName>
    <definedName name="KorQnt">[5]Параметры!$B$5</definedName>
    <definedName name="KotList">[5]Лист!$A$260</definedName>
    <definedName name="KotQnt">[5]Лист!$B$261</definedName>
    <definedName name="KRY">[0]!KRY</definedName>
    <definedName name="KTP" localSheetId="9">'[15]5'!#REF!</definedName>
    <definedName name="KTP">'[15]5'!#REF!</definedName>
    <definedName name="KUKYUYKULL">[0]!KUKYUYKULL</definedName>
    <definedName name="kuykjhjkhy">[0]!kuykjhjkhy</definedName>
    <definedName name="kW_а_ген1" localSheetId="9">#REF!</definedName>
    <definedName name="kW_а_ген1">#REF!</definedName>
    <definedName name="kW_а_ген3" localSheetId="9">#REF!</definedName>
    <definedName name="kW_а_ген3">#REF!</definedName>
    <definedName name="KYKUKK">[0]!KYKUKK</definedName>
    <definedName name="l">#N/A</definedName>
    <definedName name="likuih" hidden="1">{#N/A,#N/A,TRUE,"Лист1";#N/A,#N/A,TRUE,"Лист2";#N/A,#N/A,TRUE,"Лист3"}</definedName>
    <definedName name="LILI">[0]!LILI</definedName>
    <definedName name="LILUILILILI">[0]!LILUILILILI</definedName>
    <definedName name="line" localSheetId="9">'[15]5'!#REF!</definedName>
    <definedName name="line">'[15]5'!#REF!</definedName>
    <definedName name="lkjjjjjjjjjjjj">[0]!lkjjjjjjjjjjjj</definedName>
    <definedName name="lkjklhjkghjffgd">[0]!lkjklhjkghjffgd</definedName>
    <definedName name="lkjkljhjkjhghjfg">[0]!lkjkljhjkjhghjfg</definedName>
    <definedName name="lkkkkkkkkkkkkkk">[0]!lkkkkkkkkkkkkkk</definedName>
    <definedName name="lkkljhhggtg" hidden="1">{#N/A,#N/A,TRUE,"Лист1";#N/A,#N/A,TRUE,"Лист2";#N/A,#N/A,TRUE,"Лист3"}</definedName>
    <definedName name="lkljhjhghggf">[0]!lkljhjhghggf</definedName>
    <definedName name="lkljkjhjhggfdgf" hidden="1">{#N/A,#N/A,TRUE,"Лист1";#N/A,#N/A,TRUE,"Лист2";#N/A,#N/A,TRUE,"Лист3"}</definedName>
    <definedName name="lkljkjhjkjh">[0]!lkljkjhjkjh</definedName>
    <definedName name="lklkjkjhjhfg">[0]!lklkjkjhjhfg</definedName>
    <definedName name="lklkkllk">[0]!lklkkllk</definedName>
    <definedName name="lklkljkhjhgh">[0]!lklkljkhjhgh</definedName>
    <definedName name="lklklkjkj">[0]!lklklkjkj</definedName>
    <definedName name="ll">[0]!ll</definedName>
    <definedName name="lll">[0]!lll</definedName>
    <definedName name="LMKN">[0]!LMKN</definedName>
    <definedName name="lol">[0]!lol</definedName>
    <definedName name="LUI">[0]!LUI</definedName>
    <definedName name="LUIILULI">[0]!LUIILULI</definedName>
    <definedName name="m" localSheetId="9">#REF!</definedName>
    <definedName name="m">#REF!</definedName>
    <definedName name="mhgg">[0]!mhgg</definedName>
    <definedName name="mhyt" hidden="1">{#N/A,#N/A,TRUE,"Лист1";#N/A,#N/A,TRUE,"Лист2";#N/A,#N/A,TRUE,"Лист3"}</definedName>
    <definedName name="mjghggggggggggggg">[0]!mjghggggggggggggg</definedName>
    <definedName name="mjhhhhhujy">[0]!mjhhhhhujy</definedName>
    <definedName name="mjhuiy" hidden="1">{#N/A,#N/A,TRUE,"Лист1";#N/A,#N/A,TRUE,"Лист2";#N/A,#N/A,TRUE,"Лист3"}</definedName>
    <definedName name="mjnnnnnnnnnnnnnnkjnmh">[0]!mjnnnnnnnnnnnnnnkjnmh</definedName>
    <definedName name="mjujy">[0]!mjujy</definedName>
    <definedName name="mnbhjf">[0]!mnbhjf</definedName>
    <definedName name="mnghr">[0]!mnghr</definedName>
    <definedName name="mnmbnvb">[0]!mnmbnvb</definedName>
    <definedName name="mnnjjjjjjjjjjjjj" hidden="1">{#N/A,#N/A,TRUE,"Лист1";#N/A,#N/A,TRUE,"Лист2";#N/A,#N/A,TRUE,"Лист3"}</definedName>
    <definedName name="NasPotrEE">[5]Параметры!$B$10</definedName>
    <definedName name="NasPotrEEList">[5]Лист!$A$150</definedName>
    <definedName name="nbbcbvx">[0]!nbbcbvx</definedName>
    <definedName name="nbbvgf" hidden="1">{#N/A,#N/A,TRUE,"Лист1";#N/A,#N/A,TRUE,"Лист2";#N/A,#N/A,TRUE,"Лист3"}</definedName>
    <definedName name="nbghhhhhhhhhhhhhhhhhhhhhh">[0]!nbghhhhhhhhhhhhhhhhhhhhhh</definedName>
    <definedName name="nbhggggggggggggg">[0]!nbhggggggggggggg</definedName>
    <definedName name="nbhgggggggggggggggg">[0]!nbhgggggggggggggggg</definedName>
    <definedName name="nbhhhhhhhhhhhhhhhh">[0]!nbhhhhhhhhhhhhhhhh</definedName>
    <definedName name="nbjhgy">[0]!nbjhgy</definedName>
    <definedName name="nbnbbnvbnvvcvbcvc">[0]!nbnbbnvbnvvcvbcvc</definedName>
    <definedName name="nbnbfders">[0]!nbnbfders</definedName>
    <definedName name="nbnvnbfgdsdfs">[0]!nbnvnbfgdsdfs</definedName>
    <definedName name="nbvbnfddddddddddddddddddd">[0]!nbvbnfddddddddddddddddddd</definedName>
    <definedName name="nbvgfhcf">[0]!nbvgfhcf</definedName>
    <definedName name="nbvgggggggggggggggggg" hidden="1">{#N/A,#N/A,TRUE,"Лист1";#N/A,#N/A,TRUE,"Лист2";#N/A,#N/A,TRUE,"Лист3"}</definedName>
    <definedName name="nbvghfgdx">[0]!nbvghfgdx</definedName>
    <definedName name="net">[7]FST5!$G$100:$G$116,P1_net</definedName>
    <definedName name="nfgjn">[0]!nfgjn</definedName>
    <definedName name="nfyz">#N/A</definedName>
    <definedName name="nghf">[0]!nghf</definedName>
    <definedName name="nghjk">[0]!nghjk</definedName>
    <definedName name="ngngh">[0]!ngngh</definedName>
    <definedName name="nhghfgfgf">[0]!nhghfgfgf</definedName>
    <definedName name="nhguy" hidden="1">{#N/A,#N/A,TRUE,"Лист1";#N/A,#N/A,TRUE,"Лист2";#N/A,#N/A,TRUE,"Лист3"}</definedName>
    <definedName name="nhnhn">[0]!nhnhn</definedName>
    <definedName name="njhgyhjftxcdfxnkl">[0]!njhgyhjftxcdfxnkl</definedName>
    <definedName name="njhhhhhhhhhhhhhd">[0]!njhhhhhhhhhhhhhd</definedName>
    <definedName name="njkhgjhghfhg" hidden="1">{#N/A,#N/A,TRUE,"Лист1";#N/A,#N/A,TRUE,"Лист2";#N/A,#N/A,TRUE,"Лист3"}</definedName>
    <definedName name="nkjgyuff">[0]!nkjgyuff</definedName>
    <definedName name="nmbhhhhhhhhhhhhhhhhhhhh">[0]!nmbhhhhhhhhhhhhhhhhhhhh</definedName>
    <definedName name="nmbnbnc">[0]!nmbnbnc</definedName>
    <definedName name="nmmbnbv">[0]!nmmbnbv</definedName>
    <definedName name="nnngggggggggggggggggggggggggg" hidden="1">{#N/A,#N/A,TRUE,"Лист1";#N/A,#N/A,TRUE,"Лист2";#N/A,#N/A,TRUE,"Лист3"}</definedName>
    <definedName name="NSRF" localSheetId="9">#REF!</definedName>
    <definedName name="NSRF">#REF!</definedName>
    <definedName name="o">#N/A</definedName>
    <definedName name="oiipiuojhkh">[0]!oiipiuojhkh</definedName>
    <definedName name="oijjjjjjjjjjjjjj" hidden="1">{#N/A,#N/A,TRUE,"Лист1";#N/A,#N/A,TRUE,"Лист2";#N/A,#N/A,TRUE,"Лист3"}</definedName>
    <definedName name="oijnhvfgc">[0]!oijnhvfgc</definedName>
    <definedName name="oikjjjjjjjjjjjjjjjjjjjjjjjj">[0]!oikjjjjjjjjjjjjjjjjjjjjjjjj</definedName>
    <definedName name="oikjkjjkn">[0]!oikjkjjkn</definedName>
    <definedName name="oikkkkkkkkkkkkkkkkkkkkkkk" hidden="1">{#N/A,#N/A,TRUE,"Лист1";#N/A,#N/A,TRUE,"Лист2";#N/A,#N/A,TRUE,"Лист3"}</definedName>
    <definedName name="oilkkh" hidden="1">{#N/A,#N/A,TRUE,"Лист1";#N/A,#N/A,TRUE,"Лист2";#N/A,#N/A,TRUE,"Лист3"}</definedName>
    <definedName name="oinunyg">[0]!oinunyg</definedName>
    <definedName name="oioiiuiuyofyyyyyyyyyyyyyyyyyyyyy">[0]!oioiiuiuyofyyyyyyyyyyyyyyyyyyyyy</definedName>
    <definedName name="oioiiuuuuuuuuuuuuuu">[0]!oioiiuuuuuuuuuuuuuu</definedName>
    <definedName name="oioiuiouiuyyt">[0]!oioiuiouiuyyt</definedName>
    <definedName name="oioouiui">[0]!oioouiui</definedName>
    <definedName name="oiougy">[0]!oiougy</definedName>
    <definedName name="oiouiuiyuyt">[0]!oiouiuiyuyt</definedName>
    <definedName name="oiouiuygyufg">[0]!oiouiuygyufg</definedName>
    <definedName name="oiuuyyyyyyyyyyyyyyy" hidden="1">{#N/A,#N/A,TRUE,"Лист1";#N/A,#N/A,TRUE,"Лист2";#N/A,#N/A,TRUE,"Лист3"}</definedName>
    <definedName name="ojkjkhjgghfd" hidden="1">{#N/A,#N/A,TRUE,"Лист1";#N/A,#N/A,TRUE,"Лист2";#N/A,#N/A,TRUE,"Лист3"}</definedName>
    <definedName name="OLOIL">[0]!OLOIL</definedName>
    <definedName name="ooiumuhggc">[0]!ooiumuhggc</definedName>
    <definedName name="oopoooooooooooooooo" hidden="1">{#N/A,#N/A,TRUE,"Лист1";#N/A,#N/A,TRUE,"Лист2";#N/A,#N/A,TRUE,"Лист3"}</definedName>
    <definedName name="ORG" localSheetId="9">[11]Справочники!#REF!</definedName>
    <definedName name="ORG">[11]Справочники!#REF!</definedName>
    <definedName name="P1_dip" hidden="1">[16]База!$G$167:$G$172,[16]База!$G$174:$G$175,[16]База!$G$177:$G$180,[16]База!$G$182,[16]База!$G$184:$G$188,[16]База!$G$190,[16]База!$G$192:$G$194</definedName>
    <definedName name="P1_eso" hidden="1">[16]База!$G$167:$G$172,[16]База!$G$174:$G$175,[16]База!$G$177:$G$180,[16]База!$G$182,[16]База!$G$184:$G$188,[16]База!$G$190,[16]База!$G$192:$G$194</definedName>
    <definedName name="P1_ESO_PROT" localSheetId="9" hidden="1">#REF!,#REF!,#REF!,#REF!,#REF!,#REF!,#REF!,#REF!</definedName>
    <definedName name="P1_ESO_PROT" hidden="1">#REF!,#REF!,#REF!,#REF!,#REF!,#REF!,#REF!,#REF!</definedName>
    <definedName name="P1_net" hidden="1">[16]База!$G$118:$G$123,[16]База!$G$125:$G$126,[16]База!$G$128:$G$131,[16]База!$G$133,[16]База!$G$135:$G$139,[16]База!$G$141,[16]База!$G$143:$G$145</definedName>
    <definedName name="P1_SBT_PROT" localSheetId="9" hidden="1">#REF!,#REF!,#REF!,#REF!,#REF!,#REF!,#REF!</definedName>
    <definedName name="P1_SBT_PROT" hidden="1">#REF!,#REF!,#REF!,#REF!,#REF!,#REF!,#REF!</definedName>
    <definedName name="P1_SC22" localSheetId="9" hidden="1">#REF!,#REF!,#REF!,#REF!,#REF!,#REF!</definedName>
    <definedName name="P1_SC22" hidden="1">#REF!,#REF!,#REF!,#REF!,#REF!,#REF!</definedName>
    <definedName name="P1_SCOPE_16_PRT" hidden="1">[16]База!$E$15:$I$16,[16]База!$E$18:$I$20,[16]База!$E$23:$I$23,[16]База!$E$26:$I$26,[16]База!$E$29:$I$29,[16]База!$E$32:$I$32,[16]База!$E$35:$I$35,[16]База!$B$34,[16]База!$B$37</definedName>
    <definedName name="P1_SCOPE_17_PRT" hidden="1">[16]База!$E$13:$H$21,[16]База!$J$9:$J$11,[16]База!$J$13:$J$21,[16]База!$E$24:$H$26,[16]База!$E$28:$H$36,[16]База!$J$24:$M$26,[16]База!$J$28:$M$36,[16]База!$E$39:$H$41</definedName>
    <definedName name="P1_SCOPE_4_PRT" hidden="1">[16]База!$F$23:$I$23,[16]База!$F$25:$I$25,[16]База!$F$27:$I$31,[16]База!$K$14:$N$20,[16]База!$K$23:$N$23,[16]База!$K$25:$N$25,[16]База!$K$27:$N$31,[16]База!$P$14:$S$20,[16]База!$P$23:$S$23</definedName>
    <definedName name="P1_SCOPE_5_PRT" hidden="1">[16]База!$F$23:$I$23,[16]База!$F$25:$I$25,[16]База!$F$27:$I$31,[16]База!$K$14:$N$21,[16]База!$K$23:$N$23,[16]База!$K$25:$N$25,[16]База!$K$27:$N$31,[16]База!$P$14:$S$21,[16]База!$P$23:$S$23</definedName>
    <definedName name="P1_SCOPE_CORR" localSheetId="9" hidden="1">#REF!,#REF!,#REF!,#REF!,#REF!,#REF!,#REF!</definedName>
    <definedName name="P1_SCOPE_CORR" hidden="1">#REF!,#REF!,#REF!,#REF!,#REF!,#REF!,#REF!</definedName>
    <definedName name="P1_SCOPE_DOP" localSheetId="9" hidden="1">#REF!,#REF!,#REF!,#REF!,#REF!,#REF!</definedName>
    <definedName name="P1_SCOPE_DOP" hidden="1">#REF!,#REF!,#REF!,#REF!,#REF!,#REF!</definedName>
    <definedName name="P1_SCOPE_F1_PRT" hidden="1">[16]База!$D$74:$E$84,[16]База!$D$71:$E$72,[16]База!$D$66:$E$69,[16]База!$D$61:$E$64</definedName>
    <definedName name="P1_SCOPE_F2_PRT" hidden="1">[16]База!$G$56,[16]База!$E$55:$E$56,[16]База!$F$55:$G$55,[16]База!$D$55</definedName>
    <definedName name="P1_SCOPE_FLOAD" localSheetId="9" hidden="1">#REF!,#REF!,#REF!,#REF!,#REF!,#REF!</definedName>
    <definedName name="P1_SCOPE_FLOAD" hidden="1">#REF!,#REF!,#REF!,#REF!,#REF!,#REF!</definedName>
    <definedName name="P1_SCOPE_FRML" localSheetId="9" hidden="1">#REF!,#REF!,#REF!,#REF!,#REF!,#REF!</definedName>
    <definedName name="P1_SCOPE_FRML" hidden="1">#REF!,#REF!,#REF!,#REF!,#REF!,#REF!</definedName>
    <definedName name="P1_SCOPE_FST7" localSheetId="9" hidden="1">#REF!,#REF!,#REF!,#REF!,#REF!,#REF!</definedName>
    <definedName name="P1_SCOPE_FST7" hidden="1">#REF!,#REF!,#REF!,#REF!,#REF!,#REF!</definedName>
    <definedName name="P1_SCOPE_FULL_LOAD" localSheetId="9" hidden="1">#REF!,#REF!,#REF!,#REF!,#REF!,#REF!</definedName>
    <definedName name="P1_SCOPE_FULL_LOAD" hidden="1">#REF!,#REF!,#REF!,#REF!,#REF!,#REF!</definedName>
    <definedName name="P1_SCOPE_IND" localSheetId="9" hidden="1">#REF!,#REF!,#REF!,#REF!,#REF!,#REF!</definedName>
    <definedName name="P1_SCOPE_IND" hidden="1">#REF!,#REF!,#REF!,#REF!,#REF!,#REF!</definedName>
    <definedName name="P1_SCOPE_IND2" localSheetId="9" hidden="1">#REF!,#REF!,#REF!,#REF!,#REF!</definedName>
    <definedName name="P1_SCOPE_IND2" hidden="1">#REF!,#REF!,#REF!,#REF!,#REF!</definedName>
    <definedName name="P1_SCOPE_NET_DATE" localSheetId="9" hidden="1">#REF!,#REF!,#REF!,#REF!</definedName>
    <definedName name="P1_SCOPE_NET_DATE" hidden="1">#REF!,#REF!,#REF!,#REF!</definedName>
    <definedName name="P1_SCOPE_NET_NVV" localSheetId="9" hidden="1">#REF!,#REF!,#REF!,#REF!,#REF!,#REF!,#REF!</definedName>
    <definedName name="P1_SCOPE_NET_NVV" hidden="1">#REF!,#REF!,#REF!,#REF!,#REF!,#REF!,#REF!</definedName>
    <definedName name="P1_SCOPE_NOTIND" localSheetId="9" hidden="1">#REF!,#REF!,#REF!,#REF!,#REF!,#REF!</definedName>
    <definedName name="P1_SCOPE_NOTIND" hidden="1">#REF!,#REF!,#REF!,#REF!,#REF!,#REF!</definedName>
    <definedName name="P1_SCOPE_NotInd2" localSheetId="9" hidden="1">#REF!,#REF!,#REF!,#REF!,#REF!,#REF!,#REF!</definedName>
    <definedName name="P1_SCOPE_NotInd2" hidden="1">#REF!,#REF!,#REF!,#REF!,#REF!,#REF!,#REF!</definedName>
    <definedName name="P1_SCOPE_NotInd3" localSheetId="9" hidden="1">#REF!,#REF!,#REF!,#REF!,#REF!,#REF!,#REF!</definedName>
    <definedName name="P1_SCOPE_NotInd3" hidden="1">#REF!,#REF!,#REF!,#REF!,#REF!,#REF!,#REF!</definedName>
    <definedName name="P1_SCOPE_NotInt" localSheetId="9" hidden="1">#REF!,#REF!,#REF!,#REF!,#REF!,#REF!</definedName>
    <definedName name="P1_SCOPE_NotInt" hidden="1">#REF!,#REF!,#REF!,#REF!,#REF!,#REF!</definedName>
    <definedName name="P1_SCOPE_PER_PRT" hidden="1">[16]База!$H$15:$H$19,[16]База!$H$21:$H$25,[16]База!$J$14:$J$25,[16]База!$K$15:$K$19,[16]База!$K$21:$K$25</definedName>
    <definedName name="P1_SCOPE_REGS" localSheetId="9" hidden="1">#REF!,#REF!,#REF!,#REF!,#REF!</definedName>
    <definedName name="P1_SCOPE_REGS" hidden="1">#REF!,#REF!,#REF!,#REF!,#REF!</definedName>
    <definedName name="P1_SCOPE_SAVE2" localSheetId="9" hidden="1">#REF!,#REF!,#REF!,#REF!,#REF!,#REF!,#REF!</definedName>
    <definedName name="P1_SCOPE_SAVE2" hidden="1">#REF!,#REF!,#REF!,#REF!,#REF!,#REF!,#REF!</definedName>
    <definedName name="P1_SCOPE_SV_LD" localSheetId="9" hidden="1">#REF!,#REF!,#REF!,#REF!,#REF!,#REF!,#REF!</definedName>
    <definedName name="P1_SCOPE_SV_LD" hidden="1">#REF!,#REF!,#REF!,#REF!,#REF!,#REF!,#REF!</definedName>
    <definedName name="P1_SCOPE_SV_LD1" localSheetId="9" hidden="1">#REF!,#REF!,#REF!,#REF!,#REF!,#REF!,#REF!</definedName>
    <definedName name="P1_SCOPE_SV_LD1" hidden="1">#REF!,#REF!,#REF!,#REF!,#REF!,#REF!,#REF!</definedName>
    <definedName name="P1_SCOPE_SV_PRT" localSheetId="9" hidden="1">#REF!,#REF!,#REF!,#REF!,#REF!,#REF!,#REF!</definedName>
    <definedName name="P1_SCOPE_SV_PRT" hidden="1">#REF!,#REF!,#REF!,#REF!,#REF!,#REF!,#REF!</definedName>
    <definedName name="P1_SCOPE_SYS_SVOD" hidden="1">[17]Свод!$L$27:$N$37,[17]Свод!$L$39:$N$51,[17]Свод!$L$53:$N$66,[17]Свод!$L$68:$N$73,[17]Свод!$L$75:$N$89,[17]Свод!$L$91:$N$101,[17]Свод!$L$103:$N$111</definedName>
    <definedName name="P1_SCOPE_TAR" hidden="1">[17]Свод!$G$27:$AA$37,[17]Свод!$G$39:$AA$51,[17]Свод!$G$53:$AA$66,[17]Свод!$G$68:$AA$73,[17]Свод!$G$75:$AA$89,[17]Свод!$G$91:$AA$101,[17]Свод!$G$103:$AA$111</definedName>
    <definedName name="P1_SCOPE_TAR_OLD" hidden="1">[17]Свод!$H$27:$H$37,[17]Свод!$H$39:$H$51,[17]Свод!$H$53:$H$66,[17]Свод!$H$68:$H$73,[17]Свод!$H$75:$H$89,[17]Свод!$H$91:$H$101,[17]Свод!$H$103:$H$108</definedName>
    <definedName name="P1_SET_PROT" localSheetId="9" hidden="1">#REF!,#REF!,#REF!,#REF!,#REF!,#REF!,#REF!</definedName>
    <definedName name="P1_SET_PROT" hidden="1">#REF!,#REF!,#REF!,#REF!,#REF!,#REF!,#REF!</definedName>
    <definedName name="P1_SET_PRT" localSheetId="9" hidden="1">#REF!,#REF!,#REF!,#REF!,#REF!,#REF!,#REF!</definedName>
    <definedName name="P1_SET_PRT" hidden="1">#REF!,#REF!,#REF!,#REF!,#REF!,#REF!,#REF!</definedName>
    <definedName name="P1_T1_Protect" hidden="1">[18]перекрестка!$J$42:$K$46,[18]перекрестка!$J$49,[18]перекрестка!$J$50:$K$54,[18]перекрестка!$J$55,[18]перекрестка!$J$56:$K$60,[18]перекрестка!$J$62:$K$66</definedName>
    <definedName name="P1_T16_Protect" hidden="1">'[18]16'!$G$10:$K$14,'[18]16'!$G$17:$K$17,'[18]16'!$G$20:$K$20,'[18]16'!$G$23:$K$23,'[18]16'!$G$26:$K$26,'[18]16'!$G$29:$K$29,'[18]16'!$G$33:$K$34,'[18]16'!$G$38:$K$40</definedName>
    <definedName name="P1_T17?L4">'[13]29'!$J$18:$J$25,'[13]29'!$G$18:$G$25,'[13]29'!$G$35:$G$42,'[13]29'!$J$35:$J$42,'[13]29'!$G$60,'[13]29'!$J$60,'[13]29'!$M$60,'[13]29'!$P$60,'[13]29'!$P$18:$P$25,'[13]29'!$G$9:$G$16</definedName>
    <definedName name="P1_T17?unit?РУБ.ГКАЛ">'[13]29'!$F$44:$F$51,'[13]29'!$I$44:$I$51,'[13]29'!$L$44:$L$51,'[13]29'!$F$18:$F$25,'[13]29'!$I$60,'[13]29'!$L$60,'[13]29'!$O$60,'[13]29'!$F$60,'[13]29'!$F$9:$F$16,'[13]29'!$I$9:$I$16</definedName>
    <definedName name="P1_T17?unit?ТГКАЛ">'[13]29'!$M$18:$M$25,'[13]29'!$J$18:$J$25,'[13]29'!$G$18:$G$25,'[13]29'!$G$35:$G$42,'[13]29'!$J$35:$J$42,'[13]29'!$G$60,'[13]29'!$J$60,'[13]29'!$M$60,'[13]29'!$P$60,'[13]29'!$G$9:$G$16</definedName>
    <definedName name="P1_T17_Protection">'[13]29'!$O$47:$P$51,'[13]29'!$L$47:$M$51,'[13]29'!$L$53:$M$53,'[13]29'!$L$55:$M$59,'[13]29'!$O$53:$P$53,'[13]29'!$O$55:$P$59,'[13]29'!$F$12:$G$16,'[13]29'!$F$10:$G$10</definedName>
    <definedName name="P1_T18.2_Protect" hidden="1">'[18]18.2'!$F$12:$J$19,'[18]18.2'!$F$22:$J$25,'[18]18.2'!$B$28:$J$30,'[18]18.2'!$F$32:$J$32,'[18]18.2'!$B$34:$J$36,'[18]18.2'!$F$40:$J$45,'[18]18.2'!$F$52:$J$52</definedName>
    <definedName name="P1_T20_Protection" hidden="1">'[13]20'!$E$4:$H$4,'[13]20'!$E$13:$H$13,'[13]20'!$E$16:$H$17,'[13]20'!$E$19:$H$19,'[13]20'!$J$4:$M$4,'[13]20'!$J$8:$M$11,'[13]20'!$J$13:$M$13,'[13]20'!$J$16:$M$17,'[13]20'!$J$19:$M$19</definedName>
    <definedName name="P1_T21_Protection">'[13]21'!$O$31:$S$33,'[13]21'!$E$11,'[13]21'!$G$11:$K$11,'[13]21'!$M$11,'[13]21'!$O$11:$S$11,'[13]21'!$E$14:$E$16,'[13]21'!$G$14:$K$16,'[13]21'!$M$14:$M$16,'[13]21'!$O$14:$S$16</definedName>
    <definedName name="P1_T23_Protection">'[13]23'!$F$9:$J$25,'[13]23'!$O$9:$P$25,'[13]23'!$A$32:$A$34,'[13]23'!$F$32:$J$34,'[13]23'!$O$32:$P$34,'[13]23'!$A$37:$A$53,'[13]23'!$F$37:$J$53,'[13]23'!$O$37:$P$53</definedName>
    <definedName name="P1_T25_protection">'[13]25'!$G$8:$J$21,'[13]25'!$G$24:$J$28,'[13]25'!$G$30:$J$33,'[13]25'!$G$35:$J$37,'[13]25'!$G$41:$J$42,'[13]25'!$L$8:$O$21,'[13]25'!$L$24:$O$28,'[13]25'!$L$30:$O$33</definedName>
    <definedName name="P1_T26_Protection">'[13]26'!$B$34:$B$36,'[13]26'!$F$8:$I$8,'[13]26'!$F$10:$I$11,'[13]26'!$F$13:$I$15,'[13]26'!$F$18:$I$19,'[13]26'!$F$22:$I$24,'[13]26'!$F$26:$I$26,'[13]26'!$F$29:$I$32</definedName>
    <definedName name="P1_T27_Protection">'[13]27'!$B$34:$B$36,'[13]27'!$F$8:$I$8,'[13]27'!$F$10:$I$11,'[13]27'!$F$13:$I$15,'[13]27'!$F$18:$I$19,'[13]27'!$F$22:$I$24,'[13]27'!$F$26:$I$26,'[13]27'!$F$29:$I$32</definedName>
    <definedName name="P1_T28?axis?R?ПЭ">'[13]28'!$D$16:$I$18,'[13]28'!$D$22:$I$24,'[13]28'!$D$28:$I$30,'[13]28'!$D$37:$I$39,'[13]28'!$D$42:$I$44,'[13]28'!$D$48:$I$50,'[13]28'!$D$54:$I$56,'[13]28'!$D$63:$I$65</definedName>
    <definedName name="P1_T28?axis?R?ПЭ?">'[13]28'!$B$16:$B$18,'[13]28'!$B$22:$B$24,'[13]28'!$B$28:$B$30,'[13]28'!$B$37:$B$39,'[13]28'!$B$42:$B$44,'[13]28'!$B$48:$B$50,'[13]28'!$B$54:$B$56,'[13]28'!$B$63:$B$65</definedName>
    <definedName name="P1_T28?Data">'[13]28'!$G$242:$H$265,'[13]28'!$D$242:$E$265,'[13]28'!$G$216:$H$239,'[13]28'!$D$268:$E$292,'[13]28'!$G$268:$H$292,'[13]28'!$D$216:$E$239,'[13]28'!$G$190:$H$213</definedName>
    <definedName name="P1_T28_Protection">'[13]28'!$B$74:$B$76,'[13]28'!$B$80:$B$82,'[13]28'!$B$89:$B$91,'[13]28'!$B$94:$B$96,'[13]28'!$B$100:$B$102,'[13]28'!$B$106:$B$108,'[13]28'!$B$115:$B$117,'[13]28'!$B$120:$B$122</definedName>
    <definedName name="P1_T4_Protect" hidden="1">'[18]4'!$G$20:$J$20,'[18]4'!$G$22:$J$22,'[18]4'!$G$24:$J$28,'[18]4'!$L$11:$O$17,'[18]4'!$L$20:$O$20,'[18]4'!$L$22:$O$22,'[18]4'!$L$24:$O$28,'[18]4'!$Q$11:$T$17,'[18]4'!$Q$20:$T$20</definedName>
    <definedName name="P1_T6_Protect" hidden="1">'[18]6'!$D$46:$H$55,'[18]6'!$J$46:$N$55,'[18]6'!$D$57:$H$59,'[18]6'!$J$57:$N$59,'[18]6'!$B$10:$B$19,'[18]6'!$D$10:$H$19,'[18]6'!$J$10:$N$19,'[18]6'!$D$21:$H$23,'[18]6'!$J$21:$N$23</definedName>
    <definedName name="P10_SCOPE_FULL_LOAD" localSheetId="9" hidden="1">#REF!,#REF!,#REF!,#REF!,#REF!,#REF!</definedName>
    <definedName name="P10_SCOPE_FULL_LOAD" hidden="1">#REF!,#REF!,#REF!,#REF!,#REF!,#REF!</definedName>
    <definedName name="P10_T1_Protect" hidden="1">[18]перекрестка!$F$42:$H$46,[18]перекрестка!$F$49:$G$49,[18]перекрестка!$F$50:$H$54,[18]перекрестка!$F$55:$G$55,[18]перекрестка!$F$56:$H$60</definedName>
    <definedName name="P10_T28_Protection">'[13]28'!$G$167:$H$169,'[13]28'!$D$172:$E$174,'[13]28'!$G$172:$H$174,'[13]28'!$D$178:$E$180,'[13]28'!$G$178:$H$181,'[13]28'!$D$184:$E$186,'[13]28'!$G$184:$H$186</definedName>
    <definedName name="P11_SCOPE_FULL_LOAD" localSheetId="9" hidden="1">#REF!,#REF!,#REF!,#REF!,#REF!</definedName>
    <definedName name="P11_SCOPE_FULL_LOAD" hidden="1">#REF!,#REF!,#REF!,#REF!,#REF!</definedName>
    <definedName name="P11_T1_Protect" hidden="1">[18]перекрестка!$F$62:$H$66,[18]перекрестка!$F$68:$H$72,[18]перекрестка!$F$74:$H$78,[18]перекрестка!$F$80:$H$84,[18]перекрестка!$F$89:$G$89</definedName>
    <definedName name="P11_T28_Protection">'[13]28'!$D$193:$E$195,'[13]28'!$G$193:$H$195,'[13]28'!$D$198:$E$200,'[13]28'!$G$198:$H$200,'[13]28'!$D$204:$E$206,'[13]28'!$G$204:$H$206,'[13]28'!$D$210:$E$212,'[13]28'!$B$68:$B$70</definedName>
    <definedName name="P12_SCOPE_FULL_LOAD" localSheetId="9" hidden="1">#REF!,#REF!,#REF!,#REF!,#REF!,#REF!</definedName>
    <definedName name="P12_SCOPE_FULL_LOAD" hidden="1">#REF!,#REF!,#REF!,#REF!,#REF!,#REF!</definedName>
    <definedName name="P12_T1_Protect" hidden="1">[18]перекрестка!$F$90:$H$94,[18]перекрестка!$F$95:$G$95,[18]перекрестка!$F$96:$H$100,[18]перекрестка!$F$102:$H$106,[18]перекрестка!$F$108:$H$112</definedName>
    <definedName name="P12_T28_Protection">P1_T28_Protection,P2_T28_Protection,P3_T28_Protection,P4_T28_Protection,P5_T28_Protection,P6_T28_Protection,P7_T28_Protection,P8_T28_Protection</definedName>
    <definedName name="P13_SCOPE_FULL_LOAD" localSheetId="9" hidden="1">#REF!,#REF!,#REF!,#REF!,#REF!,#REF!</definedName>
    <definedName name="P13_SCOPE_FULL_LOAD" hidden="1">#REF!,#REF!,#REF!,#REF!,#REF!,#REF!</definedName>
    <definedName name="P13_T1_Protect" hidden="1">[18]перекрестка!$F$114:$H$118,[18]перекрестка!$F$120:$H$124,[18]перекрестка!$F$127:$G$127,[18]перекрестка!$F$128:$H$132,[18]перекрестка!$F$133:$G$133</definedName>
    <definedName name="P14_SCOPE_FULL_LOAD" localSheetId="9" hidden="1">#REF!,#REF!,#REF!,#REF!,#REF!,#REF!</definedName>
    <definedName name="P14_SCOPE_FULL_LOAD" hidden="1">#REF!,#REF!,#REF!,#REF!,#REF!,#REF!</definedName>
    <definedName name="P14_T1_Protect" hidden="1">[18]перекрестка!$F$134:$H$138,[18]перекрестка!$F$140:$H$144,[18]перекрестка!$F$146:$H$150,[18]перекрестка!$F$152:$H$156,[18]перекрестка!$F$158:$H$162</definedName>
    <definedName name="P15_SCOPE_FULL_LOAD" localSheetId="9" hidden="1">#REF!,#REF!,#REF!,#REF!,#REF!,'6.2. Паспорт фин осв ввод'!P1_SCOPE_FULL_LOAD</definedName>
    <definedName name="P15_SCOPE_FULL_LOAD" hidden="1">#REF!,#REF!,#REF!,#REF!,#REF!,P1_SCOPE_FULL_LOAD</definedName>
    <definedName name="P15_T1_Protect" hidden="1">[18]перекрестка!$J$158:$K$162,[18]перекрестка!$J$152:$K$156,[18]перекрестка!$J$146:$K$150,[18]перекрестка!$J$140:$K$144,[18]перекрестка!$J$11</definedName>
    <definedName name="P16_SCOPE_FULL_LOAD" hidden="1">#N/A</definedName>
    <definedName name="P16_T1_Protect" hidden="1">[18]перекрестка!$J$12:$K$16,[18]перекрестка!$J$17,[18]перекрестка!$J$18:$K$22,[18]перекрестка!$J$24:$K$28,[18]перекрестка!$J$30:$K$34,[18]перекрестка!$F$23:$G$23</definedName>
    <definedName name="P17_SCOPE_FULL_LOAD" hidden="1">#N/A</definedName>
    <definedName name="P17_T1_Protect" hidden="1">[18]перекрестка!$F$29:$G$29,[18]перекрестка!$F$61:$G$61,[18]перекрестка!$F$67:$G$67,[18]перекрестка!$F$101:$G$101,[18]перекрестка!$F$107:$G$107</definedName>
    <definedName name="P18_T1_Protect" hidden="1">[18]перекрестка!$F$139:$G$139,[18]перекрестка!$F$145:$G$145,[18]перекрестка!$J$36:$K$40,P1_T1_Protect,P2_T1_Protect,P3_T1_Protect,P4_T1_Protect</definedName>
    <definedName name="P19_T1_Protect" hidden="1">P5_T1_Protect,P6_T1_Protect,P7_T1_Protect,P8_T1_Protect,P9_T1_Protect,P10_T1_Protect,P11_T1_Protect,P12_T1_Protect,P13_T1_Protect,P14_T1_Protect</definedName>
    <definedName name="P2_dip" hidden="1">[16]База!$G$100:$G$116,[16]База!$G$118:$G$123,[16]База!$G$125:$G$126,[16]База!$G$128:$G$131,[16]База!$G$133,[16]База!$G$135:$G$139,[16]База!$G$141</definedName>
    <definedName name="P2_SC22" localSheetId="9" hidden="1">#REF!,#REF!,#REF!,#REF!,#REF!,#REF!,#REF!</definedName>
    <definedName name="P2_SC22" hidden="1">#REF!,#REF!,#REF!,#REF!,#REF!,#REF!,#REF!</definedName>
    <definedName name="P2_SCOPE_16_PRT" hidden="1">[16]База!$E$38:$I$38,[16]База!$E$41:$I$41,[16]База!$E$45:$I$47,[16]База!$E$49:$I$49,[16]База!$E$53:$I$54,[16]База!$E$56:$I$57,[16]База!$E$59:$I$59,[16]База!$E$9:$I$13</definedName>
    <definedName name="P2_SCOPE_4_PRT" hidden="1">[16]База!$P$25:$S$25,[16]База!$P$27:$S$31,[16]База!$U$14:$X$20,[16]База!$U$23:$X$23,[16]База!$U$25:$X$25,[16]База!$U$27:$X$31,[16]База!$Z$14:$AC$20,[16]База!$Z$23:$AC$23,[16]База!$Z$25:$AC$25</definedName>
    <definedName name="P2_SCOPE_5_PRT" hidden="1">[16]База!$P$25:$S$25,[16]База!$P$27:$S$31,[16]База!$U$14:$X$21,[16]База!$U$23:$X$23,[16]База!$U$25:$X$25,[16]База!$U$27:$X$31,[16]База!$Z$14:$AC$21,[16]База!$Z$23:$AC$23,[16]База!$Z$25:$AC$25</definedName>
    <definedName name="P2_SCOPE_CORR" localSheetId="9" hidden="1">#REF!,#REF!,#REF!,#REF!,#REF!,#REF!,#REF!,#REF!</definedName>
    <definedName name="P2_SCOPE_CORR" hidden="1">#REF!,#REF!,#REF!,#REF!,#REF!,#REF!,#REF!,#REF!</definedName>
    <definedName name="P2_SCOPE_F1_PRT" hidden="1">[16]База!$D$56:$E$59,[16]База!$D$34:$E$50,[16]База!$D$32:$E$32,[16]База!$D$23:$E$30</definedName>
    <definedName name="P2_SCOPE_F2_PRT" hidden="1">[16]База!$D$52:$G$54,[16]База!$C$21:$E$42,[16]База!$A$12:$E$12,[16]База!$C$8:$E$11</definedName>
    <definedName name="P2_SCOPE_FULL_LOAD" localSheetId="9" hidden="1">#REF!,#REF!,#REF!,#REF!,#REF!,#REF!</definedName>
    <definedName name="P2_SCOPE_FULL_LOAD" hidden="1">#REF!,#REF!,#REF!,#REF!,#REF!,#REF!</definedName>
    <definedName name="P2_SCOPE_IND" localSheetId="9" hidden="1">#REF!,#REF!,#REF!,#REF!,#REF!,#REF!</definedName>
    <definedName name="P2_SCOPE_IND" hidden="1">#REF!,#REF!,#REF!,#REF!,#REF!,#REF!</definedName>
    <definedName name="P2_SCOPE_IND2" localSheetId="9" hidden="1">#REF!,#REF!,#REF!,#REF!,#REF!</definedName>
    <definedName name="P2_SCOPE_IND2" hidden="1">#REF!,#REF!,#REF!,#REF!,#REF!</definedName>
    <definedName name="P2_SCOPE_NOTIND" localSheetId="9" hidden="1">#REF!,#REF!,#REF!,#REF!,#REF!,#REF!,#REF!</definedName>
    <definedName name="P2_SCOPE_NOTIND" hidden="1">#REF!,#REF!,#REF!,#REF!,#REF!,#REF!,#REF!</definedName>
    <definedName name="P2_SCOPE_NotInd2" localSheetId="9" hidden="1">#REF!,#REF!,#REF!,#REF!,#REF!,#REF!</definedName>
    <definedName name="P2_SCOPE_NotInd2" hidden="1">#REF!,#REF!,#REF!,#REF!,#REF!,#REF!</definedName>
    <definedName name="P2_SCOPE_NotInd3" localSheetId="9" hidden="1">#REF!,#REF!,#REF!,#REF!,#REF!,#REF!,#REF!</definedName>
    <definedName name="P2_SCOPE_NotInd3" hidden="1">#REF!,#REF!,#REF!,#REF!,#REF!,#REF!,#REF!</definedName>
    <definedName name="P2_SCOPE_NotInt" localSheetId="9" hidden="1">#REF!,#REF!,#REF!,#REF!,#REF!,#REF!,#REF!</definedName>
    <definedName name="P2_SCOPE_NotInt" hidden="1">#REF!,#REF!,#REF!,#REF!,#REF!,#REF!,#REF!</definedName>
    <definedName name="P2_SCOPE_PER_PRT" hidden="1">[16]База!$N$14:$N$25,[16]База!$N$27:$N$31,[16]База!$J$27:$K$31,[16]База!$F$27:$H$31,[16]База!$F$33:$H$37</definedName>
    <definedName name="P2_SCOPE_SAVE2" localSheetId="9" hidden="1">#REF!,#REF!,#REF!,#REF!,#REF!,#REF!</definedName>
    <definedName name="P2_SCOPE_SAVE2" hidden="1">#REF!,#REF!,#REF!,#REF!,#REF!,#REF!</definedName>
    <definedName name="P2_SCOPE_SV_PRT" localSheetId="9" hidden="1">#REF!,#REF!,#REF!,#REF!,#REF!,#REF!,#REF!</definedName>
    <definedName name="P2_SCOPE_SV_PRT" hidden="1">#REF!,#REF!,#REF!,#REF!,#REF!,#REF!,#REF!</definedName>
    <definedName name="P2_SCOPE_TAR_OLD" hidden="1">[17]Свод!$W$8:$W$25,[17]Свод!$W$27:$W$37,[17]Свод!$W$39:$W$51,[17]Свод!$W$53:$W$66,[17]Свод!$W$68:$W$73,[17]Свод!$W$75:$W$89,[17]Свод!$W$91:$W$101</definedName>
    <definedName name="P2_T1_Protect" hidden="1">[18]перекрестка!$J$68:$K$72,[18]перекрестка!$J$74:$K$78,[18]перекрестка!$J$80:$K$84,[18]перекрестка!$J$89,[18]перекрестка!$J$90:$K$94,[18]перекрестка!$J$95</definedName>
    <definedName name="P2_T17?L4">'[13]29'!$J$9:$J$16,'[13]29'!$M$9:$M$16,'[13]29'!$P$9:$P$16,'[13]29'!$G$44:$G$51,'[13]29'!$J$44:$J$51,'[13]29'!$M$44:$M$51,'[13]29'!$M$35:$M$42,'[13]29'!$P$35:$P$42,'[13]29'!$P$44:$P$51</definedName>
    <definedName name="P2_T17?unit?РУБ.ГКАЛ">'[13]29'!$I$18:$I$25,'[13]29'!$L$9:$L$16,'[13]29'!$L$18:$L$25,'[13]29'!$O$9:$O$16,'[13]29'!$F$35:$F$42,'[13]29'!$I$35:$I$42,'[13]29'!$L$35:$L$42,'[13]29'!$O$35:$O$51</definedName>
    <definedName name="P2_T17?unit?ТГКАЛ">'[13]29'!$J$9:$J$16,'[13]29'!$M$9:$M$16,'[13]29'!$P$9:$P$16,'[13]29'!$M$35:$M$42,'[13]29'!$P$35:$P$42,'[13]29'!$G$44:$G$51,'[13]29'!$J$44:$J$51,'[13]29'!$M$44:$M$51,'[13]29'!$P$44:$P$51</definedName>
    <definedName name="P2_T17_Protection">'[13]29'!$F$19:$G$19,'[13]29'!$F$21:$G$25,'[13]29'!$F$27:$G$27,'[13]29'!$F$29:$G$33,'[13]29'!$F$36:$G$36,'[13]29'!$F$38:$G$42,'[13]29'!$F$45:$G$45,'[13]29'!$F$47:$G$51</definedName>
    <definedName name="P2_T21_Protection">'[13]21'!$E$20:$E$22,'[13]21'!$G$20:$K$22,'[13]21'!$M$20:$M$22,'[13]21'!$O$20:$S$22,'[13]21'!$E$26:$E$28,'[13]21'!$G$26:$K$28,'[13]21'!$M$26:$M$28,'[13]21'!$O$26:$S$28</definedName>
    <definedName name="P2_T25_protection">'[13]25'!$L$35:$O$37,'[13]25'!$L$41:$O$42,'[13]25'!$Q$8:$T$21,'[13]25'!$Q$24:$T$28,'[13]25'!$Q$30:$T$33,'[13]25'!$Q$35:$T$37,'[13]25'!$Q$41:$T$42,'[13]25'!$B$35:$B$37</definedName>
    <definedName name="P2_T26_Protection">'[13]26'!$F$34:$I$36,'[13]26'!$K$8:$N$8,'[13]26'!$K$10:$N$11,'[13]26'!$K$13:$N$15,'[13]26'!$K$18:$N$19,'[13]26'!$K$22:$N$24,'[13]26'!$K$26:$N$26,'[13]26'!$K$29:$N$32</definedName>
    <definedName name="P2_T27_Protection">'[13]27'!$F$34:$I$36,'[13]27'!$K$8:$N$8,'[13]27'!$K$10:$N$11,'[13]27'!$K$13:$N$15,'[13]27'!$K$18:$N$19,'[13]27'!$K$22:$N$24,'[13]27'!$K$26:$N$26,'[13]27'!$K$29:$N$32</definedName>
    <definedName name="P2_T28?axis?R?ПЭ">'[13]28'!$D$68:$I$70,'[13]28'!$D$74:$I$76,'[13]28'!$D$80:$I$82,'[13]28'!$D$89:$I$91,'[13]28'!$D$94:$I$96,'[13]28'!$D$100:$I$102,'[13]28'!$D$106:$I$108,'[13]28'!$D$115:$I$117</definedName>
    <definedName name="P2_T28?axis?R?ПЭ?">'[13]28'!$B$68:$B$70,'[13]28'!$B$74:$B$76,'[13]28'!$B$80:$B$82,'[13]28'!$B$89:$B$91,'[13]28'!$B$94:$B$96,'[13]28'!$B$100:$B$102,'[13]28'!$B$106:$B$108,'[13]28'!$B$115:$B$117</definedName>
    <definedName name="P2_T28_Protection">'[13]28'!$B$126:$B$128,'[13]28'!$B$132:$B$134,'[13]28'!$B$141:$B$143,'[13]28'!$B$146:$B$148,'[13]28'!$B$152:$B$154,'[13]28'!$B$158:$B$160,'[13]28'!$B$167:$B$169</definedName>
    <definedName name="P2_T4_Protect" hidden="1">'[18]4'!$Q$22:$T$22,'[18]4'!$Q$24:$T$28,'[18]4'!$V$24:$Y$28,'[18]4'!$V$22:$Y$22,'[18]4'!$V$20:$Y$20,'[18]4'!$V$11:$Y$17,'[18]4'!$AA$11:$AD$17,'[18]4'!$AA$20:$AD$20,'[18]4'!$AA$22:$AD$22</definedName>
    <definedName name="P3_dip" hidden="1">[16]База!$G$143:$G$145,[16]База!$G$214:$G$217,[16]База!$G$219:$G$224,[16]База!$G$226,[16]База!$G$228,[16]База!$G$230,[16]База!$G$232,[16]База!$G$197:$G$212</definedName>
    <definedName name="P3_SC22" localSheetId="9" hidden="1">#REF!,#REF!,#REF!,#REF!,#REF!,#REF!</definedName>
    <definedName name="P3_SC22" hidden="1">#REF!,#REF!,#REF!,#REF!,#REF!,#REF!</definedName>
    <definedName name="P3_SCOPE_F1_PRT" hidden="1">[16]База!$E$16:$E$17,[16]База!$C$4:$D$4,[16]База!$C$7:$E$10,[16]База!$A$11:$E$11</definedName>
    <definedName name="P3_SCOPE_FULL_LOAD" localSheetId="9" hidden="1">#REF!,#REF!,#REF!,#REF!,#REF!,#REF!</definedName>
    <definedName name="P3_SCOPE_FULL_LOAD" hidden="1">#REF!,#REF!,#REF!,#REF!,#REF!,#REF!</definedName>
    <definedName name="P3_SCOPE_IND" localSheetId="9" hidden="1">#REF!,#REF!,#REF!,#REF!,#REF!</definedName>
    <definedName name="P3_SCOPE_IND" hidden="1">#REF!,#REF!,#REF!,#REF!,#REF!</definedName>
    <definedName name="P3_SCOPE_IND2" localSheetId="9" hidden="1">#REF!,#REF!,#REF!,#REF!,#REF!</definedName>
    <definedName name="P3_SCOPE_IND2" hidden="1">#REF!,#REF!,#REF!,#REF!,#REF!</definedName>
    <definedName name="P3_SCOPE_NOTIND" localSheetId="9" hidden="1">#REF!,#REF!,#REF!,#REF!,#REF!,#REF!,#REF!</definedName>
    <definedName name="P3_SCOPE_NOTIND" hidden="1">#REF!,#REF!,#REF!,#REF!,#REF!,#REF!,#REF!</definedName>
    <definedName name="P3_SCOPE_NotInd2" localSheetId="9" hidden="1">#REF!,#REF!,#REF!,#REF!,#REF!,#REF!,#REF!</definedName>
    <definedName name="P3_SCOPE_NotInd2" hidden="1">#REF!,#REF!,#REF!,#REF!,#REF!,#REF!,#REF!</definedName>
    <definedName name="P3_SCOPE_NotInt" localSheetId="9" hidden="1">#REF!,#REF!,#REF!,#REF!,#REF!,#REF!</definedName>
    <definedName name="P3_SCOPE_NotInt" hidden="1">#REF!,#REF!,#REF!,#REF!,#REF!,#REF!</definedName>
    <definedName name="P3_SCOPE_PER_PRT" hidden="1">[16]База!$J$33:$K$37,[16]База!$N$33:$N$37,[16]База!$F$39:$H$43,[16]База!$J$39:$K$43,[16]База!$N$39:$N$43</definedName>
    <definedName name="P3_SCOPE_SV_PRT" localSheetId="9" hidden="1">#REF!,#REF!,#REF!,#REF!,#REF!,#REF!,#REF!</definedName>
    <definedName name="P3_SCOPE_SV_PRT" hidden="1">#REF!,#REF!,#REF!,#REF!,#REF!,#REF!,#REF!</definedName>
    <definedName name="P3_T1_Protect" hidden="1">[18]перекрестка!$J$96:$K$100,[18]перекрестка!$J$102:$K$106,[18]перекрестка!$J$108:$K$112,[18]перекрестка!$J$114:$K$118,[18]перекрестка!$J$120:$K$124</definedName>
    <definedName name="P3_T17_Protection">'[13]29'!$F$53:$G$53,'[13]29'!$F$55:$G$59,'[13]29'!$I$55:$J$59,'[13]29'!$I$53:$J$53,'[13]29'!$I$47:$J$51,'[13]29'!$I$45:$J$45,'[13]29'!$I$38:$J$42,'[13]29'!$I$36:$J$36</definedName>
    <definedName name="P3_T21_Protection">'[13]21'!$E$31:$E$33,'[13]21'!$G$31:$K$33,'[13]21'!$B$14:$B$16,'[13]21'!$B$20:$B$22,'[13]21'!$B$26:$B$28,'[13]21'!$B$31:$B$33,'[13]21'!$M$31:$M$33,P1_T21_Protection</definedName>
    <definedName name="P3_T27_Protection">'[13]27'!$K$34:$N$36,'[13]27'!$P$8:$S$8,'[13]27'!$P$10:$S$11,'[13]27'!$P$13:$S$15,'[13]27'!$P$18:$S$19,'[13]27'!$P$22:$S$24,'[13]27'!$P$26:$S$26,'[13]27'!$P$29:$S$32</definedName>
    <definedName name="P3_T28?axis?R?ПЭ">'[13]28'!$D$120:$I$122,'[13]28'!$D$126:$I$128,'[13]28'!$D$132:$I$134,'[13]28'!$D$141:$I$143,'[13]28'!$D$146:$I$148,'[13]28'!$D$152:$I$154,'[13]28'!$D$158:$I$160</definedName>
    <definedName name="P3_T28?axis?R?ПЭ?">'[13]28'!$B$120:$B$122,'[13]28'!$B$126:$B$128,'[13]28'!$B$132:$B$134,'[13]28'!$B$141:$B$143,'[13]28'!$B$146:$B$148,'[13]28'!$B$152:$B$154,'[13]28'!$B$158:$B$160</definedName>
    <definedName name="P3_T28_Protection">'[13]28'!$B$172:$B$174,'[13]28'!$B$178:$B$180,'[13]28'!$B$184:$B$186,'[13]28'!$B$193:$B$195,'[13]28'!$B$198:$B$200,'[13]28'!$B$204:$B$206,'[13]28'!$B$210:$B$212</definedName>
    <definedName name="P4_dip" hidden="1">[16]База!$G$70:$G$75,[16]База!$G$77:$G$78,[16]База!$G$80:$G$83,[16]База!$G$85,[16]База!$G$87:$G$91,[16]База!$G$93,[16]База!$G$95:$G$97,[16]База!$G$52:$G$68</definedName>
    <definedName name="P4_SCOPE_F1_PRT" hidden="1">[16]База!$C$13:$E$13,[16]База!$A$14:$E$14,[16]База!$C$23:$C$50,[16]База!$C$54:$C$95</definedName>
    <definedName name="P4_SCOPE_FULL_LOAD" localSheetId="9" hidden="1">#REF!,#REF!,#REF!,#REF!,#REF!,#REF!</definedName>
    <definedName name="P4_SCOPE_FULL_LOAD" hidden="1">#REF!,#REF!,#REF!,#REF!,#REF!,#REF!</definedName>
    <definedName name="P4_SCOPE_IND" localSheetId="9" hidden="1">#REF!,#REF!,#REF!,#REF!,#REF!</definedName>
    <definedName name="P4_SCOPE_IND" hidden="1">#REF!,#REF!,#REF!,#REF!,#REF!</definedName>
    <definedName name="P4_SCOPE_IND2" localSheetId="9" hidden="1">#REF!,#REF!,#REF!,#REF!,#REF!,#REF!</definedName>
    <definedName name="P4_SCOPE_IND2" hidden="1">#REF!,#REF!,#REF!,#REF!,#REF!,#REF!</definedName>
    <definedName name="P4_SCOPE_NOTIND" localSheetId="9" hidden="1">#REF!,#REF!,#REF!,#REF!,#REF!,#REF!,#REF!</definedName>
    <definedName name="P4_SCOPE_NOTIND" hidden="1">#REF!,#REF!,#REF!,#REF!,#REF!,#REF!,#REF!</definedName>
    <definedName name="P4_SCOPE_NotInd2" localSheetId="9" hidden="1">#REF!,#REF!,#REF!,#REF!,#REF!,#REF!,#REF!</definedName>
    <definedName name="P4_SCOPE_NotInd2" hidden="1">#REF!,#REF!,#REF!,#REF!,#REF!,#REF!,#REF!</definedName>
    <definedName name="P4_SCOPE_PER_PRT" hidden="1">[16]База!$F$45:$H$49,[16]База!$J$45:$K$49,[16]База!$N$45:$N$49,[16]База!$F$53:$G$64,[16]База!$H$54:$H$58</definedName>
    <definedName name="P4_T1_Protect" hidden="1">[18]перекрестка!$J$127,[18]перекрестка!$J$128:$K$132,[18]перекрестка!$J$133,[18]перекрестка!$J$134:$K$138,[18]перекрестка!$N$11:$N$22,[18]перекрестка!$N$24:$N$28</definedName>
    <definedName name="P4_T17_Protection">'[13]29'!$I$29:$J$33,'[13]29'!$I$27:$J$27,'[13]29'!$I$21:$J$25,'[13]29'!$I$19:$J$19,'[13]29'!$I$12:$J$16,'[13]29'!$I$10:$J$10,'[13]29'!$L$10:$M$10,'[13]29'!$L$12:$M$16</definedName>
    <definedName name="P4_T28?axis?R?ПЭ">'[13]28'!$D$167:$I$169,'[13]28'!$D$172:$I$174,'[13]28'!$D$178:$I$180,'[13]28'!$D$184:$I$186,'[13]28'!$D$193:$I$195,'[13]28'!$D$198:$I$200,'[13]28'!$D$204:$I$206</definedName>
    <definedName name="P4_T28?axis?R?ПЭ?">'[13]28'!$B$167:$B$169,'[13]28'!$B$172:$B$174,'[13]28'!$B$178:$B$180,'[13]28'!$B$184:$B$186,'[13]28'!$B$193:$B$195,'[13]28'!$B$198:$B$200,'[13]28'!$B$204:$B$206</definedName>
    <definedName name="P4_T28_Protection">'[13]28'!$B$219:$B$221,'[13]28'!$B$224:$B$226,'[13]28'!$B$230:$B$232,'[13]28'!$B$236:$B$238,'[13]28'!$B$245:$B$247,'[13]28'!$B$250:$B$252,'[13]28'!$B$256:$B$258</definedName>
    <definedName name="P5_SCOPE_FULL_LOAD" localSheetId="9" hidden="1">#REF!,#REF!,#REF!,#REF!,#REF!,#REF!</definedName>
    <definedName name="P5_SCOPE_FULL_LOAD" hidden="1">#REF!,#REF!,#REF!,#REF!,#REF!,#REF!</definedName>
    <definedName name="P5_SCOPE_NOTIND" localSheetId="9" hidden="1">#REF!,#REF!,#REF!,#REF!,#REF!,#REF!,#REF!</definedName>
    <definedName name="P5_SCOPE_NOTIND" hidden="1">#REF!,#REF!,#REF!,#REF!,#REF!,#REF!,#REF!</definedName>
    <definedName name="P5_SCOPE_NotInd2" localSheetId="9" hidden="1">#REF!,#REF!,#REF!,#REF!,#REF!,#REF!,#REF!</definedName>
    <definedName name="P5_SCOPE_NotInd2" hidden="1">#REF!,#REF!,#REF!,#REF!,#REF!,#REF!,#REF!</definedName>
    <definedName name="P5_SCOPE_PER_PRT" hidden="1">[16]База!$H$60:$H$64,[16]База!$J$53:$J$64,[16]База!$K$54:$K$58,[16]База!$K$60:$K$64,[16]База!$N$53:$N$64</definedName>
    <definedName name="P5_T1_Protect" hidden="1">[18]перекрестка!$N$30:$N$34,[18]перекрестка!$N$36:$N$40,[18]перекрестка!$N$42:$N$46,[18]перекрестка!$N$49:$N$60,[18]перекрестка!$N$62:$N$66</definedName>
    <definedName name="P5_T17_Protection">'[13]29'!$L$19:$M$19,'[13]29'!$L$21:$M$27,'[13]29'!$L$29:$M$33,'[13]29'!$L$36:$M$36,'[13]29'!$L$38:$M$42,'[13]29'!$L$45:$M$45,'[13]29'!$O$10:$P$10,'[13]29'!$O$12:$P$16</definedName>
    <definedName name="P5_T28?axis?R?ПЭ">'[13]28'!$D$210:$I$212,'[13]28'!$D$219:$I$221,'[13]28'!$D$224:$I$226,'[13]28'!$D$230:$I$232,'[13]28'!$D$236:$I$238,'[13]28'!$D$245:$I$247,'[13]28'!$D$250:$I$252</definedName>
    <definedName name="P5_T28?axis?R?ПЭ?">'[13]28'!$B$210:$B$212,'[13]28'!$B$219:$B$221,'[13]28'!$B$224:$B$226,'[13]28'!$B$230:$B$232,'[13]28'!$B$236:$B$238,'[13]28'!$B$245:$B$247,'[13]28'!$B$250:$B$252</definedName>
    <definedName name="P5_T28_Protection">'[13]28'!$B$262:$B$264,'[13]28'!$B$271:$B$273,'[13]28'!$B$276:$B$278,'[13]28'!$B$282:$B$284,'[13]28'!$B$288:$B$291,'[13]28'!$B$11:$B$13,'[13]28'!$B$16:$B$18,'[13]28'!$B$22:$B$24</definedName>
    <definedName name="P6_SCOPE_FULL_LOAD" localSheetId="9" hidden="1">#REF!,#REF!,#REF!,#REF!,#REF!,#REF!</definedName>
    <definedName name="P6_SCOPE_FULL_LOAD" hidden="1">#REF!,#REF!,#REF!,#REF!,#REF!,#REF!</definedName>
    <definedName name="P6_SCOPE_NOTIND" localSheetId="9" hidden="1">#REF!,#REF!,#REF!,#REF!,#REF!,#REF!,#REF!</definedName>
    <definedName name="P6_SCOPE_NOTIND" hidden="1">#REF!,#REF!,#REF!,#REF!,#REF!,#REF!,#REF!</definedName>
    <definedName name="P6_SCOPE_NotInd2" localSheetId="9" hidden="1">#REF!,#REF!,#REF!,#REF!,#REF!,#REF!,#REF!</definedName>
    <definedName name="P6_SCOPE_NotInd2" hidden="1">#REF!,#REF!,#REF!,#REF!,#REF!,#REF!,#REF!</definedName>
    <definedName name="P6_SCOPE_PER_PRT" hidden="1">[16]База!$F$66:$H$70,[16]База!$J$66:$K$70,[16]База!$N$66:$N$70,[16]База!$F$72:$H$76,[16]База!$J$72:$K$76</definedName>
    <definedName name="P6_T1_Protect" hidden="1">[18]перекрестка!$N$68:$N$72,[18]перекрестка!$N$74:$N$78,[18]перекрестка!$N$80:$N$84,[18]перекрестка!$N$89:$N$100,[18]перекрестка!$N$102:$N$106</definedName>
    <definedName name="P6_T17_Protection">'[13]29'!$O$19:$P$19,'[13]29'!$O$21:$P$25,'[13]29'!$O$27:$P$27,'[13]29'!$O$29:$P$33,'[13]29'!$O$36:$P$36,'[13]29'!$O$38:$P$42,'[13]29'!$O$45:$P$45,P1_T17_Protection</definedName>
    <definedName name="P6_T28?axis?R?ПЭ">'[13]28'!$D$256:$I$258,'[13]28'!$D$262:$I$264,'[13]28'!$D$271:$I$273,'[13]28'!$D$276:$I$278,'[13]28'!$D$282:$I$284,'[13]28'!$D$288:$I$291,'[13]28'!$D$11:$I$13,P1_T28?axis?R?ПЭ</definedName>
    <definedName name="P6_T28?axis?R?ПЭ?">'[13]28'!$B$256:$B$258,'[13]28'!$B$262:$B$264,'[13]28'!$B$271:$B$273,'[13]28'!$B$276:$B$278,'[13]28'!$B$282:$B$284,'[13]28'!$B$288:$B$291,'[13]28'!$B$11:$B$13,P1_T28?axis?R?ПЭ?</definedName>
    <definedName name="P6_T28_Protection">'[13]28'!$B$28:$B$30,'[13]28'!$B$37:$B$39,'[13]28'!$B$42:$B$44,'[13]28'!$B$48:$B$50,'[13]28'!$B$54:$B$56,'[13]28'!$B$63:$B$65,'[13]28'!$G$210:$H$212,'[13]28'!$D$11:$E$13</definedName>
    <definedName name="P7_SCOPE_FULL_LOAD" localSheetId="9" hidden="1">#REF!,#REF!,#REF!,#REF!,#REF!,#REF!</definedName>
    <definedName name="P7_SCOPE_FULL_LOAD" hidden="1">#REF!,#REF!,#REF!,#REF!,#REF!,#REF!</definedName>
    <definedName name="P7_SCOPE_NOTIND" localSheetId="9" hidden="1">#REF!,#REF!,#REF!,#REF!,#REF!,#REF!</definedName>
    <definedName name="P7_SCOPE_NOTIND" hidden="1">#REF!,#REF!,#REF!,#REF!,#REF!,#REF!</definedName>
    <definedName name="P7_SCOPE_NotInd2" localSheetId="9" hidden="1">#REF!,#REF!,#REF!,#REF!,#REF!,'6.2. Паспорт фин осв ввод'!P1_SCOPE_NotInd2,'6.2. Паспорт фин осв ввод'!P2_SCOPE_NotInd2,'6.2. Паспорт фин осв ввод'!P3_SCOPE_NotInd2</definedName>
    <definedName name="P7_SCOPE_NotInd2" hidden="1">#REF!,#REF!,#REF!,#REF!,#REF!,P1_SCOPE_NotInd2,P2_SCOPE_NotInd2,P3_SCOPE_NotInd2</definedName>
    <definedName name="P7_SCOPE_PER_PRT" hidden="1">[16]База!$N$72:$N$76,[16]База!$F$78:$H$82,[16]База!$J$78:$K$82,[16]База!$N$78:$N$82,[16]База!$F$84:$H$88</definedName>
    <definedName name="P7_T1_Protect" hidden="1">[18]перекрестка!$N$108:$N$112,[18]перекрестка!$N$114:$N$118,[18]перекрестка!$N$120:$N$124,[18]перекрестка!$N$127:$N$138,[18]перекрестка!$N$140:$N$144</definedName>
    <definedName name="P7_T28_Protection">'[13]28'!$G$11:$H$13,'[13]28'!$D$16:$E$18,'[13]28'!$G$16:$H$18,'[13]28'!$D$22:$E$24,'[13]28'!$G$22:$H$24,'[13]28'!$D$28:$E$30,'[13]28'!$G$28:$H$30,'[13]28'!$D$37:$E$39</definedName>
    <definedName name="P8_SCOPE_FULL_LOAD" localSheetId="9" hidden="1">#REF!,#REF!,#REF!,#REF!,#REF!,#REF!</definedName>
    <definedName name="P8_SCOPE_FULL_LOAD" hidden="1">#REF!,#REF!,#REF!,#REF!,#REF!,#REF!</definedName>
    <definedName name="P8_SCOPE_NOTIND" localSheetId="9" hidden="1">#REF!,#REF!,#REF!,#REF!,#REF!,#REF!</definedName>
    <definedName name="P8_SCOPE_NOTIND" hidden="1">#REF!,#REF!,#REF!,#REF!,#REF!,#REF!</definedName>
    <definedName name="P8_SCOPE_PER_PRT" hidden="1">[19]База!$J$84:$K$88,[19]База!$N$84:$N$88,[19]База!$F$14:$G$25,P1_SCOPE_PER_PRT,P2_SCOPE_PER_PRT,P3_SCOPE_PER_PRT,P4_SCOPE_PER_PRT</definedName>
    <definedName name="P8_T1_Protect" hidden="1">[18]перекрестка!$N$146:$N$150,[18]перекрестка!$N$152:$N$156,[18]перекрестка!$N$158:$N$162,[18]перекрестка!$F$11:$G$11,[18]перекрестка!$F$12:$H$16</definedName>
    <definedName name="P8_T28_Protection">'[13]28'!$G$37:$H$39,'[13]28'!$D$42:$E$44,'[13]28'!$G$42:$H$44,'[13]28'!$D$48:$E$50,'[13]28'!$G$48:$H$50,'[13]28'!$D$54:$E$56,'[13]28'!$G$54:$H$56,'[13]28'!$D$89:$E$91</definedName>
    <definedName name="P9_SCOPE_FULL_LOAD" localSheetId="9" hidden="1">#REF!,#REF!,#REF!,#REF!,#REF!,#REF!</definedName>
    <definedName name="P9_SCOPE_FULL_LOAD" hidden="1">#REF!,#REF!,#REF!,#REF!,#REF!,#REF!</definedName>
    <definedName name="P9_SCOPE_NotInd" localSheetId="9" hidden="1">#REF!,'6.2. Паспорт фин осв ввод'!P1_SCOPE_NOTIND,'6.2. Паспорт фин осв ввод'!P2_SCOPE_NOTIND,'6.2. Паспорт фин осв ввод'!P3_SCOPE_NOTIND,'6.2. Паспорт фин осв ввод'!P4_SCOPE_NOTIND,'6.2. Паспорт фин осв ввод'!P5_SCOPE_NOTIND,'6.2. Паспорт фин осв ввод'!P6_SCOPE_NOTIND,'6.2. Паспорт фин осв ввод'!P7_SCOPE_NOTIND</definedName>
    <definedName name="P9_SCOPE_NotInd" hidden="1">#REF!,P1_SCOPE_NOTIND,P2_SCOPE_NOTIND,P3_SCOPE_NOTIND,P4_SCOPE_NOTIND,P5_SCOPE_NOTIND,P6_SCOPE_NOTIND,P7_SCOPE_NOTIND</definedName>
    <definedName name="P9_T1_Protect" hidden="1">[18]перекрестка!$F$17:$G$17,[18]перекрестка!$F$18:$H$22,[18]перекрестка!$F$24:$H$28,[18]перекрестка!$F$30:$H$34,[18]перекрестка!$F$36:$H$40</definedName>
    <definedName name="P9_T28_Protection">'[13]28'!$G$89:$H$91,'[13]28'!$G$94:$H$96,'[13]28'!$D$94:$E$96,'[13]28'!$D$100:$E$102,'[13]28'!$G$100:$H$102,'[13]28'!$D$106:$E$108,'[13]28'!$G$106:$H$108,'[13]28'!$D$167:$E$169</definedName>
    <definedName name="Personal">'[20]6 Списки'!$A$2:$A$20</definedName>
    <definedName name="poiuyfrts">[0]!poiuyfrts</definedName>
    <definedName name="popiiiiiiiiiiiiiiiiiii" hidden="1">{#N/A,#N/A,TRUE,"Лист1";#N/A,#N/A,TRUE,"Лист2";#N/A,#N/A,TRUE,"Лист3"}</definedName>
    <definedName name="popiopoiioj">[0]!popiopoiioj</definedName>
    <definedName name="popipuiouiguyg">[0]!popipuiouiguyg</definedName>
    <definedName name="PostEE">[5]Параметры!$B$7</definedName>
    <definedName name="PostEEList">[5]Лист!$A$60</definedName>
    <definedName name="PostTE">[5]Лист!$B$281</definedName>
    <definedName name="PostTEList">[5]Лист!$A$280</definedName>
    <definedName name="ProchPotrEE">[5]Параметры!$B$11</definedName>
    <definedName name="ProchPotrEEList">[5]Лист!$A$180</definedName>
    <definedName name="ProchPotrTE">[5]Лист!$B$331</definedName>
    <definedName name="ProchPotrTEList">[5]Лист!$A$330</definedName>
    <definedName name="Project">[21]Списки!$B$2:$B$21</definedName>
    <definedName name="Q">[0]!Q</definedName>
    <definedName name="qq">[0]!qq</definedName>
    <definedName name="qqq" hidden="1">{#N/A,#N/A,TRUE,"Выработка"}</definedName>
    <definedName name="qqqq">[0]!qqqq</definedName>
    <definedName name="qr110to10" localSheetId="9">'[22]баланс квадраты ПЭС'!#REF!</definedName>
    <definedName name="qr110to10">'[22]баланс квадраты ПЭС'!#REF!</definedName>
    <definedName name="qr110to35" localSheetId="9">'[22]баланс квадраты ПЭС'!#REF!</definedName>
    <definedName name="qr110to35">'[22]баланс квадраты ПЭС'!#REF!</definedName>
    <definedName name="qr220to10_2" localSheetId="9">'[22]баланс квадраты ПЭС'!#REF!</definedName>
    <definedName name="qr220to10_2">'[22]баланс квадраты ПЭС'!#REF!</definedName>
    <definedName name="qr220to110" localSheetId="9">'[22]баланс квадраты ПЭС'!#REF!</definedName>
    <definedName name="qr220to110">'[22]баланс квадраты ПЭС'!#REF!</definedName>
    <definedName name="qr220to35" localSheetId="9">'[22]баланс квадраты ПЭС'!#REF!</definedName>
    <definedName name="qr220to35">'[22]баланс квадраты ПЭС'!#REF!</definedName>
    <definedName name="qr35to10" localSheetId="9">'[22]баланс квадраты ПЭС'!#REF!</definedName>
    <definedName name="qr35to10">'[22]баланс квадраты ПЭС'!#REF!</definedName>
    <definedName name="Razd1End" localSheetId="9">#REF!</definedName>
    <definedName name="Razd1End">#REF!</definedName>
    <definedName name="Razd1Start" localSheetId="9">#REF!</definedName>
    <definedName name="Razd1Start">#REF!</definedName>
    <definedName name="Razd2End" localSheetId="9">#REF!</definedName>
    <definedName name="Razd2End">#REF!</definedName>
    <definedName name="Razd2Start" localSheetId="9">#REF!</definedName>
    <definedName name="Razd2Start">#REF!</definedName>
    <definedName name="Razd3Start" localSheetId="9">#REF!</definedName>
    <definedName name="Razd3Start">#REF!</definedName>
    <definedName name="Razd4End" localSheetId="9">#REF!</definedName>
    <definedName name="Razd4End">#REF!</definedName>
    <definedName name="Razd4Start" localSheetId="9">#REF!</definedName>
    <definedName name="Razd4Start">#REF!</definedName>
    <definedName name="Razd5End" localSheetId="9">#REF!</definedName>
    <definedName name="Razd5End">#REF!</definedName>
    <definedName name="Razd5Start" localSheetId="9">#REF!</definedName>
    <definedName name="Razd5Start">#REF!</definedName>
    <definedName name="Razd6End" localSheetId="9">#REF!</definedName>
    <definedName name="Razd6End">#REF!</definedName>
    <definedName name="Razd6Start" localSheetId="9">#REF!</definedName>
    <definedName name="Razd6Start">#REF!</definedName>
    <definedName name="Razd7End" localSheetId="9">#REF!</definedName>
    <definedName name="Razd7End">#REF!</definedName>
    <definedName name="Razd7Start" localSheetId="9">#REF!</definedName>
    <definedName name="Razd7Start">#REF!</definedName>
    <definedName name="rdcfgffffffffffffff">[0]!rdcfgffffffffffffff</definedName>
    <definedName name="rdffffffffffff">[0]!rdffffffffffff</definedName>
    <definedName name="reddddddddddddddddd">[0]!reddddddddddddddddd</definedName>
    <definedName name="reeeeeeeeeeeeeeeeeee">[0]!reeeeeeeeeeeeeeeeeee</definedName>
    <definedName name="REGIONS">[16]База!$C$6:$C$89</definedName>
    <definedName name="rererrrrrrrrrrrrrrrr">[0]!rererrrrrrrrrrrrrrrr</definedName>
    <definedName name="rerrrr">[0]!rerrrr</definedName>
    <definedName name="rerttryu" hidden="1">{#N/A,#N/A,TRUE,"Лист1";#N/A,#N/A,TRUE,"Лист2";#N/A,#N/A,TRUE,"Лист3"}</definedName>
    <definedName name="retruiyi">[0]!retruiyi</definedName>
    <definedName name="retytttttttttttttttttt">[0]!retytttttttttttttttttt</definedName>
    <definedName name="rgk">[16]База!$G$214:$G$217,[16]База!$G$219:$G$224,[16]База!$G$226,[16]База!$G$228,[16]База!$G$230,[16]База!$G$232,[16]База!$G$197:$G$212</definedName>
    <definedName name="rhfgfh">[0]!rhfgfh</definedName>
    <definedName name="rr">#N/A</definedName>
    <definedName name="rrr">[23]Справочники!$B$23:$B$26</definedName>
    <definedName name="rrtdrdrdsf" hidden="1">{#N/A,#N/A,TRUE,"Лист1";#N/A,#N/A,TRUE,"Лист2";#N/A,#N/A,TRUE,"Лист3"}</definedName>
    <definedName name="rrtget6">#N/A</definedName>
    <definedName name="rsk_list">'[24]Служебный лист'!$B$21:$B$31</definedName>
    <definedName name="rt">[0]!rt</definedName>
    <definedName name="rtttttttt">[0]!rtttttttt</definedName>
    <definedName name="rtyuiuy">[0]!rtyuiuy</definedName>
    <definedName name="RYUKU">[0]!RYUKU</definedName>
    <definedName name="s" localSheetId="9">#REF!</definedName>
    <definedName name="s">#REF!</definedName>
    <definedName name="S1_" localSheetId="9">#REF!</definedName>
    <definedName name="S1_">#REF!</definedName>
    <definedName name="S10_" localSheetId="9">#REF!</definedName>
    <definedName name="S10_">#REF!</definedName>
    <definedName name="S11_" localSheetId="9">#REF!</definedName>
    <definedName name="S11_">#REF!</definedName>
    <definedName name="S12_" localSheetId="9">#REF!</definedName>
    <definedName name="S12_">#REF!</definedName>
    <definedName name="S13_" localSheetId="9">#REF!</definedName>
    <definedName name="S13_">#REF!</definedName>
    <definedName name="S14_" localSheetId="9">#REF!</definedName>
    <definedName name="S14_">#REF!</definedName>
    <definedName name="S15_" localSheetId="9">#REF!</definedName>
    <definedName name="S15_">#REF!</definedName>
    <definedName name="S16_" localSheetId="9">#REF!</definedName>
    <definedName name="S16_">#REF!</definedName>
    <definedName name="S17_" localSheetId="9">#REF!</definedName>
    <definedName name="S17_">#REF!</definedName>
    <definedName name="S18_" localSheetId="9">#REF!</definedName>
    <definedName name="S18_">#REF!</definedName>
    <definedName name="S19_" localSheetId="9">#REF!</definedName>
    <definedName name="S19_">#REF!</definedName>
    <definedName name="S2_" localSheetId="9">#REF!</definedName>
    <definedName name="S2_">#REF!</definedName>
    <definedName name="S20_" localSheetId="9">#REF!</definedName>
    <definedName name="S20_">#REF!</definedName>
    <definedName name="S3_" localSheetId="9">#REF!</definedName>
    <definedName name="S3_">#REF!</definedName>
    <definedName name="S4_" localSheetId="9">#REF!</definedName>
    <definedName name="S4_">#REF!</definedName>
    <definedName name="S5_" localSheetId="9">#REF!</definedName>
    <definedName name="S5_">#REF!</definedName>
    <definedName name="S6_" localSheetId="9">#REF!</definedName>
    <definedName name="S6_">#REF!</definedName>
    <definedName name="S7_" localSheetId="9">#REF!</definedName>
    <definedName name="S7_">#REF!</definedName>
    <definedName name="S8_" localSheetId="9">#REF!</definedName>
    <definedName name="S8_">#REF!</definedName>
    <definedName name="S9_" localSheetId="9">#REF!</definedName>
    <definedName name="S9_">#REF!</definedName>
    <definedName name="sadfsd">[25]t_настройки!$I$88</definedName>
    <definedName name="SAPBEXrevision" hidden="1">1</definedName>
    <definedName name="SAPBEXsysID" hidden="1">"BW2"</definedName>
    <definedName name="SAPBEXwbID" hidden="1">"479GSPMTNK9HM4ZSIVE5K2SH6"</definedName>
    <definedName name="sbyt">[16]База!$G$70:$G$75,[16]База!$G$77:$G$78,[16]База!$G$80:$G$83,[16]База!$G$85,[16]База!$G$87:$G$91,[16]База!$G$93,[16]База!$G$95:$G$97,[16]База!$G$52:$G$68</definedName>
    <definedName name="SCENARIOS">[16]База!$K$6:$K$7</definedName>
    <definedName name="sch" localSheetId="9">#REF!</definedName>
    <definedName name="sch">#REF!</definedName>
    <definedName name="SCOPE_16_PRT">P1_SCOPE_16_PRT,P2_SCOPE_16_PRT</definedName>
    <definedName name="SCOPE_17.1_PRT">[16]База!$D$14:$F$17,[16]База!$D$19:$F$22,[16]База!$I$9:$I$12,[16]База!$I$14:$I$17,[16]База!$I$19:$I$22,[16]База!$D$9:$F$12</definedName>
    <definedName name="SCOPE_17_PRT">[19]База!$J$39:$M$41,[19]База!$E$43:$H$51,[19]База!$J$43:$M$51,[19]База!$E$54:$H$56,[19]База!$E$58:$H$66,[19]База!$E$69:$M$81,[19]База!$E$9:$H$11,P1_SCOPE_17_PRT</definedName>
    <definedName name="SCOPE_2" localSheetId="9">#REF!</definedName>
    <definedName name="SCOPE_2">#REF!</definedName>
    <definedName name="SCOPE_2_1" localSheetId="9">#REF!</definedName>
    <definedName name="SCOPE_2_1">#REF!</definedName>
    <definedName name="SCOPE_24_LD">[16]База!$E$8:$J$47,[16]База!$E$49:$J$66</definedName>
    <definedName name="SCOPE_24_PRT">[16]База!$E$41:$I$41,[16]База!$E$34:$I$34,[16]База!$E$36:$I$36,[16]База!$E$43:$I$43</definedName>
    <definedName name="SCOPE_25_PRT">[16]База!$E$20:$I$20,[16]База!$E$34:$I$34,[16]База!$E$41:$I$41,[16]База!$E$8:$I$10</definedName>
    <definedName name="SCOPE_4_PRT">[19]База!$Z$27:$AC$31,[19]База!$F$14:$I$20,P1_SCOPE_4_PRT,P2_SCOPE_4_PRT</definedName>
    <definedName name="SCOPE_5_PRT">[19]База!$Z$27:$AC$31,[19]База!$F$14:$I$21,P1_SCOPE_5_PRT,P2_SCOPE_5_PRT</definedName>
    <definedName name="SCOPE_CORR" localSheetId="9">#REF!,#REF!,#REF!,#REF!,#REF!,'6.2. Паспорт фин осв ввод'!P1_SCOPE_CORR,'6.2. Паспорт фин осв ввод'!P2_SCOPE_CORR</definedName>
    <definedName name="SCOPE_CORR">#REF!,#REF!,#REF!,#REF!,#REF!,P1_SCOPE_CORR,P2_SCOPE_CORR</definedName>
    <definedName name="SCOPE_CPR" localSheetId="9">#REF!</definedName>
    <definedName name="SCOPE_CPR">#REF!</definedName>
    <definedName name="SCOPE_DOP" localSheetId="9">#REF!,'6.2. Паспорт фин осв ввод'!P1_SCOPE_DOP</definedName>
    <definedName name="SCOPE_DOP">#REF!,P1_SCOPE_DOP</definedName>
    <definedName name="SCOPE_DOP2" localSheetId="9">#REF!,#REF!,#REF!,#REF!,#REF!,#REF!</definedName>
    <definedName name="SCOPE_DOP2">#REF!,#REF!,#REF!,#REF!,#REF!,#REF!</definedName>
    <definedName name="SCOPE_DOP3" localSheetId="9">#REF!,#REF!,#REF!,#REF!,#REF!,#REF!</definedName>
    <definedName name="SCOPE_DOP3">#REF!,#REF!,#REF!,#REF!,#REF!,#REF!</definedName>
    <definedName name="SCOPE_F1_PRT">[19]База!$D$86:$E$95,P1_SCOPE_F1_PRT,P2_SCOPE_F1_PRT,P3_SCOPE_F1_PRT,P4_SCOPE_F1_PRT</definedName>
    <definedName name="SCOPE_F2_PRT">[19]База!$C$5:$D$5,[19]База!$C$52:$C$57,[19]База!$D$57:$G$57,P1_SCOPE_F2_PRT,P2_SCOPE_F2_PRT</definedName>
    <definedName name="SCOPE_FST7" localSheetId="9">#REF!,#REF!,#REF!,#REF!,'6.2. Паспорт фин осв ввод'!P1_SCOPE_FST7</definedName>
    <definedName name="SCOPE_FST7">#REF!,#REF!,#REF!,#REF!,P1_SCOPE_FST7</definedName>
    <definedName name="SCOPE_FULL_LOAD">P16_SCOPE_FULL_LOAD,P17_SCOPE_FULL_LOAD</definedName>
    <definedName name="SCOPE_IND" localSheetId="9">#REF!,#REF!,'6.2. Паспорт фин осв ввод'!P1_SCOPE_IND,'6.2. Паспорт фин осв ввод'!P2_SCOPE_IND,'6.2. Паспорт фин осв ввод'!P3_SCOPE_IND,'6.2. Паспорт фин осв ввод'!P4_SCOPE_IND</definedName>
    <definedName name="SCOPE_IND">#REF!,#REF!,P1_SCOPE_IND,P2_SCOPE_IND,P3_SCOPE_IND,P4_SCOPE_IND</definedName>
    <definedName name="SCOPE_IND2" localSheetId="9">#REF!,#REF!,#REF!,'6.2. Паспорт фин осв ввод'!P1_SCOPE_IND2,'6.2. Паспорт фин осв ввод'!P2_SCOPE_IND2,'6.2. Паспорт фин осв ввод'!P3_SCOPE_IND2,'6.2. Паспорт фин осв ввод'!P4_SCOPE_IND2</definedName>
    <definedName name="SCOPE_IND2">#REF!,#REF!,#REF!,P1_SCOPE_IND2,P2_SCOPE_IND2,P3_SCOPE_IND2,P4_SCOPE_IND2</definedName>
    <definedName name="SCOPE_NOTIND" localSheetId="9">'6.2. Паспорт фин осв ввод'!P1_SCOPE_NOTIND,'6.2. Паспорт фин осв ввод'!P2_SCOPE_NOTIND,'6.2. Паспорт фин осв ввод'!P3_SCOPE_NOTIND,'6.2. Паспорт фин осв ввод'!P4_SCOPE_NOTIND,'6.2. Паспорт фин осв ввод'!P5_SCOPE_NOTIND,'6.2. Паспорт фин осв ввод'!P6_SCOPE_NOTIND,'6.2. Паспорт фин осв ввод'!P7_SCOPE_NOTIND,'6.2. Паспорт фин осв ввод'!P8_SCOPE_NOTIND</definedName>
    <definedName name="SCOPE_NOTIND">P1_SCOPE_NOTIND,P2_SCOPE_NOTIND,P3_SCOPE_NOTIND,P4_SCOPE_NOTIND,P5_SCOPE_NOTIND,P6_SCOPE_NOTIND,P7_SCOPE_NOTIND,P8_SCOPE_NOTIND</definedName>
    <definedName name="SCOPE_NotInd2" localSheetId="9">'6.2. Паспорт фин осв ввод'!P4_SCOPE_NotInd2,'6.2. Паспорт фин осв ввод'!P5_SCOPE_NotInd2,'6.2. Паспорт фин осв ввод'!P6_SCOPE_NotInd2,'6.2. Паспорт фин осв ввод'!P7_SCOPE_NotInd2</definedName>
    <definedName name="SCOPE_NotInd2">P4_SCOPE_NotInd2,P5_SCOPE_NotInd2,P6_SCOPE_NotInd2,P7_SCOPE_NotInd2</definedName>
    <definedName name="SCOPE_NotInd3" localSheetId="9">#REF!,#REF!,#REF!,'6.2. Паспорт фин осв ввод'!P1_SCOPE_NotInd3,'6.2. Паспорт фин осв ввод'!P2_SCOPE_NotInd3</definedName>
    <definedName name="SCOPE_NotInd3">#REF!,#REF!,#REF!,P1_SCOPE_NotInd3,P2_SCOPE_NotInd3</definedName>
    <definedName name="SCOPE_OUTD">[16]База!$G$23:$G$30,[16]База!$G$32:$G$35,[16]База!$G$37,[16]База!$G$39:$G$45,[16]База!$G$47,[16]База!$G$49,[16]База!$G$5:$G$21</definedName>
    <definedName name="SCOPE_PER_PRT">P5_SCOPE_PER_PRT,P6_SCOPE_PER_PRT,P7_SCOPE_PER_PRT,P8_SCOPE_PER_PRT</definedName>
    <definedName name="SCOPE_SAVE2" localSheetId="9">#REF!,#REF!,#REF!,#REF!,#REF!,'6.2. Паспорт фин осв ввод'!P1_SCOPE_SAVE2,'6.2. Паспорт фин осв ввод'!P2_SCOPE_SAVE2</definedName>
    <definedName name="SCOPE_SAVE2">#REF!,#REF!,#REF!,#REF!,#REF!,P1_SCOPE_SAVE2,P2_SCOPE_SAVE2</definedName>
    <definedName name="SCOPE_SPR_PRT">[16]База!$D$21:$J$22,[16]База!$E$13:$I$14,[16]База!$F$27:$H$28</definedName>
    <definedName name="SCOPE_SS" localSheetId="9">#REF!,#REF!,#REF!,#REF!,#REF!,#REF!</definedName>
    <definedName name="SCOPE_SS">#REF!,#REF!,#REF!,#REF!,#REF!,#REF!</definedName>
    <definedName name="SCOPE_SS2" localSheetId="9">#REF!</definedName>
    <definedName name="SCOPE_SS2">#REF!</definedName>
    <definedName name="SCOPE_SV_LD1" localSheetId="9">#REF!,#REF!,#REF!,#REF!,#REF!,'6.2. Паспорт фин осв ввод'!P1_SCOPE_SV_LD1</definedName>
    <definedName name="SCOPE_SV_LD1">#REF!,#REF!,#REF!,#REF!,#REF!,P1_SCOPE_SV_LD1</definedName>
    <definedName name="SCOPE_SV_LD2" localSheetId="9">#REF!</definedName>
    <definedName name="SCOPE_SV_LD2">#REF!</definedName>
    <definedName name="SCOPE_SV_PRT" localSheetId="9">'6.2. Паспорт фин осв ввод'!P1_SCOPE_SV_PRT,'6.2. Паспорт фин осв ввод'!P2_SCOPE_SV_PRT,'6.2. Паспорт фин осв ввод'!P3_SCOPE_SV_PRT</definedName>
    <definedName name="SCOPE_SV_PRT">P1_SCOPE_SV_PRT,P2_SCOPE_SV_PRT,P3_SCOPE_SV_PRT</definedName>
    <definedName name="SCOPE_TP">[16]База!$L$12:$L$23,[16]База!$L$5:$L$8</definedName>
    <definedName name="sdf" localSheetId="9">#REF!</definedName>
    <definedName name="sdf">#REF!</definedName>
    <definedName name="sdfdgfg">[0]!sdfdgfg</definedName>
    <definedName name="sdfdgfjhjk">[0]!sdfdgfjhjk</definedName>
    <definedName name="sdfdgghfj">[0]!sdfdgghfj</definedName>
    <definedName name="sdfgdfgj">[0]!sdfgdfgj</definedName>
    <definedName name="sdgseg">[0]!sdgseg</definedName>
    <definedName name="SDGTSD">[0]!SDGTSD</definedName>
    <definedName name="sdsdfsf">[0]!sdsdfsf</definedName>
    <definedName name="sfdfdghfj">[0]!sfdfdghfj</definedName>
    <definedName name="sfdfghfghj">[0]!sfdfghfghj</definedName>
    <definedName name="sfdgfdghj">[0]!sfdgfdghj</definedName>
    <definedName name="Sheet2?prefix?">"H"</definedName>
    <definedName name="SKQnt">[5]Параметры!$B$4</definedName>
    <definedName name="SmetaList" localSheetId="9">[26]Лист!#REF!</definedName>
    <definedName name="SmetaList">[26]Лист!#REF!</definedName>
    <definedName name="SSSSSSSSSSSSSSS">[0]!SSSSSSSSSSSSSSS</definedName>
    <definedName name="SSSSSSSSSSSSSSSSSS">[0]!SSSSSSSSSSSSSSSSSS</definedName>
    <definedName name="SSSSSSSSSSSSSSSSSSSSSS">[0]!SSSSSSSSSSSSSSSSSSSSSS</definedName>
    <definedName name="SSSSSSSSSSSSSSSSSSSSSSS">[0]!SSSSSSSSSSSSSSSSSSSSSSS</definedName>
    <definedName name="T1_" localSheetId="9">#REF!</definedName>
    <definedName name="T1_">#REF!</definedName>
    <definedName name="T1_Protect">P15_T1_Protect,P16_T1_Protect,P17_T1_Protect,P18_T1_Protect,P19_T1_Protect</definedName>
    <definedName name="T11?Data">#N/A</definedName>
    <definedName name="T15?Columns" localSheetId="9">#REF!</definedName>
    <definedName name="T15?Columns">#REF!</definedName>
    <definedName name="T15?ItemComments" localSheetId="9">#REF!</definedName>
    <definedName name="T15?ItemComments">#REF!</definedName>
    <definedName name="T15?Items" localSheetId="9">#REF!</definedName>
    <definedName name="T15?Items">#REF!</definedName>
    <definedName name="T15?Scope" localSheetId="9">#REF!</definedName>
    <definedName name="T15?Scope">#REF!</definedName>
    <definedName name="T15?ВРАС" localSheetId="9">#REF!</definedName>
    <definedName name="T15?ВРАС">#REF!</definedName>
    <definedName name="T15_Protect">'[18]15'!$E$25:$I$29,'[18]15'!$E$31:$I$34,'[18]15'!$E$36:$I$38,'[18]15'!$E$42:$I$43,'[18]15'!$E$9:$I$17,'[18]15'!$B$36:$B$38,'[18]15'!$E$19:$I$21</definedName>
    <definedName name="T16_Protect">'[18]16'!$G$44:$K$44,'[18]16'!$G$7:$K$8,P1_T16_Protect</definedName>
    <definedName name="T17.1_Protect">'[18]17.1'!$D$14:$F$17,'[18]17.1'!$D$19:$F$22,'[18]17.1'!$I$9:$I$12,'[18]17.1'!$I$14:$I$17,'[18]17.1'!$I$19:$I$22,'[18]17.1'!$D$9:$F$12</definedName>
    <definedName name="T17?L7">'[13]29'!$L$60,'[13]29'!$O$60,'[13]29'!$F$60,'[13]29'!$I$60</definedName>
    <definedName name="T17?unit?ГКАЛЧ">'[13]29'!$M$26:$M$33,'[13]29'!$P$26:$P$33,'[13]29'!$G$52:$G$59,'[13]29'!$J$52:$J$59,'[13]29'!$M$52:$M$59,'[13]29'!$P$52:$P$59,'[13]29'!$G$26:$G$33,'[13]29'!$J$26:$J$33</definedName>
    <definedName name="T17?unit?РУБ.ГКАЛ">'[13]29'!$O$18:$O$25,P1_T17?unit?РУБ.ГКАЛ,P2_T17?unit?РУБ.ГКАЛ</definedName>
    <definedName name="T17?unit?ТГКАЛ">'[13]29'!$P$18:$P$25,P1_T17?unit?ТГКАЛ,P2_T17?unit?ТГКАЛ</definedName>
    <definedName name="T17?unit?ТРУБ.ГКАЛЧ.МЕС">'[13]29'!$L$26:$L$33,'[13]29'!$O$26:$O$33,'[13]29'!$F$52:$F$59,'[13]29'!$I$52:$I$59,'[13]29'!$L$52:$L$59,'[13]29'!$O$52:$O$59,'[13]29'!$F$26:$F$33,'[13]29'!$I$26:$I$33</definedName>
    <definedName name="T17_Protect" localSheetId="9">#REF!,#REF!,P1_T17_Protect</definedName>
    <definedName name="T17_Protect">#REF!,#REF!,P1_T17_Protect</definedName>
    <definedName name="T17_Protection">P2_T17_Protection,P3_T17_Protection,P4_T17_Protection,P5_T17_Protection,P6_T17_Protection</definedName>
    <definedName name="T18.1?Data" localSheetId="9">P1_T18.1?Data,P2_T18.1?Data</definedName>
    <definedName name="T18.1?Data">P1_T18.1?Data,P2_T18.1?Data</definedName>
    <definedName name="T18.2?item_ext?СБЫТ" localSheetId="9">'[18]18.2'!#REF!,'[18]18.2'!#REF!</definedName>
    <definedName name="T18.2?item_ext?СБЫТ">'[18]18.2'!#REF!,'[18]18.2'!#REF!</definedName>
    <definedName name="T18.2?ВРАС">'[18]18.2'!$B$34:$B$36,'[18]18.2'!$B$28:$B$30</definedName>
    <definedName name="T18.2_Protect">'[18]18.2'!$F$56:$J$57,'[18]18.2'!$F$60:$J$60,'[18]18.2'!$F$62:$J$65,'[18]18.2'!$F$6:$J$8,P1_T18.2_Protect</definedName>
    <definedName name="T19.1.1?Data" localSheetId="9">P1_T19.1.1?Data,P2_T19.1.1?Data</definedName>
    <definedName name="T19.1.1?Data">P1_T19.1.1?Data,P2_T19.1.1?Data</definedName>
    <definedName name="T19.1.2?Data" localSheetId="9">P1_T19.1.2?Data,P2_T19.1.2?Data</definedName>
    <definedName name="T19.1.2?Data">P1_T19.1.2?Data,P2_T19.1.2?Data</definedName>
    <definedName name="T19.2?Data" localSheetId="9">P1_T19.2?Data,P2_T19.2?Data</definedName>
    <definedName name="T19.2?Data">P1_T19.2?Data,P2_T19.2?Data</definedName>
    <definedName name="T19?Data">'[13]19'!$J$8:$M$16,'[13]19'!$C$8:$H$16</definedName>
    <definedName name="T19_Protection">'[13]19'!$E$13:$H$13,'[13]19'!$E$15:$H$15,'[13]19'!$J$8:$M$11,'[13]19'!$J$13:$M$13,'[13]19'!$J$15:$M$15,'[13]19'!$E$4:$H$4,'[13]19'!$J$4:$M$4,'[13]19'!$E$8:$H$11</definedName>
    <definedName name="T2.1?Data">#N/A</definedName>
    <definedName name="T2.3_Protect">'[18]2.3'!$F$30:$G$34,'[18]2.3'!$H$24:$K$28</definedName>
    <definedName name="T2_" localSheetId="9">#REF!</definedName>
    <definedName name="T2_">#REF!</definedName>
    <definedName name="T20?unit?МКВТЧ">'[13]20'!$C$13:$M$13,'[13]20'!$C$15:$M$19,'[13]20'!$C$8:$M$11</definedName>
    <definedName name="T20_Protect">'[18]20'!$E$13:$I$20,'[18]20'!$E$9:$I$10</definedName>
    <definedName name="T20_Protection">'[13]20'!$E$8:$H$11,P1_T20_Protection</definedName>
    <definedName name="T21.2.1?Data" localSheetId="9">P1_T21.2.1?Data,P2_T21.2.1?Data</definedName>
    <definedName name="T21.2.1?Data">P1_T21.2.1?Data,P2_T21.2.1?Data</definedName>
    <definedName name="T21.2.2?Data" localSheetId="9">P1_T21.2.2?Data,P2_T21.2.2?Data</definedName>
    <definedName name="T21.2.2?Data">P1_T21.2.2?Data,P2_T21.2.2?Data</definedName>
    <definedName name="T21.3?Columns" localSheetId="9">#REF!</definedName>
    <definedName name="T21.3?Columns">#REF!</definedName>
    <definedName name="T21.3?item_ext?СБЫТ" localSheetId="9">#REF!,#REF!</definedName>
    <definedName name="T21.3?item_ext?СБЫТ">#REF!,#REF!</definedName>
    <definedName name="T21.3?ItemComments" localSheetId="9">#REF!</definedName>
    <definedName name="T21.3?ItemComments">#REF!</definedName>
    <definedName name="T21.3?Items" localSheetId="9">#REF!</definedName>
    <definedName name="T21.3?Items">#REF!</definedName>
    <definedName name="T21.3?Scope" localSheetId="9">#REF!</definedName>
    <definedName name="T21.3?Scope">#REF!</definedName>
    <definedName name="T21.3?ВРАС" localSheetId="9">#REF!,#REF!</definedName>
    <definedName name="T21.3?ВРАС">#REF!,#REF!</definedName>
    <definedName name="T21.3_Protect" localSheetId="9">#REF!,#REF!,#REF!,#REF!,#REF!,#REF!,#REF!</definedName>
    <definedName name="T21.3_Protect">#REF!,#REF!,#REF!,#REF!,#REF!,#REF!,#REF!</definedName>
    <definedName name="T21.4?Data" localSheetId="9">P1_T21.4?Data,P2_T21.4?Data</definedName>
    <definedName name="T21.4?Data">P1_T21.4?Data,P2_T21.4?Data</definedName>
    <definedName name="T21?axis?R?ПЭ">'[13]21'!$D$14:$S$16,'[13]21'!$D$26:$S$28,'[13]21'!$D$20:$S$22</definedName>
    <definedName name="T21?axis?R?ПЭ?">'[13]21'!$B$14:$B$16,'[13]21'!$B$26:$B$28,'[13]21'!$B$20:$B$22</definedName>
    <definedName name="T21?Data">'[13]21'!$D$14:$S$16,'[13]21'!$D$18:$S$18,'[13]21'!$D$20:$S$22,'[13]21'!$D$24:$S$24,'[13]21'!$D$26:$S$28,'[13]21'!$D$31:$S$33,'[13]21'!$D$11:$S$12</definedName>
    <definedName name="T21?L1">'[13]21'!$D$11:$S$12,'[13]21'!$D$14:$S$16,'[13]21'!$D$18:$S$18,'[13]21'!$D$20:$S$22,'[13]21'!$D$26:$S$28,'[13]21'!$D$24:$S$24</definedName>
    <definedName name="T21_Protection">P2_T21_Protection,P3_T21_Protection</definedName>
    <definedName name="T22?item_ext?ВСЕГО">'[13]22'!$E$8:$F$31,'[13]22'!$I$8:$J$31</definedName>
    <definedName name="T22?item_ext?ЭС">'[13]22'!$K$8:$L$31,'[13]22'!$G$8:$H$31</definedName>
    <definedName name="T22?L1">'[13]22'!$G$8:$G$31,'[13]22'!$I$8:$I$31,'[13]22'!$K$8:$K$31,'[13]22'!$E$8:$E$31</definedName>
    <definedName name="T22?L2">'[13]22'!$H$8:$H$31,'[13]22'!$J$8:$J$31,'[13]22'!$L$8:$L$31,'[13]22'!$F$8:$F$31</definedName>
    <definedName name="T22?unit?ГКАЛ.Ч">'[13]22'!$G$8:$G$31,'[13]22'!$I$8:$I$31,'[13]22'!$K$8:$K$31,'[13]22'!$E$8:$E$31</definedName>
    <definedName name="T22?unit?ТГКАЛ">'[13]22'!$H$8:$H$31,'[13]22'!$J$8:$J$31,'[13]22'!$L$8:$L$31,'[13]22'!$F$8:$F$31</definedName>
    <definedName name="T22_Protection">'[13]22'!$E$19:$L$23,'[13]22'!$E$25:$L$25,'[13]22'!$E$27:$L$31,'[13]22'!$E$17:$L$17</definedName>
    <definedName name="T23?axis?R?ВТОП">'[13]23'!$E$8:$P$30,'[13]23'!$E$36:$P$58</definedName>
    <definedName name="T23?axis?R?ВТОП?">'[13]23'!$C$8:$C$30,'[13]23'!$C$36:$C$58</definedName>
    <definedName name="T23?axis?R?ПЭ">'[13]23'!$E$8:$P$30,'[13]23'!$E$36:$P$58</definedName>
    <definedName name="T23?axis?R?ПЭ?">'[13]23'!$B$8:$B$30,'[13]23'!$B$36:$B$58</definedName>
    <definedName name="T23?axis?R?СЦТ">'[13]23'!$E$32:$P$34,'[13]23'!$E$60:$P$62</definedName>
    <definedName name="T23?axis?R?СЦТ?">'[13]23'!$A$60:$A$62,'[13]23'!$A$32:$A$34</definedName>
    <definedName name="T23?Data">'[13]23'!$E$37:$P$63,'[13]23'!$E$9:$P$35</definedName>
    <definedName name="T23?item_ext?ВСЕГО">'[13]23'!$A$55:$P$58,'[13]23'!$A$27:$P$30</definedName>
    <definedName name="T23?item_ext?ИТОГО">'[13]23'!$A$59:$P$59,'[13]23'!$A$31:$P$31</definedName>
    <definedName name="T23?item_ext?СЦТ">'[13]23'!$A$60:$P$62,'[13]23'!$A$32:$P$34</definedName>
    <definedName name="T23_Protection">'[13]23'!$A$60:$A$62,'[13]23'!$F$60:$J$62,'[13]23'!$O$60:$P$62,'[13]23'!$A$9:$A$25,P1_T23_Protection</definedName>
    <definedName name="T24_Protection">'[13]24'!$E$24:$H$37,'[13]24'!$B$35:$B$37,'[13]24'!$E$41:$H$42,'[13]24'!$J$8:$M$21,'[13]24'!$J$24:$M$37,'[13]24'!$J$41:$M$42,'[13]24'!$E$8:$H$21</definedName>
    <definedName name="T25_protection">P1_T25_protection,P2_T25_protection</definedName>
    <definedName name="T26?axis?R?ВРАС">'[13]26'!$C$34:$N$36,'[13]26'!$C$22:$N$24</definedName>
    <definedName name="T26?axis?R?ВРАС?">'[13]26'!$B$34:$B$36,'[13]26'!$B$22:$B$24</definedName>
    <definedName name="T26?L1">'[13]26'!$F$8:$N$8,'[13]26'!$C$8:$D$8</definedName>
    <definedName name="T26?L1.1">'[13]26'!$F$10:$N$10,'[13]26'!$C$10:$D$10</definedName>
    <definedName name="T26?L2">'[13]26'!$F$11:$N$11,'[13]26'!$C$11:$D$11</definedName>
    <definedName name="T26?L2.1">'[13]26'!$F$13:$N$13,'[13]26'!$C$13:$D$13</definedName>
    <definedName name="T26?L3">'[13]26'!$F$14:$N$14,'[13]26'!$C$14:$D$14</definedName>
    <definedName name="T26?L4">'[13]26'!$F$15:$N$15,'[13]26'!$C$15:$D$15</definedName>
    <definedName name="T26?L5">'[13]26'!$F$16:$N$16,'[13]26'!$C$16:$D$16</definedName>
    <definedName name="T26?L5.1">'[13]26'!$F$18:$N$18,'[13]26'!$C$18:$D$18</definedName>
    <definedName name="T26?L5.2">'[13]26'!$F$19:$N$19,'[13]26'!$C$19:$D$19</definedName>
    <definedName name="T26?L5.3">'[13]26'!$F$20:$N$20,'[13]26'!$C$20:$D$20</definedName>
    <definedName name="T26?L5.3.x">'[13]26'!$F$22:$N$24,'[13]26'!$C$22:$D$24</definedName>
    <definedName name="T26?L6">'[13]26'!$F$26:$N$26,'[13]26'!$C$26:$D$26</definedName>
    <definedName name="T26?L7">'[13]26'!$F$27:$N$27,'[13]26'!$C$27:$D$27</definedName>
    <definedName name="T26?L7.1">'[13]26'!$F$29:$N$29,'[13]26'!$C$29:$D$29</definedName>
    <definedName name="T26?L7.2">'[13]26'!$F$30:$N$30,'[13]26'!$C$30:$D$30</definedName>
    <definedName name="T26?L7.3">'[13]26'!$F$31:$N$31,'[13]26'!$C$31:$D$31</definedName>
    <definedName name="T26?L7.4">'[13]26'!$F$32:$N$32,'[13]26'!$C$32:$D$32</definedName>
    <definedName name="T26?L7.4.x">'[13]26'!$F$34:$N$36,'[13]26'!$C$34:$D$36</definedName>
    <definedName name="T26?L8">'[13]26'!$F$38:$N$38,'[13]26'!$C$38:$D$38</definedName>
    <definedName name="T26_Protection">'[13]26'!$K$34:$N$36,'[13]26'!$B$22:$B$24,P1_T26_Protection,P2_T26_Protection</definedName>
    <definedName name="T27?axis?R?ВРАС">'[13]27'!$C$34:$S$36,'[13]27'!$C$22:$S$24</definedName>
    <definedName name="T27?axis?R?ВРАС?">'[13]27'!$B$34:$B$36,'[13]27'!$B$22:$B$24</definedName>
    <definedName name="T27?L1.1">'[13]27'!$F$10:$S$10,'[13]27'!$C$10:$D$10</definedName>
    <definedName name="T27?L2.1">'[13]27'!$F$13:$S$13,'[13]27'!$C$13:$D$13</definedName>
    <definedName name="T27?L5.3">'[13]27'!$F$20:$S$20,'[13]27'!$C$20:$D$20</definedName>
    <definedName name="T27?L5.3.x">'[13]27'!$F$22:$S$24,'[13]27'!$C$22:$D$24</definedName>
    <definedName name="T27?L7">'[13]27'!$F$27:$S$27,'[13]27'!$C$27:$D$27</definedName>
    <definedName name="T27?L7.1">'[13]27'!$F$29:$S$29,'[13]27'!$C$29:$D$29</definedName>
    <definedName name="T27?L7.2">'[13]27'!$F$30:$S$30,'[13]27'!$C$30:$D$30</definedName>
    <definedName name="T27?L7.3">'[13]27'!$F$31:$S$31,'[13]27'!$C$31:$D$31</definedName>
    <definedName name="T27?L7.4">'[13]27'!$F$32:$S$32,'[13]27'!$C$32:$D$32</definedName>
    <definedName name="T27?L7.4.x">'[13]27'!$F$34:$S$36,'[13]27'!$C$34:$D$36</definedName>
    <definedName name="T27?L8">'[13]27'!$F$38:$S$38,'[13]27'!$C$38:$D$38</definedName>
    <definedName name="T27_Protect">'[18]27'!$E$12:$E$13,'[18]27'!$K$4:$AH$4,'[18]27'!$AK$12:$AK$13</definedName>
    <definedName name="T27_Protection">'[13]27'!$P$34:$S$36,'[13]27'!$B$22:$B$24,P1_T27_Protection,P2_T27_Protection,P3_T27_Protection</definedName>
    <definedName name="T28.3?unit?РУБ.ГКАЛ" localSheetId="9">P1_T28.3?unit?РУБ.ГКАЛ,P2_T28.3?unit?РУБ.ГКАЛ</definedName>
    <definedName name="T28.3?unit?РУБ.ГКАЛ">P1_T28.3?unit?РУБ.ГКАЛ,P2_T28.3?unit?РУБ.ГКАЛ</definedName>
    <definedName name="T28?axis?R?ПЭ">P2_T28?axis?R?ПЭ,P3_T28?axis?R?ПЭ,P4_T28?axis?R?ПЭ,P5_T28?axis?R?ПЭ,P6_T28?axis?R?ПЭ</definedName>
    <definedName name="T28?axis?R?ПЭ?">P2_T28?axis?R?ПЭ?,P3_T28?axis?R?ПЭ?,P4_T28?axis?R?ПЭ?,P5_T28?axis?R?ПЭ?,P6_T28?axis?R?ПЭ?</definedName>
    <definedName name="T28?Data">'[13]28'!$D$190:$E$213,'[13]28'!$G$164:$H$187,'[13]28'!$D$164:$E$187,'[13]28'!$D$138:$I$161,'[13]28'!$D$8:$I$109,'[13]28'!$D$112:$I$135,P1_T28?Data</definedName>
    <definedName name="T28?item_ext?ВСЕГО">'[13]28'!$I$8:$I$292,'[13]28'!$F$8:$F$292</definedName>
    <definedName name="T28?item_ext?ТЭ">'[13]28'!$E$8:$E$292,'[13]28'!$H$8:$H$292</definedName>
    <definedName name="T28?item_ext?ЭЭ">'[13]28'!$D$8:$D$292,'[13]28'!$G$8:$G$292</definedName>
    <definedName name="T28?L1.1.x">'[13]28'!$D$16:$I$18,'[13]28'!$D$11:$I$13</definedName>
    <definedName name="T28?L10.1.x">'[13]28'!$D$250:$I$252,'[13]28'!$D$245:$I$247</definedName>
    <definedName name="T28?L11.1.x">'[13]28'!$D$276:$I$278,'[13]28'!$D$271:$I$273</definedName>
    <definedName name="T28?L2.1.x">'[13]28'!$D$42:$I$44,'[13]28'!$D$37:$I$39</definedName>
    <definedName name="T28?L3.1.x">'[13]28'!$D$68:$I$70,'[13]28'!$D$63:$I$65</definedName>
    <definedName name="T28?L4.1.x">'[13]28'!$D$94:$I$96,'[13]28'!$D$89:$I$91</definedName>
    <definedName name="T28?L5.1.x">'[13]28'!$D$120:$I$122,'[13]28'!$D$115:$I$117</definedName>
    <definedName name="T28?L6.1.x">'[13]28'!$D$146:$I$148,'[13]28'!$D$141:$I$143</definedName>
    <definedName name="T28?L7.1.x">'[13]28'!$D$172:$I$174,'[13]28'!$D$167:$I$169</definedName>
    <definedName name="T28?L8.1.x">'[13]28'!$D$198:$I$200,'[13]28'!$D$193:$I$195</definedName>
    <definedName name="T28?L9.1.x">'[13]28'!$D$224:$I$226,'[13]28'!$D$219:$I$221</definedName>
    <definedName name="T28?unit?ГКАЛЧ">'[13]28'!$H$164:$H$187,'[13]28'!$E$164:$E$187</definedName>
    <definedName name="T28?unit?МКВТЧ">'[13]28'!$G$190:$G$213,'[13]28'!$D$190:$D$213</definedName>
    <definedName name="T28?unit?РУБ.ГКАЛ">'[13]28'!$E$216:$E$239,'[13]28'!$E$268:$E$292,'[13]28'!$H$268:$H$292,'[13]28'!$H$216:$H$239</definedName>
    <definedName name="T28?unit?РУБ.ГКАЛЧ.МЕС">'[13]28'!$H$242:$H$265,'[13]28'!$E$242:$E$265</definedName>
    <definedName name="T28?unit?РУБ.ТКВТ.МЕС">'[13]28'!$G$242:$G$265,'[13]28'!$D$242:$D$265</definedName>
    <definedName name="T28?unit?РУБ.ТКВТЧ">'[13]28'!$G$216:$G$239,'[13]28'!$D$268:$D$292,'[13]28'!$G$268:$G$292,'[13]28'!$D$216:$D$239</definedName>
    <definedName name="T28?unit?ТГКАЛ">'[13]28'!$H$190:$H$213,'[13]28'!$E$190:$E$213</definedName>
    <definedName name="T28?unit?ТКВТ">'[13]28'!$G$164:$G$187,'[13]28'!$D$164:$D$187</definedName>
    <definedName name="T28?unit?ТРУБ">'[13]28'!$D$138:$I$161,'[13]28'!$D$8:$I$109</definedName>
    <definedName name="T28_Protection">P9_T28_Protection,P10_T28_Protection,P11_T28_Protection,P12_T28_Protection</definedName>
    <definedName name="T29?item_ext?1СТ" localSheetId="9">P1_T29?item_ext?1СТ</definedName>
    <definedName name="T29?item_ext?1СТ">P1_T29?item_ext?1СТ</definedName>
    <definedName name="T29?item_ext?2СТ.М" localSheetId="9">P1_T29?item_ext?2СТ.М</definedName>
    <definedName name="T29?item_ext?2СТ.М">P1_T29?item_ext?2СТ.М</definedName>
    <definedName name="T29?item_ext?2СТ.Э" localSheetId="9">P1_T29?item_ext?2СТ.Э</definedName>
    <definedName name="T29?item_ext?2СТ.Э">P1_T29?item_ext?2СТ.Э</definedName>
    <definedName name="T29?L10" localSheetId="9">P1_T29?L10</definedName>
    <definedName name="T29?L10">P1_T29?L10</definedName>
    <definedName name="T4_Protect">'[18]4'!$AA$24:$AD$28,'[18]4'!$G$11:$J$17,P1_T4_Protect,P2_T4_Protect</definedName>
    <definedName name="T6_Protect">'[18]6'!$B$28:$B$37,'[18]6'!$D$28:$H$37,'[18]6'!$J$28:$N$37,'[18]6'!$D$39:$H$41,'[18]6'!$J$39:$N$41,'[18]6'!$B$46:$B$55,P1_T6_Protect</definedName>
    <definedName name="T7?Data">#N/A</definedName>
    <definedName name="Tab" localSheetId="9">[27]FES!#REF!</definedName>
    <definedName name="Tab">[27]FES!#REF!</definedName>
    <definedName name="TARGET">[28]TEHSHEET!$I$42:$I$45</definedName>
    <definedName name="targets">'[24]Служебный лист'!$B$34:$B$48</definedName>
    <definedName name="tavrich">[14]таврическая!$A$4:$G$31</definedName>
    <definedName name="TESList">[5]Лист!$A$220</definedName>
    <definedName name="TESQnt">[5]Лист!$B$221</definedName>
    <definedName name="tfggggggggggggggg">[0]!tfggggggggggggggg</definedName>
    <definedName name="tfhgfhvfv">[0]!tfhgfhvfv</definedName>
    <definedName name="tfjhgjk">[0]!tfjhgjk</definedName>
    <definedName name="TP2.1_Protect">'[18]P2.1'!$F$28:$G$37,'[18]P2.1'!$F$40:$G$43,'[18]P2.1'!$F$7:$G$26</definedName>
    <definedName name="trffffffffffffffffffffff">[0]!trffffffffffffffffffffff</definedName>
    <definedName name="trfgffffffffffff">[0]!trfgffffffffffff</definedName>
    <definedName name="trfgffffffffffffffffff" hidden="1">{#N/A,#N/A,TRUE,"Лист1";#N/A,#N/A,TRUE,"Лист2";#N/A,#N/A,TRUE,"Лист3"}</definedName>
    <definedName name="trtfffffffffffffffff">[0]!trtfffffffffffffffff</definedName>
    <definedName name="trttttttttttttttttttt" hidden="1">{#N/A,#N/A,TRUE,"Лист1";#N/A,#N/A,TRUE,"Лист2";#N/A,#N/A,TRUE,"Лист3"}</definedName>
    <definedName name="trtyyyyyyyyyyyyyyyy">[0]!trtyyyyyyyyyyyyyyyy</definedName>
    <definedName name="trygy">[0]!trygy</definedName>
    <definedName name="trytuy">[0]!trytuy</definedName>
    <definedName name="tryyyu">[0]!tryyyu</definedName>
    <definedName name="TUList">[5]Лист!$A$210</definedName>
    <definedName name="TUQnt">[5]Лист!$B$211</definedName>
    <definedName name="ty" localSheetId="9">[2]FES!#REF!</definedName>
    <definedName name="ty">[2]FES!#REF!</definedName>
    <definedName name="tyrctddfg">[0]!tyrctddfg</definedName>
    <definedName name="tyrttttttttttttt">[0]!tyrttttttttttttt</definedName>
    <definedName name="tyyht">[0]!tyyht</definedName>
    <definedName name="uhhhhhhhhhhhhhhhhh">[0]!uhhhhhhhhhhhhhhhhh</definedName>
    <definedName name="uhhjhjg">[0]!uhhjhjg</definedName>
    <definedName name="uhjhhhhhhhhhhhhh" hidden="1">{#N/A,#N/A,TRUE,"Лист1";#N/A,#N/A,TRUE,"Лист2";#N/A,#N/A,TRUE,"Лист3"}</definedName>
    <definedName name="uhuyguftyf">[0]!uhuyguftyf</definedName>
    <definedName name="UIL">[0]!UIL</definedName>
    <definedName name="UILI">[0]!UILI</definedName>
    <definedName name="uiyuyuy" hidden="1">{#N/A,#N/A,TRUE,"Лист1";#N/A,#N/A,TRUE,"Лист2";#N/A,#N/A,TRUE,"Лист3"}</definedName>
    <definedName name="ujyhjggggggggggggggggggggg">[0]!ujyhjggggggggggggggggggggg</definedName>
    <definedName name="UK">[0]!UK</definedName>
    <definedName name="uka">#N/A</definedName>
    <definedName name="unhjjjjjjjjjjjjjjjj">[0]!unhjjjjjjjjjjjjjjjj</definedName>
    <definedName name="upr">#N/A</definedName>
    <definedName name="uuuuuuuuuuuuuuuuu">[0]!uuuuuuuuuuuuuuuuu</definedName>
    <definedName name="uyttydfddfsdf">[0]!uyttydfddfsdf</definedName>
    <definedName name="uytytr" hidden="1">{#N/A,#N/A,TRUE,"Лист1";#N/A,#N/A,TRUE,"Лист2";#N/A,#N/A,TRUE,"Лист3"}</definedName>
    <definedName name="uyughhhhhhhhhhhhhhhhhhhhhh">[0]!uyughhhhhhhhhhhhhhhhhhhhhh</definedName>
    <definedName name="uyuhhhhhhhhhhhhhhhhh">[0]!uyuhhhhhhhhhhhhhhhhh</definedName>
    <definedName name="uyuiuhj">[0]!uyuiuhj</definedName>
    <definedName name="uyuiyuttyt" hidden="1">{#N/A,#N/A,TRUE,"Лист1";#N/A,#N/A,TRUE,"Лист2";#N/A,#N/A,TRUE,"Лист3"}</definedName>
    <definedName name="uyuytuyfgh">[0]!uyuytuyfgh</definedName>
    <definedName name="uyyuttr" hidden="1">{#N/A,#N/A,TRUE,"Лист1";#N/A,#N/A,TRUE,"Лист2";#N/A,#N/A,TRUE,"Лист3"}</definedName>
    <definedName name="vbcvfgdfdsa">[0]!vbcvfgdfdsa</definedName>
    <definedName name="vbfffffffffffffff">[0]!vbfffffffffffffff</definedName>
    <definedName name="vbgffdds">[0]!vbgffdds</definedName>
    <definedName name="vbvvcxxxxxxxxxxxx">[0]!vbvvcxxxxxxxxxxxx</definedName>
    <definedName name="vccfddfsd">[0]!vccfddfsd</definedName>
    <definedName name="vcfdfs" hidden="1">{#N/A,#N/A,TRUE,"Лист1";#N/A,#N/A,TRUE,"Лист2";#N/A,#N/A,TRUE,"Лист3"}</definedName>
    <definedName name="vcfffffffffffffff">[0]!vcfffffffffffffff</definedName>
    <definedName name="vcffffffffffffffff">[0]!vcffffffffffffffff</definedName>
    <definedName name="vcfffffffffffffffffff">[0]!vcfffffffffffffffffff</definedName>
    <definedName name="vcffffffffffffffffffff">[0]!vcffffffffffffffffffff</definedName>
    <definedName name="vcfhg" hidden="1">{#N/A,#N/A,TRUE,"Лист1";#N/A,#N/A,TRUE,"Лист2";#N/A,#N/A,TRUE,"Лист3"}</definedName>
    <definedName name="vcfssssssssssssssssssss" hidden="1">{#N/A,#N/A,TRUE,"Лист1";#N/A,#N/A,TRUE,"Лист2";#N/A,#N/A,TRUE,"Лист3"}</definedName>
    <definedName name="vdfffffffffffffffffff">[0]!vdfffffffffffffffffff</definedName>
    <definedName name="vffffffffffffffffffff">[0]!vffffffffffffffffffff</definedName>
    <definedName name="vfgfffffffffffffffff">[0]!vfgfffffffffffffffff</definedName>
    <definedName name="vghfgddfsdaas">[0]!vghfgddfsdaas</definedName>
    <definedName name="vn" hidden="1">{#N/A,#N/A,TRUE,"Лист1";#N/A,#N/A,TRUE,"Лист2";#N/A,#N/A,TRUE,"Лист3"}</definedName>
    <definedName name="VV">#N/A</definedName>
    <definedName name="vvbnbv">[0]!vvbnbv</definedName>
    <definedName name="vvvffffffffffffffffff">[0]!vvvffffffffffffffffff</definedName>
    <definedName name="W">[0]!W</definedName>
    <definedName name="waddddddddddddddddddd" hidden="1">{#N/A,#N/A,TRUE,"Лист1";#N/A,#N/A,TRUE,"Лист2";#N/A,#N/A,TRUE,"Лист3"}</definedName>
    <definedName name="wdsfdsssssssssssssssssss">[0]!wdsfdsssssssssssssssssss</definedName>
    <definedName name="werrytruy">[0]!werrytruy</definedName>
    <definedName name="wertryt">[0]!wertryt</definedName>
    <definedName name="wesddddddddddddddddd" hidden="1">{#N/A,#N/A,TRUE,"Лист1";#N/A,#N/A,TRUE,"Лист2";#N/A,#N/A,TRUE,"Лист3"}</definedName>
    <definedName name="wetrtyruy">[0]!wetrtyruy</definedName>
    <definedName name="wrn.vyr." hidden="1">{#N/A,#N/A,TRUE,"Выработка"}</definedName>
    <definedName name="wrn.В._.С._.Е._.Г._.О." hidden="1">{#N/A,#N/A,TRUE,"Всего"}</definedName>
    <definedName name="wrn.Сравнение._.с._.отраслями." hidden="1">{#N/A,#N/A,TRUE,"Лист1";#N/A,#N/A,TRUE,"Лист2";#N/A,#N/A,TRUE,"Лист3"}</definedName>
    <definedName name="wwwwwwwwwwwww">[0]!wwwwwwwwwwwww</definedName>
    <definedName name="xcbvbnbm">[0]!xcbvbnbm</definedName>
    <definedName name="xcfdfdfffffffffffff">[0]!xcfdfdfffffffffffff</definedName>
    <definedName name="xdsfds">[0]!xdsfds</definedName>
    <definedName name="xvcbvcbn">[0]!xvcbvcbn</definedName>
    <definedName name="xvccvcbn">[0]!xvccvcbn</definedName>
    <definedName name="xvdsvf">[0]!xvdsvf</definedName>
    <definedName name="xwxc">[0]!xwxc</definedName>
    <definedName name="xxxxx">[0]!xxxxx</definedName>
    <definedName name="xzxsassssssssssssssss">[0]!xzxsassssssssssssssss</definedName>
    <definedName name="yfgdfdfffffffffffff" hidden="1">{#N/A,#N/A,TRUE,"Лист1";#N/A,#N/A,TRUE,"Лист2";#N/A,#N/A,TRUE,"Лист3"}</definedName>
    <definedName name="yggfgffffffffff">[0]!yggfgffffffffff</definedName>
    <definedName name="yhiuyhiuyhi">[0]!yhiuyhiuyhi</definedName>
    <definedName name="yiujhuuuuuuuuuuuuuuuuu">[0]!yiujhuuuuuuuuuuuuuuuuu</definedName>
    <definedName name="yiuyiub">[0]!yiuyiub</definedName>
    <definedName name="yt">[0]!yt</definedName>
    <definedName name="ytgfgffffffffffffff">[0]!ytgfgffffffffffffff</definedName>
    <definedName name="ytghfgd">[0]!ytghfgd</definedName>
    <definedName name="ytghgggggggggggg">[0]!ytghgggggggggggg</definedName>
    <definedName name="ytouy">[0]!ytouy</definedName>
    <definedName name="yttttttttttttttt">[0]!yttttttttttttttt</definedName>
    <definedName name="ytttttttttttttttttttt" hidden="1">{#N/A,#N/A,TRUE,"Лист1";#N/A,#N/A,TRUE,"Лист2";#N/A,#N/A,TRUE,"Лист3"}</definedName>
    <definedName name="ytuiytu">[0]!ytuiytu</definedName>
    <definedName name="ytyggggggggggggggg" hidden="1">{#N/A,#N/A,TRUE,"Лист1";#N/A,#N/A,TRUE,"Лист2";#N/A,#N/A,TRUE,"Лист3"}</definedName>
    <definedName name="yukyukyukuyk">[0]!yukyukyukuyk</definedName>
    <definedName name="yuo">[0]!yuo</definedName>
    <definedName name="yutghhhhhhhhhhhhhhhhhh">[0]!yutghhhhhhhhhhhhhhhhhh</definedName>
    <definedName name="yutyttry">[0]!yutyttry</definedName>
    <definedName name="yuuyjhg">[0]!yuuyjhg</definedName>
    <definedName name="zcxvcvcbvvn">[0]!zcxvcvcbvvn</definedName>
    <definedName name="zzzzzzzzzzzzzzzzz">[0]!zzzzzzzzzzzzzzzzz</definedName>
    <definedName name="А">[29]Объекты!$FU$2533:$FY$2533</definedName>
    <definedName name="а1" localSheetId="9">#REF!</definedName>
    <definedName name="а1">#REF!</definedName>
    <definedName name="А77">[30]Рейтинг!$A$14</definedName>
    <definedName name="А8" localSheetId="9">#REF!</definedName>
    <definedName name="А8">#REF!</definedName>
    <definedName name="аа">#N/A</definedName>
    <definedName name="ааа" hidden="1">{#N/A,#N/A,TRUE,"Лист1";#N/A,#N/A,TRUE,"Лист2";#N/A,#N/A,TRUE,"Лист3"}</definedName>
    <definedName name="АААААААА">#N/A</definedName>
    <definedName name="ав">#N/A</definedName>
    <definedName name="ававпаврпв">[0]!ававпаврпв</definedName>
    <definedName name="авг" localSheetId="9">#REF!</definedName>
    <definedName name="авг">#REF!</definedName>
    <definedName name="авг2" localSheetId="9">#REF!</definedName>
    <definedName name="авг2">#REF!</definedName>
    <definedName name="аи">'[31]ИТ-бюджет'!$L$5:$L$99</definedName>
    <definedName name="аичавыукфцу">[0]!аичавыукфцу</definedName>
    <definedName name="АМ">[0]!АМ</definedName>
    <definedName name="АМВА">[0]!АМВА</definedName>
    <definedName name="АОЛАЛЛ">[0]!АОЛАЛЛ</definedName>
    <definedName name="аотр">'[32]ИТ-бюджет'!$L$5:$L$99</definedName>
    <definedName name="ап">#N/A</definedName>
    <definedName name="апапарп">[0]!апапарп</definedName>
    <definedName name="апир">'[33]ИТ-бюджет'!$L$5:$L$99</definedName>
    <definedName name="аппячфы">[0]!аппячфы</definedName>
    <definedName name="апр" localSheetId="9">#REF!</definedName>
    <definedName name="апр">#REF!</definedName>
    <definedName name="апр2" localSheetId="9">#REF!</definedName>
    <definedName name="апр2">#REF!</definedName>
    <definedName name="аптпат">[0]!аптпат</definedName>
    <definedName name="АРВЕР">[0]!АРВЕР</definedName>
    <definedName name="АТП" localSheetId="9">#REF!</definedName>
    <definedName name="АТП">#REF!</definedName>
    <definedName name="ау">'[34]ИТ-бюджет'!$L$5:$L$99</definedName>
    <definedName name="аяыпамыпмипи">#N/A</definedName>
    <definedName name="база" localSheetId="9">#REF!</definedName>
    <definedName name="база">#REF!</definedName>
    <definedName name="_xlnm.Database" localSheetId="9">#REF!</definedName>
    <definedName name="_xlnm.Database">#REF!</definedName>
    <definedName name="база03" localSheetId="9">#REF!</definedName>
    <definedName name="база03">#REF!</definedName>
    <definedName name="база032" localSheetId="9">#REF!</definedName>
    <definedName name="база032">#REF!</definedName>
    <definedName name="Базовые">'[35]Производство электроэнергии'!$A$95</definedName>
    <definedName name="БазовыйПериод">[36]Заголовок!$B$15</definedName>
    <definedName name="баланс">[37]Баланс!$D$60</definedName>
    <definedName name="бб">#N/A</definedName>
    <definedName name="БД_2_3" localSheetId="9">#REF!</definedName>
    <definedName name="БД_2_3">#REF!</definedName>
    <definedName name="БИ_1_1" localSheetId="9">#REF!</definedName>
    <definedName name="БИ_1_1">#REF!</definedName>
    <definedName name="БИ_1_10" localSheetId="9">#REF!</definedName>
    <definedName name="БИ_1_10">#REF!</definedName>
    <definedName name="БИ_1_2" localSheetId="9">#REF!</definedName>
    <definedName name="БИ_1_2">#REF!</definedName>
    <definedName name="БИ_2_11_П">'[38]БИ-2-18-П'!$B$8</definedName>
    <definedName name="БИ_2_14">'[38]БИ-2-19-П'!$B$8</definedName>
    <definedName name="БИ_2_3" localSheetId="9">#REF!</definedName>
    <definedName name="БИ_2_3">#REF!</definedName>
    <definedName name="БИ_2_4" localSheetId="9">#REF!</definedName>
    <definedName name="БИ_2_4">#REF!</definedName>
    <definedName name="БИ_2_5">'[38]БИ-2-7-П'!$B$8</definedName>
    <definedName name="БИ_2_6">'[38]БИ-2-9-П'!$B$8</definedName>
    <definedName name="БИ_2_7" localSheetId="9">#REF!</definedName>
    <definedName name="БИ_2_7">#REF!</definedName>
    <definedName name="БИ_2_8">'[38]БИ-2-14-П'!$B$8</definedName>
    <definedName name="БИ_2_9">'[38]БИ-2-16-П'!$B$8</definedName>
    <definedName name="БР_2_20_П" localSheetId="9">#REF!</definedName>
    <definedName name="БР_2_20_П">#REF!</definedName>
    <definedName name="БР_2_3_П" localSheetId="9">#REF!</definedName>
    <definedName name="БР_2_3_П">#REF!</definedName>
    <definedName name="БР_2_6_П" localSheetId="9">#REF!</definedName>
    <definedName name="БР_2_6_П">#REF!</definedName>
    <definedName name="БР_3_4" localSheetId="9">#REF!</definedName>
    <definedName name="БР_3_4">#REF!</definedName>
    <definedName name="БР_РСК" localSheetId="9">#REF!</definedName>
    <definedName name="БР_РСК">#REF!</definedName>
    <definedName name="БС">[39]Справочники!$A$4:$A$6</definedName>
    <definedName name="БЩ">[0]!БЩ</definedName>
    <definedName name="Бюдж_расч_зак_МТР" localSheetId="9">#REF!</definedName>
    <definedName name="Бюдж_расч_зак_МТР">#REF!</definedName>
    <definedName name="Бюдж_расч_усл_ТОиР" localSheetId="9">#REF!</definedName>
    <definedName name="Бюдж_расч_усл_ТОиР">#REF!</definedName>
    <definedName name="Бюджет_движ_СК" localSheetId="9">#REF!</definedName>
    <definedName name="Бюджет_движ_СК">#REF!</definedName>
    <definedName name="Бюджет_закуп_запасов_МТР_ЦС">'[40]Закупки центр'!$B$9</definedName>
    <definedName name="Бюджет_закупок_сводный" localSheetId="9">#REF!</definedName>
    <definedName name="Бюджет_закупок_сводный">#REF!</definedName>
    <definedName name="Бюджет_кредитов_займов" localSheetId="9">#REF!</definedName>
    <definedName name="Бюджет_кредитов_займов">#REF!</definedName>
    <definedName name="Бюджет_мех_и_ТС_РСК" localSheetId="9">#REF!</definedName>
    <definedName name="Бюджет_мех_и_ТС_РСК">#REF!</definedName>
    <definedName name="Бюджет_МЗ_ТОиР_РСК" localSheetId="9">#REF!</definedName>
    <definedName name="Бюджет_МЗ_ТОиР_РСК">#REF!</definedName>
    <definedName name="Бюджет_налогов" localSheetId="9">#REF!</definedName>
    <definedName name="Бюджет_налогов">#REF!</definedName>
    <definedName name="Бюджет_платежей_МРСК" localSheetId="9">#REF!</definedName>
    <definedName name="Бюджет_платежей_МРСК">#REF!</definedName>
    <definedName name="Бюджет_платежей_ПЭС" localSheetId="9">#REF!</definedName>
    <definedName name="Бюджет_платежей_ПЭС">#REF!</definedName>
    <definedName name="Бюджет_платежей_РСК" localSheetId="9">#REF!</definedName>
    <definedName name="Бюджет_платежей_РСК">#REF!</definedName>
    <definedName name="Бюджет_расходов_пр_ПРУ" localSheetId="9">#REF!</definedName>
    <definedName name="Бюджет_расходов_пр_ПРУ">#REF!</definedName>
    <definedName name="Бюджет_расч_персонал" localSheetId="9">#REF!</definedName>
    <definedName name="Бюджет_расч_персонал">#REF!</definedName>
    <definedName name="Бюджет_расч_покуп_зак_МРСК_пр_ПРУ" localSheetId="9">#REF!</definedName>
    <definedName name="Бюджет_расч_покуп_зак_МРСК_пр_ПРУ">#REF!</definedName>
    <definedName name="Бюджет_расч_покуп_зак_ПЭС_проч_ПРУ" localSheetId="9">#REF!</definedName>
    <definedName name="Бюджет_расч_покуп_зак_ПЭС_проч_ПРУ">#REF!</definedName>
    <definedName name="Бюджет_расч_покуп_зак_РСК_пр_ПРУ" localSheetId="9">#REF!</definedName>
    <definedName name="Бюджет_расч_покуп_зак_РСК_пр_ПРУ">#REF!</definedName>
    <definedName name="Бюджет_расч_покуп_зак_РСК_проч_ПРУ" localSheetId="9">#REF!</definedName>
    <definedName name="Бюджет_расч_покуп_зак_РСК_проч_ПРУ">#REF!</definedName>
    <definedName name="Бюджет_расч_покуп_зак_РСК_ээ" localSheetId="9">#REF!</definedName>
    <definedName name="Бюджет_расч_покуп_зак_РСК_ээ">#REF!</definedName>
    <definedName name="Бюджет_расч_поставщ_ПЭС_ДЦС" localSheetId="9">#REF!</definedName>
    <definedName name="Бюджет_расч_поставщ_ПЭС_ДЦС">#REF!</definedName>
    <definedName name="Бюджет_расч_расходы_МРСК" localSheetId="9">#REF!</definedName>
    <definedName name="Бюджет_расч_расходы_МРСК">#REF!</definedName>
    <definedName name="Бюджет_расч_усл_КВ" localSheetId="9">'[41]БФ-2-8-П'!#REF!</definedName>
    <definedName name="Бюджет_расч_усл_КВ">'[41]БФ-2-8-П'!#REF!</definedName>
    <definedName name="Бюджет_Расчетов_по_ФВ_АУ_МРСК" localSheetId="9">'[42]БФ-2-13-П'!#REF!</definedName>
    <definedName name="Бюджет_Расчетов_по_ФВ_АУ_МРСК">'[42]БФ-2-13-П'!#REF!</definedName>
    <definedName name="Бюджет_расчетов_по_ФВ_РСК">'[43]БФ-2-13-П'!$B$6</definedName>
    <definedName name="Бюджет_РБП_РСК" localSheetId="9">[44]РБП!#REF!</definedName>
    <definedName name="Бюджет_РБП_РСК">[44]РБП!#REF!</definedName>
    <definedName name="Бюджет_усл_подрядчиков_ТОиР_РСК" localSheetId="9">#REF!</definedName>
    <definedName name="Бюджет_усл_подрядчиков_ТОиР_РСК">#REF!</definedName>
    <definedName name="Бюджет_ФОТ_ТОиР_РСК" localSheetId="9">#REF!</definedName>
    <definedName name="Бюджет_ФОТ_ТОиР_РСК">#REF!</definedName>
    <definedName name="Бюджетные_электроэнергии">'[35]Производство электроэнергии'!$A$111</definedName>
    <definedName name="в">#N/A</definedName>
    <definedName name="в23ё">#N/A</definedName>
    <definedName name="ва">[0]!ва</definedName>
    <definedName name="вамвапм">'[45]ИТ-бюджет'!$L$5:$L$98</definedName>
    <definedName name="вап" localSheetId="9">#REF!</definedName>
    <definedName name="вап">#REF!</definedName>
    <definedName name="ВАРЕР">[0]!ВАРЕР</definedName>
    <definedName name="вв">#N/A</definedName>
    <definedName name="вера" hidden="1">{#N/A,#N/A,TRUE,"Выработка"}</definedName>
    <definedName name="Версии" localSheetId="9">#REF!</definedName>
    <definedName name="Версии">#REF!</definedName>
    <definedName name="Вид_Бизнеса" localSheetId="9">[46]t_настройки!#REF!</definedName>
    <definedName name="Вид_Бизнеса">[46]t_настройки!#REF!</definedName>
    <definedName name="Виды_деятельности">[46]t_настройки!$I$43:$I$61</definedName>
    <definedName name="витт" hidden="1">{#N/A,#N/A,TRUE,"Лист1";#N/A,#N/A,TRUE,"Лист2";#N/A,#N/A,TRUE,"Лист3"}</definedName>
    <definedName name="вм">#N/A</definedName>
    <definedName name="вмивртвр">#N/A</definedName>
    <definedName name="восемь" localSheetId="9">#REF!</definedName>
    <definedName name="восемь">#REF!</definedName>
    <definedName name="вп">'[45]ИТ-бюджет'!$L$5:$L$98</definedName>
    <definedName name="впаавп" localSheetId="9">#REF!</definedName>
    <definedName name="впаавп">#REF!</definedName>
    <definedName name="впававапв">[0]!впававапв</definedName>
    <definedName name="впавпапаарп">[0]!впавпапаарп</definedName>
    <definedName name="впарп">'[47]ИТ-бюджет'!$L$5:$L$99</definedName>
    <definedName name="вртт">#N/A</definedName>
    <definedName name="вс" hidden="1">{#N/A,#N/A,TRUE,"Всего"}</definedName>
    <definedName name="всего" hidden="1">{#N/A,#N/A,TRUE,"Всего"}</definedName>
    <definedName name="всен" hidden="1">{#N/A,#N/A,TRUE,"Всего"}</definedName>
    <definedName name="второй" localSheetId="9">#REF!</definedName>
    <definedName name="второй">#REF!</definedName>
    <definedName name="вуавпаорпл">[0]!вуавпаорпл</definedName>
    <definedName name="вуквпапрпорлд">[0]!вуквпапрпорлд</definedName>
    <definedName name="вуув" hidden="1">{#N/A,#N/A,TRUE,"Лист1";#N/A,#N/A,TRUE,"Лист2";#N/A,#N/A,TRUE,"Лист3"}</definedName>
    <definedName name="выап" localSheetId="9" hidden="1">#REF!</definedName>
    <definedName name="выап" hidden="1">#REF!</definedName>
    <definedName name="ВЫР">'[48]Баланс по ТЭЦ-1'!$J$6</definedName>
    <definedName name="выыапвавап" hidden="1">{#N/A,#N/A,TRUE,"Лист1";#N/A,#N/A,TRUE,"Лист2";#N/A,#N/A,TRUE,"Лист3"}</definedName>
    <definedName name="галя">[0]!галя</definedName>
    <definedName name="гв07" localSheetId="9">#REF!</definedName>
    <definedName name="гв07">#REF!</definedName>
    <definedName name="гг">[0]!гг</definedName>
    <definedName name="гггр">#N/A</definedName>
    <definedName name="глнрлоророр">[0]!глнрлоророр</definedName>
    <definedName name="гнгепнапра" hidden="1">{#N/A,#N/A,TRUE,"Лист1";#N/A,#N/A,TRUE,"Лист2";#N/A,#N/A,TRUE,"Лист3"}</definedName>
    <definedName name="гнгопропрппра">[0]!гнгопропрппра</definedName>
    <definedName name="гнеорпопорпропр">[0]!гнеорпопорпропр</definedName>
    <definedName name="гнлзщ">#N/A</definedName>
    <definedName name="гннрпррапапв">[0]!гннрпррапапв</definedName>
    <definedName name="гнортимв">[0]!гнортимв</definedName>
    <definedName name="гнрпрпап">[0]!гнрпрпап</definedName>
    <definedName name="Год">[46]t_настройки!$I$8:$I$20</definedName>
    <definedName name="Год_выбрано">[46]t_настройки!$I$81</definedName>
    <definedName name="Год_Выбрано_Название">[46]t_настройки!$J$75</definedName>
    <definedName name="гоол" hidden="1">{#N/A,#N/A,TRUE,"Всего"}</definedName>
    <definedName name="гороппрапа">[0]!гороппрапа</definedName>
    <definedName name="гошгрииапв">[0]!гошгрииапв</definedName>
    <definedName name="График_1_параметр">[46]t_настройки!$I$94:$I$101</definedName>
    <definedName name="График_3_параметр">[46]t_настройки!$I$104:$I$105</definedName>
    <definedName name="грприрцфв00ав98" hidden="1">{#N/A,#N/A,TRUE,"Лист1";#N/A,#N/A,TRUE,"Лист2";#N/A,#N/A,TRUE,"Лист3"}</definedName>
    <definedName name="грфинцкавг98Х" hidden="1">{#N/A,#N/A,TRUE,"Лист1";#N/A,#N/A,TRUE,"Лист2";#N/A,#N/A,TRUE,"Лист3"}</definedName>
    <definedName name="гуля" hidden="1">{#N/A,#N/A,TRUE,"Всего"}</definedName>
    <definedName name="гш">[0]!гш</definedName>
    <definedName name="гшгш" hidden="1">{#N/A,#N/A,TRUE,"Лист1";#N/A,#N/A,TRUE,"Лист2";#N/A,#N/A,TRUE,"Лист3"}</definedName>
    <definedName name="Д">[0]!Д</definedName>
    <definedName name="да">[49]Списки!$D$1:$D$3</definedName>
    <definedName name="ДатаТекст" localSheetId="9">'[50]Титульный лист С-П'!#REF!</definedName>
    <definedName name="ДатаТекст">'[50]Титульный лист С-П'!#REF!</definedName>
    <definedName name="ДГШ">[0]!ДГШ</definedName>
    <definedName name="ддд" hidden="1">{#N/A,#N/A,TRUE,"Выработка"}</definedName>
    <definedName name="деб.з." hidden="1">{#N/A,#N/A,TRUE,"Всего"}</definedName>
    <definedName name="дек" localSheetId="9">#REF!</definedName>
    <definedName name="дек">#REF!</definedName>
    <definedName name="дек2" localSheetId="9">#REF!</definedName>
    <definedName name="дек2">#REF!</definedName>
    <definedName name="декабрь" hidden="1">{#N/A,#N/A,TRUE,"Всего"}</definedName>
    <definedName name="дж">#N/A</definedName>
    <definedName name="ДЗО_Выбрано">[46]t_настройки!$I$78</definedName>
    <definedName name="ДЗО_Выбрано_Название">[51]t_настройки!$I$87</definedName>
    <definedName name="ДиапазонЗащиты" localSheetId="9">#REF!,#REF!,#REF!,#REF!,[0]!P1_ДиапазонЗащиты,[0]!P2_ДиапазонЗащиты,[0]!P3_ДиапазонЗащиты,[0]!P4_ДиапазонЗащиты</definedName>
    <definedName name="ДиапазонЗащиты">#REF!,#REF!,#REF!,#REF!,[0]!P1_ДиапазонЗащиты,[0]!P2_ДиапазонЗащиты,[0]!P3_ДиапазонЗащиты,[0]!P4_ДиапазонЗащиты</definedName>
    <definedName name="длдлд">[0]!длдлд</definedName>
    <definedName name="дллллоиммссч">[0]!дллллоиммссч</definedName>
    <definedName name="днек" hidden="1">{#N/A,#N/A,TRUE,"Выработка"}</definedName>
    <definedName name="доли1">'[52]эл ст'!$A$368:$IV$368</definedName>
    <definedName name="долл" hidden="1">{#N/A,#N/A,TRUE,"Выработка"}</definedName>
    <definedName name="доопатмо">#N/A</definedName>
    <definedName name="Доход">#N/A</definedName>
    <definedName name="ДРУГОЕ">[53]Справочники!$A$26:$A$28</definedName>
    <definedName name="дшголлололол" hidden="1">{#N/A,#N/A,TRUE,"Лист1";#N/A,#N/A,TRUE,"Лист2";#N/A,#N/A,TRUE,"Лист3"}</definedName>
    <definedName name="дшлгорормсм">[0]!дшлгорормсм</definedName>
    <definedName name="дшлолоирмпр">[0]!дшлолоирмпр</definedName>
    <definedName name="дшшгргрп">[0]!дшшгргрп</definedName>
    <definedName name="дщ">[0]!дщ</definedName>
    <definedName name="дщл">[0]!дщл</definedName>
    <definedName name="еапапарорппис" hidden="1">{#N/A,#N/A,TRUE,"Лист1";#N/A,#N/A,TRUE,"Лист2";#N/A,#N/A,TRUE,"Лист3"}</definedName>
    <definedName name="еапарпорпол">[0]!еапарпорпол</definedName>
    <definedName name="евапараорплор" hidden="1">{#N/A,#N/A,TRUE,"Лист1";#N/A,#N/A,TRUE,"Лист2";#N/A,#N/A,TRUE,"Лист3"}</definedName>
    <definedName name="ее">[0]!ее</definedName>
    <definedName name="екваппрмрп">[0]!екваппрмрп</definedName>
    <definedName name="епке">[0]!епке</definedName>
    <definedName name="ЕРОЕО">[0]!ЕРОЕО</definedName>
    <definedName name="ж">#N/A</definedName>
    <definedName name="жд">#N/A</definedName>
    <definedName name="жддлолпраапва">[0]!жддлолпраапва</definedName>
    <definedName name="ждждлдлодл" hidden="1">{#N/A,#N/A,TRUE,"Лист1";#N/A,#N/A,TRUE,"Лист2";#N/A,#N/A,TRUE,"Лист3"}</definedName>
    <definedName name="жж" hidden="1">{#N/A,#N/A,TRUE,"Лист1";#N/A,#N/A,TRUE,"Лист2";#N/A,#N/A,TRUE,"Лист3"}</definedName>
    <definedName name="жздлдооррапав">[0]!жздлдооррапав</definedName>
    <definedName name="жзлдолорапрв">[0]!жзлдолорапрв</definedName>
    <definedName name="жол" hidden="1">{#N/A,#N/A,TRUE,"Всего"}</definedName>
    <definedName name="жшжщжж">[0]!жшжщжж</definedName>
    <definedName name="жщшжщжж">[0]!жщшжщжж</definedName>
    <definedName name="з4" localSheetId="9">#REF!</definedName>
    <definedName name="з4">#REF!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Titles">'[54]ИТОГИ  по Н,Р,Э,Q'!$A$2:$IV$4</definedName>
    <definedName name="ЗГАЭС">[0]!ЗГАЭС</definedName>
    <definedName name="зз">[0]!зз</definedName>
    <definedName name="ззз" localSheetId="9">#REF!</definedName>
    <definedName name="ззз">#REF!</definedName>
    <definedName name="ЗП1">[55]Лист13!$A$2</definedName>
    <definedName name="ЗП2">[55]Лист13!$B$2</definedName>
    <definedName name="ЗП3">[55]Лист13!$C$2</definedName>
    <definedName name="ЗП4">[55]Лист13!$D$2</definedName>
    <definedName name="зщ">[0]!зщ</definedName>
    <definedName name="зщдллоопн">[0]!зщдллоопн</definedName>
    <definedName name="зщзшщшггрса">[0]!зщзшщшггрса</definedName>
    <definedName name="зщщщшгрпаав" hidden="1">{#N/A,#N/A,TRUE,"Лист1";#N/A,#N/A,TRUE,"Лист2";#N/A,#N/A,TRUE,"Лист3"}</definedName>
    <definedName name="й">#N/A</definedName>
    <definedName name="ИА">[49]Списки!$B$1:$B$12</definedName>
    <definedName name="иеркаецуф">[0]!иеркаецуф</definedName>
    <definedName name="Извлечение_ИМ" localSheetId="9">#REF!</definedName>
    <definedName name="Извлечение_ИМ">#REF!</definedName>
    <definedName name="_xlnm.Extract" localSheetId="9">#REF!</definedName>
    <definedName name="_xlnm.Extract">#REF!</definedName>
    <definedName name="йй">#N/A</definedName>
    <definedName name="йййййййййййййййййййййййй">#N/A</definedName>
    <definedName name="иипиииии">[0]!иипиииии</definedName>
    <definedName name="имп">'[56]ИТ-бюджет'!$L$5:$L$99</definedName>
    <definedName name="индцкавг98" hidden="1">{#N/A,#N/A,TRUE,"Лист1";#N/A,#N/A,TRUE,"Лист2";#N/A,#N/A,TRUE,"Лист3"}</definedName>
    <definedName name="испр" hidden="1">{#N/A,#N/A,TRUE,"Всего"}</definedName>
    <definedName name="итого" hidden="1">{#N/A,#N/A,TRUE,"Всего"}</definedName>
    <definedName name="йфц">#N/A</definedName>
    <definedName name="йц">#N/A</definedName>
    <definedName name="йцу">#N/A</definedName>
    <definedName name="июл" localSheetId="9">#REF!</definedName>
    <definedName name="июл">#REF!</definedName>
    <definedName name="июл2" localSheetId="9">#REF!</definedName>
    <definedName name="июл2">#REF!</definedName>
    <definedName name="июн" localSheetId="9">#REF!</definedName>
    <definedName name="июн">#REF!</definedName>
    <definedName name="июн2" localSheetId="9">#REF!</definedName>
    <definedName name="июн2">#REF!</definedName>
    <definedName name="кв3">#N/A</definedName>
    <definedName name="Квартал">[57]t_Настройки!$B$70:$B$73</definedName>
    <definedName name="квырмпро">[0]!квырмпро</definedName>
    <definedName name="ке">#N/A</definedName>
    <definedName name="кеппппппппппп" hidden="1">{#N/A,#N/A,TRUE,"Лист1";#N/A,#N/A,TRUE,"Лист2";#N/A,#N/A,TRUE,"Лист3"}</definedName>
    <definedName name="кк">[0]!кк</definedName>
    <definedName name="Классификатор">[49]Списки!$C$2:$C$36</definedName>
    <definedName name="код10" localSheetId="9">#REF!</definedName>
    <definedName name="код10">#REF!</definedName>
    <definedName name="Консолид_Бюджет_расч_РСК" localSheetId="9">#REF!</definedName>
    <definedName name="Консолид_Бюджет_расч_РСК">#REF!</definedName>
    <definedName name="коэф1" localSheetId="9">#REF!</definedName>
    <definedName name="коэф1">#REF!</definedName>
    <definedName name="коэф2" localSheetId="9">#REF!</definedName>
    <definedName name="коэф2">#REF!</definedName>
    <definedName name="коэф3" localSheetId="9">#REF!</definedName>
    <definedName name="коэф3">#REF!</definedName>
    <definedName name="коэф4" localSheetId="9">#REF!</definedName>
    <definedName name="коэф4">#REF!</definedName>
    <definedName name="кп">#N/A</definedName>
    <definedName name="кпнрг">#N/A</definedName>
    <definedName name="_xlnm.Criteria" localSheetId="9">#REF!</definedName>
    <definedName name="_xlnm.Criteria">#REF!</definedName>
    <definedName name="критерий" localSheetId="9">#REF!</definedName>
    <definedName name="критерий">#REF!</definedName>
    <definedName name="Критерии_ИМ" localSheetId="9">#REF!</definedName>
    <definedName name="Критерии_ИМ">#REF!</definedName>
    <definedName name="крпр">'[47]ИТ-бюджет'!$L$5:$L$99</definedName>
    <definedName name="крыж" localSheetId="9">#REF!</definedName>
    <definedName name="крыж">#REF!</definedName>
    <definedName name="ктджщз">#N/A</definedName>
    <definedName name="ктр" localSheetId="9">'[15]5'!#REF!</definedName>
    <definedName name="ктр">'[15]5'!#REF!</definedName>
    <definedName name="Кубаньэнерго" localSheetId="9">#REF!</definedName>
    <definedName name="Кубаньэнерго">#REF!</definedName>
    <definedName name="кувп">'[58]ИТ-бюджет'!$L$5:$L$99</definedName>
    <definedName name="лара">#N/A</definedName>
    <definedName name="лдлдолорар" hidden="1">{#N/A,#N/A,TRUE,"Лист1";#N/A,#N/A,TRUE,"Лист2";#N/A,#N/A,TRUE,"Лист3"}</definedName>
    <definedName name="лдолрорваы">[0]!лдолрорваы</definedName>
    <definedName name="лена" hidden="1">{#N/A,#N/A,TRUE,"Всего"}</definedName>
    <definedName name="Ленэнерго" localSheetId="9">#REF!</definedName>
    <definedName name="Ленэнерго">#REF!</definedName>
    <definedName name="Лист1?prefix?">"T1"</definedName>
    <definedName name="Лист10?prefix?">"T17.1"</definedName>
    <definedName name="Лист14?prefix?">"T107"</definedName>
    <definedName name="Лист19?prefix?">"T21.3"</definedName>
    <definedName name="Лист2?prefix?">"T2"</definedName>
    <definedName name="Лист21?prefix?">"T108"</definedName>
    <definedName name="Лист6?prefix?">"T6"</definedName>
    <definedName name="Лист7?prefix?">"T6"</definedName>
    <definedName name="Лист8?prefix?">"T7"</definedName>
    <definedName name="Лист9?prefix?">"T8"</definedName>
    <definedName name="Лицензии" hidden="1">{#N/A,#N/A,TRUE,"Лист1";#N/A,#N/A,TRUE,"Лист2";#N/A,#N/A,TRUE,"Лист3"}</definedName>
    <definedName name="лл" localSheetId="9">P1_T29?L10</definedName>
    <definedName name="лл">P1_T29?L10</definedName>
    <definedName name="ло">#N/A</definedName>
    <definedName name="лод">#N/A</definedName>
    <definedName name="лоититмим">[0]!лоититмим</definedName>
    <definedName name="лолориапвав">[0]!лолориапвав</definedName>
    <definedName name="лолорорм">[0]!лолорорм</definedName>
    <definedName name="лолроипр">[0]!лолроипр</definedName>
    <definedName name="лоорпрсмп">[0]!лоорпрсмп</definedName>
    <definedName name="лор">#N/A</definedName>
    <definedName name="лора" hidden="1">{#N/A,#N/A,TRUE,"Выработка"}</definedName>
    <definedName name="лоролропапрапапа">[0]!лоролропапрапапа</definedName>
    <definedName name="лорпрмисмсчвааычв">[0]!лорпрмисмсчвааычв</definedName>
    <definedName name="лорроакеа">[0]!лорроакеа</definedName>
    <definedName name="лщд">[0]!лщд</definedName>
    <definedName name="лщжо" hidden="1">{#N/A,#N/A,TRUE,"Лист1";#N/A,#N/A,TRUE,"Лист2";#N/A,#N/A,TRUE,"Лист3"}</definedName>
    <definedName name="льтоиаваыв">[0]!льтоиаваыв</definedName>
    <definedName name="люлю" hidden="1">{#N/A,#N/A,TRUE,"Всего"}</definedName>
    <definedName name="лядя" hidden="1">{#N/A,#N/A,TRUE,"Всего"}</definedName>
    <definedName name="ляля" hidden="1">{#N/A,#N/A,TRUE,"Всего"}</definedName>
    <definedName name="м8">[0]!м8</definedName>
    <definedName name="МАВПРНО">[0]!МАВПРНО</definedName>
    <definedName name="май" localSheetId="9">#REF!</definedName>
    <definedName name="май">#REF!</definedName>
    <definedName name="май2" localSheetId="9">#REF!</definedName>
    <definedName name="май2">#REF!</definedName>
    <definedName name="мам">#N/A</definedName>
    <definedName name="мар" localSheetId="9">#REF!</definedName>
    <definedName name="мар">#REF!</definedName>
    <definedName name="мар2" localSheetId="9">#REF!</definedName>
    <definedName name="мар2">#REF!</definedName>
    <definedName name="март" hidden="1">{#N/A,#N/A,TRUE,"Всего"}</definedName>
    <definedName name="маша" hidden="1">{#N/A,#N/A,TRUE,"Всего"}</definedName>
    <definedName name="машина" hidden="1">{#N/A,#N/A,TRUE,"Всего"}</definedName>
    <definedName name="мДата">[48]Настройки!$B$8</definedName>
    <definedName name="Мероприятия">[59]Лист1!$B$54:$B$57</definedName>
    <definedName name="мииапвв">[0]!мииапвв</definedName>
    <definedName name="МОЭСК" localSheetId="9">#REF!</definedName>
    <definedName name="МОЭСК">#REF!</definedName>
    <definedName name="мпрмрпсвачва">[0]!мпрмрпсвачва</definedName>
    <definedName name="МРСК" localSheetId="9">#REF!</definedName>
    <definedName name="МРСК">#REF!</definedName>
    <definedName name="МРСК_Волги" localSheetId="9">#REF!</definedName>
    <definedName name="МРСК_Волги">#REF!</definedName>
    <definedName name="МРСК_Северного_Кавказа" localSheetId="9">#REF!</definedName>
    <definedName name="МРСК_Северного_Кавказа">#REF!</definedName>
    <definedName name="МРСК_СЗ" localSheetId="9">#REF!</definedName>
    <definedName name="МРСК_СЗ">#REF!</definedName>
    <definedName name="МРСК_Сибири" localSheetId="9">#REF!</definedName>
    <definedName name="МРСК_Сибири">#REF!</definedName>
    <definedName name="МРСК_Урала" localSheetId="9">#REF!</definedName>
    <definedName name="МРСК_Урала">#REF!</definedName>
    <definedName name="МРСК_Центра" localSheetId="9">#REF!</definedName>
    <definedName name="МРСК_Центра">#REF!</definedName>
    <definedName name="МРСК_ЦиП" localSheetId="9">#REF!</definedName>
    <definedName name="МРСК_ЦиП">#REF!</definedName>
    <definedName name="МРСК_Юга" localSheetId="9">#REF!</definedName>
    <definedName name="МРСК_Юга">#REF!</definedName>
    <definedName name="мсапваывф">[0]!мсапваывф</definedName>
    <definedName name="мсчвавя">[0]!мсчвавя</definedName>
    <definedName name="мым">#N/A</definedName>
    <definedName name="н12" localSheetId="9">#REF!</definedName>
    <definedName name="н12">#REF!</definedName>
    <definedName name="Н5">[60]Данные!$I$7</definedName>
    <definedName name="н78е">[0]!н78е</definedName>
    <definedName name="Нав_ПерТЭ">[5]навигация!$A$39</definedName>
    <definedName name="Нав_ПерЭЭ">[5]навигация!$A$13</definedName>
    <definedName name="Нав_ПрТЭ">[5]навигация!$A$21</definedName>
    <definedName name="Нав_ПрЭЭ">[5]навигация!$A$4</definedName>
    <definedName name="Нав_Финансы">[5]навигация!$A$41</definedName>
    <definedName name="Нав_Финансы2" localSheetId="9">[26]навигация!#REF!</definedName>
    <definedName name="Нав_Финансы2">[26]навигация!#REF!</definedName>
    <definedName name="наропплон">[0]!наропплон</definedName>
    <definedName name="Население">'[35]Производство электроэнергии'!$A$124</definedName>
    <definedName name="наташа" hidden="1">{#N/A,#N/A,TRUE,"Всего"}</definedName>
    <definedName name="НБд">'[48]Баланс по ТЭЦ-1'!$N$381</definedName>
    <definedName name="нгг" localSheetId="9">#REF!</definedName>
    <definedName name="нгг">#REF!</definedName>
    <definedName name="нгеинсцф">[0]!нгеинсцф</definedName>
    <definedName name="нгневаапор" hidden="1">{#N/A,#N/A,TRUE,"Лист1";#N/A,#N/A,TRUE,"Лист2";#N/A,#N/A,TRUE,"Лист3"}</definedName>
    <definedName name="НДС">[61]Макро!$B$8</definedName>
    <definedName name="неамрр">[0]!неамрр</definedName>
    <definedName name="нееегенененененененннене">[0]!нееегенененененененннене</definedName>
    <definedName name="ненрпп">[0]!ненрпп</definedName>
    <definedName name="нет">[49]Списки!$F$1:$F$2</definedName>
    <definedName name="нн">[0]!нн</definedName>
    <definedName name="ноав" hidden="1">{#N/A,#N/A,TRUE,"Выработка"}</definedName>
    <definedName name="Номер_ДЗО">[19]База!$I$43</definedName>
    <definedName name="ноя" localSheetId="9">#REF!</definedName>
    <definedName name="ноя">#REF!</definedName>
    <definedName name="ноя2" localSheetId="9">#REF!</definedName>
    <definedName name="ноя2">#REF!</definedName>
    <definedName name="Нояб">[0]!Нояб</definedName>
    <definedName name="ноябр" hidden="1">{#N/A,#N/A,TRUE,"Всего"}</definedName>
    <definedName name="Ноябрь">[0]!Ноябрь</definedName>
    <definedName name="НП">[62]Исходные!$H$5</definedName>
    <definedName name="НСРФ">[63]Регионы!$A$2:$A$90</definedName>
    <definedName name="ншш" hidden="1">{#N/A,#N/A,TRUE,"Лист1";#N/A,#N/A,TRUE,"Лист2";#N/A,#N/A,TRUE,"Лист3"}</definedName>
    <definedName name="о_165" localSheetId="9">#REF!</definedName>
    <definedName name="о_165">#REF!</definedName>
    <definedName name="о_166" localSheetId="9">#REF!</definedName>
    <definedName name="о_166">#REF!</definedName>
    <definedName name="о_167" localSheetId="9">#REF!</definedName>
    <definedName name="о_167">#REF!</definedName>
    <definedName name="о_168" localSheetId="9">#REF!</definedName>
    <definedName name="о_168">#REF!</definedName>
    <definedName name="о_170" localSheetId="9">#REF!</definedName>
    <definedName name="о_170">#REF!</definedName>
    <definedName name="о_171" localSheetId="9">#REF!</definedName>
    <definedName name="о_171">#REF!</definedName>
    <definedName name="о_224" localSheetId="9">#REF!</definedName>
    <definedName name="о_224">#REF!</definedName>
    <definedName name="о_225" localSheetId="9">#REF!</definedName>
    <definedName name="о_225">#REF!</definedName>
    <definedName name="о_235" localSheetId="9">#REF!</definedName>
    <definedName name="о_235">#REF!</definedName>
    <definedName name="о_236" localSheetId="9">#REF!</definedName>
    <definedName name="о_236">#REF!</definedName>
    <definedName name="о_249" localSheetId="9">#REF!</definedName>
    <definedName name="о_249">#REF!</definedName>
    <definedName name="о_250" localSheetId="9">#REF!</definedName>
    <definedName name="о_250">#REF!</definedName>
    <definedName name="о_251" localSheetId="9">#REF!</definedName>
    <definedName name="о_251">#REF!</definedName>
    <definedName name="о_252" localSheetId="9">#REF!</definedName>
    <definedName name="о_252">#REF!</definedName>
    <definedName name="о_531" localSheetId="9">#REF!</definedName>
    <definedName name="о_531">#REF!</definedName>
    <definedName name="о_532" localSheetId="9">#REF!</definedName>
    <definedName name="о_532">#REF!</definedName>
    <definedName name="о_533" localSheetId="9">#REF!</definedName>
    <definedName name="о_533">#REF!</definedName>
    <definedName name="о_553" localSheetId="9">#REF!</definedName>
    <definedName name="о_553">#REF!</definedName>
    <definedName name="о_555i" localSheetId="9">#REF!</definedName>
    <definedName name="о_555i">#REF!</definedName>
    <definedName name="о_556">[14]таврическая!$G$7</definedName>
    <definedName name="о_557">[14]таврическая!$G$9</definedName>
    <definedName name="о_мв10ат1i" localSheetId="9">#REF!</definedName>
    <definedName name="о_мв10ат1i">#REF!</definedName>
    <definedName name="о_мв10ат2i" localSheetId="9">#REF!</definedName>
    <definedName name="о_мв10ат2i">#REF!</definedName>
    <definedName name="о_шсов220">[14]иртышская!$G$18</definedName>
    <definedName name="обл1">[0]!обл1</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паспортбюджет'!$A$1:$M$22</definedName>
    <definedName name="_xlnm.Print_Area" localSheetId="7">'5. анализ эконом эфф'!$A$1:$V$141</definedName>
    <definedName name="_xlnm.Print_Area" localSheetId="8">'6.1. Паспорт сетевой график'!$A$1:$L$54</definedName>
    <definedName name="_xlnm.Print_Area" localSheetId="9">'6.2. Паспорт фин осв ввод'!$A$1:$U$64</definedName>
    <definedName name="_xlnm.Print_Area" localSheetId="11">'8. Общие сведения'!$A$1:$B$90</definedName>
    <definedName name="огпорпарсм">[0]!огпорпарсм</definedName>
    <definedName name="огтитимисмсмсва">[0]!огтитимисмсмсва</definedName>
    <definedName name="оенлгл">[0]!оенлгл</definedName>
    <definedName name="Оксана" hidden="1">{#N/A,#N/A,TRUE,"Всего"}</definedName>
    <definedName name="окт" localSheetId="9">#REF!</definedName>
    <definedName name="окт">#REF!</definedName>
    <definedName name="окт_нояб">'[64]окт-нояб'!$A$3:$F$902</definedName>
    <definedName name="окт2" localSheetId="9">#REF!</definedName>
    <definedName name="окт2">#REF!</definedName>
    <definedName name="октябрь" hidden="1">{#N/A,#N/A,TRUE,"Всего"}</definedName>
    <definedName name="ол" hidden="1">{#N/A,#N/A,TRUE,"Выработка"}</definedName>
    <definedName name="олдолтрь">[0]!олдолтрь</definedName>
    <definedName name="олло">#N/A</definedName>
    <definedName name="оллртимиава" hidden="1">{#N/A,#N/A,TRUE,"Лист1";#N/A,#N/A,TRUE,"Лист2";#N/A,#N/A,TRUE,"Лист3"}</definedName>
    <definedName name="олльимсаы">[0]!олльимсаы</definedName>
    <definedName name="олорлрорит">[0]!олорлрорит</definedName>
    <definedName name="олритиимсмсв">[0]!олритиимсмсв</definedName>
    <definedName name="олрлпо">[0]!олрлпо</definedName>
    <definedName name="олрриоипрм">[0]!олрриоипрм</definedName>
    <definedName name="олс">#N/A</definedName>
    <definedName name="Ольга" hidden="1">{#N/A,#N/A,TRUE,"Всего"}</definedName>
    <definedName name="оля" hidden="1">{#N/A,#N/A,TRUE,"Всего"}</definedName>
    <definedName name="омимимсмис">[0]!омимимсмис</definedName>
    <definedName name="ОНЕОН">[0]!ОНЕОН</definedName>
    <definedName name="ОНО">[0]!ОНО</definedName>
    <definedName name="ооо">#N/A</definedName>
    <definedName name="Операция" localSheetId="9">#REF!</definedName>
    <definedName name="Операция">#REF!</definedName>
    <definedName name="опропроапрапра">[0]!опропроапрапра</definedName>
    <definedName name="опрорпрпапрапрвава">[0]!опрорпрпапрапрвава</definedName>
    <definedName name="ОптРынок">'[5]Производство электроэнергии'!$A$23</definedName>
    <definedName name="орлопапвпа">[0]!орлопапвпа</definedName>
    <definedName name="орлороррлоорпапа" hidden="1">{#N/A,#N/A,TRUE,"Лист1";#N/A,#N/A,TRUE,"Лист2";#N/A,#N/A,TRUE,"Лист3"}</definedName>
    <definedName name="оро">#N/A</definedName>
    <definedName name="ороиприм">[0]!ороиприм</definedName>
    <definedName name="оролпррпап">[0]!оролпррпап</definedName>
    <definedName name="ороорправ" hidden="1">{#N/A,#N/A,TRUE,"Лист1";#N/A,#N/A,TRUE,"Лист2";#N/A,#N/A,TRUE,"Лист3"}</definedName>
    <definedName name="оропоненеваыв">[0]!оропоненеваыв</definedName>
    <definedName name="оропорап">[0]!оропорап</definedName>
    <definedName name="оропрпрарпвч">[0]!оропрпрарпвч</definedName>
    <definedName name="орорпрапвкак">[0]!орорпрапвкак</definedName>
    <definedName name="орорпропмрм">[0]!орорпропмрм</definedName>
    <definedName name="орорпрпакв">[0]!орорпрпакв</definedName>
    <definedName name="орортитмимисаа">[0]!орортитмимисаа</definedName>
    <definedName name="орпорпаерв">[0]!орпорпаерв</definedName>
    <definedName name="орпрмпачвуыф">[0]!орпрмпачвуыф</definedName>
    <definedName name="орримими">[0]!орримими</definedName>
    <definedName name="ОТДАЧА">'[48]Баланс по ТЭЦ-1'!$J$99</definedName>
    <definedName name="Отдача_ГРУ">'[48]Баланс по ТЭЦ-1'!$J$120</definedName>
    <definedName name="Отдача110">'[48]Баланс по ТЭЦ-1'!$J$100</definedName>
    <definedName name="ОтпВСеть" localSheetId="9">#REF!</definedName>
    <definedName name="ОтпВСеть">#REF!</definedName>
    <definedName name="ОХР.ТРУДА">[0]!ОХР.ТРУДА</definedName>
    <definedName name="п">[0]!п</definedName>
    <definedName name="п_165" localSheetId="9">#REF!</definedName>
    <definedName name="п_165">#REF!</definedName>
    <definedName name="п_166" localSheetId="9">#REF!</definedName>
    <definedName name="п_166">#REF!</definedName>
    <definedName name="п_167" localSheetId="9">#REF!</definedName>
    <definedName name="п_167">#REF!</definedName>
    <definedName name="п_168" localSheetId="9">#REF!</definedName>
    <definedName name="п_168">#REF!</definedName>
    <definedName name="п_170" localSheetId="9">#REF!</definedName>
    <definedName name="п_170">#REF!</definedName>
    <definedName name="п_171" localSheetId="9">#REF!</definedName>
    <definedName name="п_171">#REF!</definedName>
    <definedName name="п_224" localSheetId="9">#REF!</definedName>
    <definedName name="п_224">#REF!</definedName>
    <definedName name="п_225" localSheetId="9">#REF!</definedName>
    <definedName name="п_225">#REF!</definedName>
    <definedName name="п_235" localSheetId="9">#REF!</definedName>
    <definedName name="п_235">#REF!</definedName>
    <definedName name="п_236" localSheetId="9">#REF!</definedName>
    <definedName name="п_236">#REF!</definedName>
    <definedName name="п_249" localSheetId="9">#REF!</definedName>
    <definedName name="п_249">#REF!</definedName>
    <definedName name="п_250" localSheetId="9">#REF!</definedName>
    <definedName name="п_250">#REF!</definedName>
    <definedName name="п_251" localSheetId="9">#REF!</definedName>
    <definedName name="п_251">#REF!</definedName>
    <definedName name="п_252" localSheetId="9">#REF!</definedName>
    <definedName name="п_252">#REF!</definedName>
    <definedName name="п_531" localSheetId="9">#REF!</definedName>
    <definedName name="п_531">#REF!</definedName>
    <definedName name="п_532" localSheetId="9">#REF!</definedName>
    <definedName name="п_532">#REF!</definedName>
    <definedName name="п_533" localSheetId="9">#REF!</definedName>
    <definedName name="п_533">#REF!</definedName>
    <definedName name="п_553" localSheetId="9">#REF!</definedName>
    <definedName name="п_553">#REF!</definedName>
    <definedName name="п_555i" localSheetId="9">#REF!</definedName>
    <definedName name="п_555i">#REF!</definedName>
    <definedName name="п_556">[14]таврическая!$G$6</definedName>
    <definedName name="п_557">[14]таврическая!$G$8</definedName>
    <definedName name="п_авг" localSheetId="9">#REF!</definedName>
    <definedName name="п_авг">#REF!</definedName>
    <definedName name="п_апр" localSheetId="9">#REF!</definedName>
    <definedName name="п_апр">#REF!</definedName>
    <definedName name="п_в15ат1" localSheetId="9">#REF!</definedName>
    <definedName name="п_в15ат1">#REF!</definedName>
    <definedName name="п_в15ат2" localSheetId="9">#REF!</definedName>
    <definedName name="п_в15ат2">#REF!</definedName>
    <definedName name="п_дек" localSheetId="9">#REF!</definedName>
    <definedName name="п_дек">#REF!</definedName>
    <definedName name="п_июл" localSheetId="9">#REF!</definedName>
    <definedName name="п_июл">#REF!</definedName>
    <definedName name="п_июн" localSheetId="9">#REF!</definedName>
    <definedName name="п_июн">#REF!</definedName>
    <definedName name="п_май" localSheetId="9">#REF!</definedName>
    <definedName name="п_май">#REF!</definedName>
    <definedName name="п_мар" localSheetId="9">#REF!</definedName>
    <definedName name="п_мар">#REF!</definedName>
    <definedName name="п_мв10ат1i" localSheetId="9">#REF!</definedName>
    <definedName name="п_мв10ат1i">#REF!</definedName>
    <definedName name="п_мв10ат2i" localSheetId="9">#REF!</definedName>
    <definedName name="п_мв10ат2i">#REF!</definedName>
    <definedName name="п_ноя" localSheetId="9">#REF!</definedName>
    <definedName name="п_ноя">#REF!</definedName>
    <definedName name="п_окт" localSheetId="9">#REF!</definedName>
    <definedName name="п_окт">#REF!</definedName>
    <definedName name="п_сен" localSheetId="9">#REF!</definedName>
    <definedName name="п_сен">#REF!</definedName>
    <definedName name="п_ф6" localSheetId="9">#REF!</definedName>
    <definedName name="п_ф6">#REF!</definedName>
    <definedName name="п_ф9" localSheetId="9">#REF!</definedName>
    <definedName name="п_ф9">#REF!</definedName>
    <definedName name="п_фев" localSheetId="9">#REF!</definedName>
    <definedName name="п_фев">#REF!</definedName>
    <definedName name="п_шсов220">[14]иртышская!$G$17</definedName>
    <definedName name="п_янв" localSheetId="9">#REF!</definedName>
    <definedName name="п_янв">#REF!</definedName>
    <definedName name="па" localSheetId="9">#REF!</definedName>
    <definedName name="па">#REF!</definedName>
    <definedName name="памсмчвв" hidden="1">{#N/A,#N/A,TRUE,"Лист1";#N/A,#N/A,TRUE,"Лист2";#N/A,#N/A,TRUE,"Лист3"}</definedName>
    <definedName name="паопаорпопро">[0]!паопаорпопро</definedName>
    <definedName name="папаорпрпрпр" hidden="1">{#N/A,#N/A,TRUE,"Лист1";#N/A,#N/A,TRUE,"Лист2";#N/A,#N/A,TRUE,"Лист3"}</definedName>
    <definedName name="парапаорар">[0]!парапаорар</definedName>
    <definedName name="пауау">[0]!пауау</definedName>
    <definedName name="пвп">'[65]ИТ-бюджет'!$L$5:$L$99</definedName>
    <definedName name="первый" localSheetId="9">#REF!</definedName>
    <definedName name="первый">#REF!</definedName>
    <definedName name="перегруппировка">[49]Списки!$G$2:$G$32</definedName>
    <definedName name="Период">[46]t_настройки!$I$23:$I$26</definedName>
    <definedName name="Период_Выбрано">[46]t_настройки!$I$84</definedName>
    <definedName name="ПериодРегулирования">[36]Заголовок!$B$14</definedName>
    <definedName name="Периоды_18_2" localSheetId="9">'[18]18.2'!#REF!</definedName>
    <definedName name="Периоды_18_2">'[18]18.2'!#REF!</definedName>
    <definedName name="пиримисмсмчсы">[0]!пиримисмсмчсы</definedName>
    <definedName name="План_амортизации_РСК" localSheetId="9">#REF!</definedName>
    <definedName name="План_амортизации_РСК">#REF!</definedName>
    <definedName name="план56">#N/A</definedName>
    <definedName name="пмисмсмсчсмч">[0]!пмисмсмсчсмч</definedName>
    <definedName name="ПМС">#N/A</definedName>
    <definedName name="ПМС1">#N/A</definedName>
    <definedName name="Погрешность_вычислений">[46]t_проверки!$J$9</definedName>
    <definedName name="Подоперация" localSheetId="9">#REF!</definedName>
    <definedName name="Подоперация">#REF!</definedName>
    <definedName name="подотчет" hidden="1">{#N/A,#N/A,TRUE,"Всего"}</definedName>
    <definedName name="подотчетэ" hidden="1">{#N/A,#N/A,TRUE,"Всего"}</definedName>
    <definedName name="Порог_проверки">'[46]Сценарные условия'!$K$19</definedName>
    <definedName name="Порог_Резервный_Фонд">'[46]Сценарные условия'!$K$20</definedName>
    <definedName name="порпол">'[66]ИТ-бюджет'!$L$5:$L$99</definedName>
    <definedName name="ПоследнийГод">[53]Заголовок!$B$16</definedName>
    <definedName name="Потери" localSheetId="9">#REF!</definedName>
    <definedName name="Потери">#REF!</definedName>
    <definedName name="Потери110" localSheetId="9">#REF!</definedName>
    <definedName name="Потери110">#REF!</definedName>
    <definedName name="Потери6" localSheetId="9">#REF!</definedName>
    <definedName name="Потери6">#REF!</definedName>
    <definedName name="ПотериРУ" localSheetId="9">#REF!</definedName>
    <definedName name="ПотериРУ">#REF!</definedName>
    <definedName name="ПотериТР" localSheetId="9">#REF!</definedName>
    <definedName name="ПотериТР">#REF!</definedName>
    <definedName name="ПотериТРСН" localSheetId="9">#REF!</definedName>
    <definedName name="ПотериТРСН">#REF!</definedName>
    <definedName name="ПотериТЭ">[5]Лист!$A$400</definedName>
    <definedName name="ППЖТ">'[48]Баланс по ТЭЦ-1'!$J$194</definedName>
    <definedName name="пппп">#N/A</definedName>
    <definedName name="ППРР" hidden="1">{#N/A,#N/A,TRUE,"Всего"}</definedName>
    <definedName name="пр" hidden="1">{#N/A,#N/A,TRUE,"Всего"}</definedName>
    <definedName name="праорарпвкав">[0]!праорарпвкав</definedName>
    <definedName name="ПРЕР">[0]!ПРЕР</definedName>
    <definedName name="прибыль">[0]!прибыль</definedName>
    <definedName name="прибыль3" hidden="1">{#N/A,#N/A,TRUE,"Лист1";#N/A,#N/A,TRUE,"Лист2";#N/A,#N/A,TRUE,"Лист3"}</definedName>
    <definedName name="ПРИЕМ">'[48]Баланс по ТЭЦ-1'!$J$86</definedName>
    <definedName name="Прием110">'[48]Баланс по ТЭЦ-1'!$J$87</definedName>
    <definedName name="Признак">[59]Лист1!$B$3:$B$9</definedName>
    <definedName name="Приоритет">[49]Списки!$H$2:$H$9</definedName>
    <definedName name="ПРИХОД">'[48]Баланс по ТЭЦ-1'!$J$186</definedName>
    <definedName name="Приход_расход" localSheetId="9">#REF!</definedName>
    <definedName name="Приход_расход">#REF!</definedName>
    <definedName name="ПрНуж">'[48]Баланс по ТЭЦ-1'!$J$198</definedName>
    <definedName name="про">[0]!про</definedName>
    <definedName name="Проект" localSheetId="9">#REF!</definedName>
    <definedName name="Проект">#REF!</definedName>
    <definedName name="пропорпшгршг">[0]!пропорпшгршг</definedName>
    <definedName name="Прочие_электроэнергии">'[35]Производство электроэнергии'!$A$132</definedName>
    <definedName name="прош_год" localSheetId="9">#REF!</definedName>
    <definedName name="прош_год">#REF!</definedName>
    <definedName name="прпрапапвавав">[0]!прпрапапвавав</definedName>
    <definedName name="прпропорпрпр" hidden="1">{#N/A,#N/A,TRUE,"Лист1";#N/A,#N/A,TRUE,"Лист2";#N/A,#N/A,TRUE,"Лист3"}</definedName>
    <definedName name="прпропрпрпорп">[0]!прпропрпрпорп</definedName>
    <definedName name="пррпрпрпорпроп">[0]!пррпрпрпорпроп</definedName>
    <definedName name="птпатаптп">[0]!птпатаптп</definedName>
    <definedName name="пупп">[0]!пупп</definedName>
    <definedName name="ПФАП">[0]!ПФАП</definedName>
    <definedName name="ПЭ">[53]Справочники!$A$10:$A$12</definedName>
    <definedName name="р">#N/A</definedName>
    <definedName name="рагпл">[0]!рагпл</definedName>
    <definedName name="рапмапыввя">[0]!рапмапыввя</definedName>
    <definedName name="Расчет_амортизации" localSheetId="9">#REF!</definedName>
    <definedName name="Расчет_амортизации">#REF!</definedName>
    <definedName name="Расчет_НДС">'[67]БФ-2-5-П'!$B$6</definedName>
    <definedName name="Расчет_НПр">'[68]НП-2-12-П'!$B$6</definedName>
    <definedName name="РГК">[53]Справочники!$A$4:$A$4</definedName>
    <definedName name="регр" localSheetId="9">'[69]10'!#REF!</definedName>
    <definedName name="регр">'[69]10'!#REF!</definedName>
    <definedName name="ри">[0]!ри</definedName>
    <definedName name="рис1" hidden="1">{#N/A,#N/A,TRUE,"Лист1";#N/A,#N/A,TRUE,"Лист2";#N/A,#N/A,TRUE,"Лист3"}</definedName>
    <definedName name="ркенвапапрарп">[0]!ркенвапапрарп</definedName>
    <definedName name="рмпп">[0]!рмпп</definedName>
    <definedName name="роз" hidden="1">{#N/A,#N/A,TRUE,"Выработка"}</definedName>
    <definedName name="ролрпраправ">[0]!ролрпраправ</definedName>
    <definedName name="роо">[0]!роо</definedName>
    <definedName name="роорпрпваы">[0]!роорпрпваы</definedName>
    <definedName name="ропопопмо">[0]!ропопопмо</definedName>
    <definedName name="ропор">#N/A</definedName>
    <definedName name="рортимсчвы" hidden="1">{#N/A,#N/A,TRUE,"Лист1";#N/A,#N/A,TRUE,"Лист2";#N/A,#N/A,TRUE,"Лист3"}</definedName>
    <definedName name="рпарпапрап">[0]!рпарпапрап</definedName>
    <definedName name="рпо">'[32]ИТ-бюджет'!$L$5:$L$99</definedName>
    <definedName name="рпплордлпава">[0]!рпплордлпава</definedName>
    <definedName name="рпрпмимимссмваы">[0]!рпрпмимимссмваы</definedName>
    <definedName name="ррапав" hidden="1">{#N/A,#N/A,TRUE,"Лист1";#N/A,#N/A,TRUE,"Лист2";#N/A,#N/A,TRUE,"Лист3"}</definedName>
    <definedName name="рск2">#N/A</definedName>
    <definedName name="рск3">#N/A</definedName>
    <definedName name="с">#N/A</definedName>
    <definedName name="С01" localSheetId="9">#REF!</definedName>
    <definedName name="С01">#REF!</definedName>
    <definedName name="С12" localSheetId="9">#REF!</definedName>
    <definedName name="С12">#REF!</definedName>
    <definedName name="С121" localSheetId="9">#REF!</definedName>
    <definedName name="С121">#REF!</definedName>
    <definedName name="СальдоПереток">'[5]Производство электроэнергии'!$A$38</definedName>
    <definedName name="сапвпавапвапвп">[0]!сапвпавапвапвп</definedName>
    <definedName name="сваеррта">#N/A</definedName>
    <definedName name="света" hidden="1">{#N/A,#N/A,TRUE,"Выработка"}</definedName>
    <definedName name="светлана" hidden="1">{#N/A,#N/A,TRUE,"Всего"}</definedName>
    <definedName name="свмпвппв">#N/A</definedName>
    <definedName name="Сводный_бюджет_прям_затрат_РСК" localSheetId="9">#REF!</definedName>
    <definedName name="Сводный_бюджет_прям_затрат_РСК">#REF!</definedName>
    <definedName name="себ">#N/A</definedName>
    <definedName name="себестоимость2">#N/A</definedName>
    <definedName name="семь" localSheetId="9">#REF!</definedName>
    <definedName name="семь">#REF!</definedName>
    <definedName name="сен" localSheetId="9">#REF!</definedName>
    <definedName name="сен">#REF!</definedName>
    <definedName name="сен2" localSheetId="9">#REF!</definedName>
    <definedName name="сен2">#REF!</definedName>
    <definedName name="сиитьь" hidden="1">{#N/A,#N/A,TRUE,"Лист1";#N/A,#N/A,TRUE,"Лист2";#N/A,#N/A,TRUE,"Лист3"}</definedName>
    <definedName name="ск">#N/A</definedName>
    <definedName name="СН">'[48]Баланс по ТЭЦ-1'!$J$24</definedName>
    <definedName name="СН_Б">[14]сибирь!$H$16</definedName>
    <definedName name="СН_З" localSheetId="9">#REF!</definedName>
    <definedName name="СН_З">#REF!</definedName>
    <definedName name="СН_И" localSheetId="9">#REF!</definedName>
    <definedName name="СН_И">#REF!</definedName>
    <definedName name="СН_С" localSheetId="9">#REF!</definedName>
    <definedName name="СН_С">#REF!</definedName>
    <definedName name="СН_Т" localSheetId="9">'[70]табл 1'!#REF!</definedName>
    <definedName name="СН_Т">'[70]табл 1'!#REF!</definedName>
    <definedName name="Собст">'[52]эл ст'!$A$360:$IV$360</definedName>
    <definedName name="Собств">'[52]эл ст'!$A$369:$IV$369</definedName>
    <definedName name="сомп">#N/A</definedName>
    <definedName name="сомпас">#N/A</definedName>
    <definedName name="СОРОКА" hidden="1">{#N/A,#N/A,TRUE,"Всего"}</definedName>
    <definedName name="СП">[49]Списки!$K$1:$K$2</definedName>
    <definedName name="список">[71]группаИП!$A$7:$A$49</definedName>
    <definedName name="Список_ДЗО">'[46]Список ДЗО'!$B$8:$B$21</definedName>
    <definedName name="список_контр.котловой">[57]t_Настройки!$B$42:$B$53</definedName>
    <definedName name="Список_контрагентов">[57]t_Настройки!$B$36:$B$39</definedName>
    <definedName name="Список_филиалов">[57]t_Настройки!$B$23:$B$26</definedName>
    <definedName name="список_филиалов1">[57]t_Настройки!$B$29:$B$33</definedName>
    <definedName name="список1">[71]цели!$A$1:$A$7</definedName>
    <definedName name="список2">[71]МО!$A$1:$A$22</definedName>
    <definedName name="список5">'[71]список 5'!$A$1:$A$2</definedName>
    <definedName name="список6">'[71]список 5'!$A$1:$A$3</definedName>
    <definedName name="список7">[71]список7!$A$1:$A$3</definedName>
    <definedName name="сс">#N/A</definedName>
    <definedName name="сссс">#N/A</definedName>
    <definedName name="ссы">#N/A</definedName>
    <definedName name="ссы2">#N/A</definedName>
    <definedName name="ст2005">'[72]Стаж(ОК)'!$A$3:$G$503</definedName>
    <definedName name="ставка_НДС">18%</definedName>
    <definedName name="стаж2005">[73]Стаж2005!$A$3:$K$503</definedName>
    <definedName name="статус">[74]Пр.7!$I$32:$I$39</definedName>
    <definedName name="Статья" localSheetId="9">#REF!</definedName>
    <definedName name="Статья">#REF!</definedName>
    <definedName name="Стр_Кот">[5]структура!$A$38</definedName>
    <definedName name="Стр_ПерТЭ">[5]структура!$A$48</definedName>
    <definedName name="Стр_ПерЭЭ">[5]структура!$A$16</definedName>
    <definedName name="Стр_ПрТЭ">[5]структура!$A$26</definedName>
    <definedName name="Стр_ПрЭЭ">[5]структура!$A$5</definedName>
    <definedName name="Стр_ТЭС">[5]структура!$A$32</definedName>
    <definedName name="Стр_Финансы">[5]структура!$A$84</definedName>
    <definedName name="Стр_Финансы2">[5]структура!$A$49</definedName>
    <definedName name="Строка">[59]Лист1!$B$17:$B$38</definedName>
    <definedName name="сумма_по_договору" localSheetId="9">#REF!</definedName>
    <definedName name="сумма_по_договору">#REF!</definedName>
    <definedName name="т11всего_1">[5]Т11!$B$38</definedName>
    <definedName name="т11всего_2">[5]Т11!$B$69</definedName>
    <definedName name="т12п1_1">[26]Т12!$A$10</definedName>
    <definedName name="т12п1_2">[26]Т12!$A$22</definedName>
    <definedName name="т12п2_1">[26]Т12!$A$15</definedName>
    <definedName name="т12п2_2">[26]Т12!$A$27</definedName>
    <definedName name="т19.1п16">'[5]Т19.1'!$B$39</definedName>
    <definedName name="т1п15">[5]Т1!$B$36</definedName>
    <definedName name="т2п11">[5]Т2!$B$42</definedName>
    <definedName name="т2п12">[5]Т2!$B$47</definedName>
    <definedName name="т2п13">[5]Т2!$B$48</definedName>
    <definedName name="т3итого">[5]Т3!$B$31</definedName>
    <definedName name="т3п3" localSheetId="9">[26]Т3!#REF!</definedName>
    <definedName name="т3п3">[26]Т3!#REF!</definedName>
    <definedName name="т6п5_1">[5]Т6!$B$12</definedName>
    <definedName name="т6п5_2">[5]Т6!$B$18</definedName>
    <definedName name="т7п4_1">[5]Т7!$B$20</definedName>
    <definedName name="т7п4_2">[5]Т7!$B$37</definedName>
    <definedName name="т7п5_1">[5]Т7!$B$22</definedName>
    <definedName name="т7п5_2">[5]Т7!$B$39</definedName>
    <definedName name="т7п6_1">[5]Т7!$B$25</definedName>
    <definedName name="т7п6_2">[5]Т7!$B$42</definedName>
    <definedName name="т8п1">[5]Т8!$B$8</definedName>
    <definedName name="таня">#N/A</definedName>
    <definedName name="таптпатпатпа">[0]!таптпатпатпа</definedName>
    <definedName name="ТАРОРОЛРОЛО">[0]!ТАРОРОЛРОЛО</definedName>
    <definedName name="текмес" localSheetId="9">#REF!</definedName>
    <definedName name="текмес">#REF!</definedName>
    <definedName name="текмес2" localSheetId="9">#REF!</definedName>
    <definedName name="текмес2">#REF!</definedName>
    <definedName name="тепло">#N/A</definedName>
    <definedName name="тп" hidden="1">{#N/A,#N/A,TRUE,"Лист1";#N/A,#N/A,TRUE,"Лист2";#N/A,#N/A,TRUE,"Лист3"}</definedName>
    <definedName name="ТПм">'[75]НВВ утв тарифы'!$H$17</definedName>
    <definedName name="тпрт">[0]!тпрт</definedName>
    <definedName name="третий" localSheetId="9">#REF!</definedName>
    <definedName name="третий">#REF!</definedName>
    <definedName name="троболю">[0]!троболю</definedName>
    <definedName name="ть">#N/A</definedName>
    <definedName name="Тюменьэнерго" localSheetId="9">#REF!</definedName>
    <definedName name="Тюменьэнерго">#REF!</definedName>
    <definedName name="у">#N/A</definedName>
    <definedName name="у1">#N/A</definedName>
    <definedName name="уа">'[76]ИТ-бюджет'!$L$5:$L$99</definedName>
    <definedName name="уакувпа">'[77]ИТ-бюджет'!$L$5:$L$99</definedName>
    <definedName name="уваупа">'[78]ИТ-бюджет'!$L$5:$L$99</definedName>
    <definedName name="увп">'[79]ИТ-бюджет'!$L$5:$L$98</definedName>
    <definedName name="УГОЛЬ">[53]Справочники!$A$19:$A$21</definedName>
    <definedName name="уепа" localSheetId="9">#REF!</definedName>
    <definedName name="уепа">#REF!</definedName>
    <definedName name="уепау" localSheetId="9">#REF!</definedName>
    <definedName name="уепау">#REF!</definedName>
    <definedName name="ук">#N/A</definedName>
    <definedName name="укеееукеееееееееееееее" hidden="1">{#N/A,#N/A,TRUE,"Лист1";#N/A,#N/A,TRUE,"Лист2";#N/A,#N/A,TRUE,"Лист3"}</definedName>
    <definedName name="укеукеуеуе" hidden="1">{#N/A,#N/A,TRUE,"Лист1";#N/A,#N/A,TRUE,"Лист2";#N/A,#N/A,TRUE,"Лист3"}</definedName>
    <definedName name="умер">#N/A</definedName>
    <definedName name="уп">'[80]ИТ-бюджет'!$L$5:$L$99</definedName>
    <definedName name="упавп">'[66]ИТ-бюджет'!$L$5:$L$99</definedName>
    <definedName name="упакуп" localSheetId="9">#REF!</definedName>
    <definedName name="упакуп">#REF!</definedName>
    <definedName name="упауп">[0]!упауп</definedName>
    <definedName name="уу">#N/A</definedName>
    <definedName name="ууууууууууууууууу">[0]!ууууууууууууууууу</definedName>
    <definedName name="УФ">#N/A</definedName>
    <definedName name="уыавыапвпаворорол" hidden="1">{#N/A,#N/A,TRUE,"Лист1";#N/A,#N/A,TRUE,"Лист2";#N/A,#N/A,TRUE,"Лист3"}</definedName>
    <definedName name="уываываывыпавыа">[0]!уываываывыпавыа</definedName>
    <definedName name="уыукпе">#N/A</definedName>
    <definedName name="ф2">'[81]план 2000'!$G$643</definedName>
    <definedName name="фам">#N/A</definedName>
    <definedName name="фев" localSheetId="9">#REF!</definedName>
    <definedName name="фев">#REF!</definedName>
    <definedName name="фев2" localSheetId="9">#REF!</definedName>
    <definedName name="фев2">#REF!</definedName>
    <definedName name="февраль" hidden="1">{#N/A,#N/A,TRUE,"Всего"}</definedName>
    <definedName name="Филиал" localSheetId="9">#REF!</definedName>
    <definedName name="Филиал">#REF!</definedName>
    <definedName name="фо" localSheetId="9">[82]Лист1!#REF!</definedName>
    <definedName name="фо">[82]Лист1!#REF!</definedName>
    <definedName name="Форма">#N/A</definedName>
    <definedName name="ФСН">'[48]Баланс по ТЭЦ-1'!$J$58</definedName>
    <definedName name="фф">[0]!фф</definedName>
    <definedName name="ФЦН1">'[48]Баланс по ТЭЦ-1'!$J$152</definedName>
    <definedName name="ФЦН2">'[48]Баланс по ТЭЦ-1'!$J$153</definedName>
    <definedName name="фыаспит">#N/A</definedName>
    <definedName name="ХН">'[48]Баланс по ТЭЦ-1'!$J$68</definedName>
    <definedName name="хх">'[18]6'!$B$28:$B$37,'[18]6'!$D$28:$H$37,'[18]6'!$J$28:$N$37,'[18]6'!$D$39:$H$41,'[18]6'!$J$39:$N$41,'[18]6'!$B$46:$B$55,P1_T6_Protect</definedName>
    <definedName name="хэзббббшоолп">[0]!хэзббббшоолп</definedName>
    <definedName name="ц">#N/A</definedName>
    <definedName name="ц1">#N/A</definedName>
    <definedName name="ЦП">[49]Списки!$I$2:$I$26</definedName>
    <definedName name="ЦПУ">[59]Лист1!$B$45:$B$51</definedName>
    <definedName name="цу">#N/A</definedName>
    <definedName name="цуа">#N/A</definedName>
    <definedName name="цупакувп">'[83]ИТ-бюджет'!$L$5:$L$98</definedName>
    <definedName name="чавапвапвавав">[0]!чавапвапвавав</definedName>
    <definedName name="черновик">#N/A</definedName>
    <definedName name="четвертый" localSheetId="9">#REF!</definedName>
    <definedName name="четвертый">#REF!</definedName>
    <definedName name="Ш_СК">[5]Ш_Передача_ЭЭ!$A$79</definedName>
    <definedName name="шглоьотьиита">[0]!шглоьотьиита</definedName>
    <definedName name="шгншногрппрпр">[0]!шгншногрппрпр</definedName>
    <definedName name="шгоропропрап">[0]!шгоропропрап</definedName>
    <definedName name="шгшрормпавкаы" hidden="1">{#N/A,#N/A,TRUE,"Лист1";#N/A,#N/A,TRUE,"Лист2";#N/A,#N/A,TRUE,"Лист3"}</definedName>
    <definedName name="шгшщгшпрпрапа">[0]!шгшщгшпрпрапа</definedName>
    <definedName name="ШДГШ">[0]!ШДГШ</definedName>
    <definedName name="шир_дан" localSheetId="9">#REF!</definedName>
    <definedName name="шир_дан">#REF!</definedName>
    <definedName name="шир_отч" localSheetId="9">#REF!</definedName>
    <definedName name="шир_отч">#REF!</definedName>
    <definedName name="шир_прош" localSheetId="9">#REF!</definedName>
    <definedName name="шир_прош">#REF!</definedName>
    <definedName name="шир_тек" localSheetId="9">#REF!</definedName>
    <definedName name="шир_тек">#REF!</definedName>
    <definedName name="шоапвваыаыф" hidden="1">{#N/A,#N/A,TRUE,"Лист1";#N/A,#N/A,TRUE,"Лист2";#N/A,#N/A,TRUE,"Лист3"}</definedName>
    <definedName name="шогоитими">[0]!шогоитими</definedName>
    <definedName name="шолт" localSheetId="9">#REF!</definedName>
    <definedName name="шолт">#REF!</definedName>
    <definedName name="шонр" hidden="1">{#N/A,#N/A,TRUE,"Всего"}</definedName>
    <definedName name="шооитиаавч" hidden="1">{#N/A,#N/A,TRUE,"Лист1";#N/A,#N/A,TRUE,"Лист2";#N/A,#N/A,TRUE,"Лист3"}</definedName>
    <definedName name="шорорррпапра">[0]!шорорррпапра</definedName>
    <definedName name="шоррпвакуф">[0]!шоррпвакуф</definedName>
    <definedName name="шорттисаавч">[0]!шорттисаавч</definedName>
    <definedName name="Шт" localSheetId="9">#REF!</definedName>
    <definedName name="Шт">#REF!</definedName>
    <definedName name="штлоррпммпачв">[0]!штлоррпммпачв</definedName>
    <definedName name="шш" hidden="1">{#N/A,#N/A,TRUE,"Лист1";#N/A,#N/A,TRUE,"Лист2";#N/A,#N/A,TRUE,"Лист3"}</definedName>
    <definedName name="шшшшшо">#N/A</definedName>
    <definedName name="шщщолоорпап">[0]!шщщолоорпап</definedName>
    <definedName name="щ">#N/A</definedName>
    <definedName name="щжшщ">[0]!щжшщ</definedName>
    <definedName name="щжшщжщж">[0]!щжшщжщж</definedName>
    <definedName name="щжшщжщжщ">[0]!щжшщжщжщ</definedName>
    <definedName name="щжщшж">[0]!щжщшж</definedName>
    <definedName name="щжщшжшщ">[0]!щжщшжшщ</definedName>
    <definedName name="щзллторм">[0]!щзллторм</definedName>
    <definedName name="щзшщлщщошшо">[0]!щзшщлщщошшо</definedName>
    <definedName name="щзшщшщгшроо">[0]!щзшщшщгшроо</definedName>
    <definedName name="щоллопекв">[0]!щоллопекв</definedName>
    <definedName name="щомекв">[0]!щомекв</definedName>
    <definedName name="щшгшиекв">[0]!щшгшиекв</definedName>
    <definedName name="щшлдолрорми" hidden="1">{#N/A,#N/A,TRUE,"Лист1";#N/A,#N/A,TRUE,"Лист2";#N/A,#N/A,TRUE,"Лист3"}</definedName>
    <definedName name="щшолььти">[0]!щшолььти</definedName>
    <definedName name="щшропса">[0]!щшропса</definedName>
    <definedName name="щшщгтропрпвс">[0]!щшщгтропрпвс</definedName>
    <definedName name="ы">#N/A</definedName>
    <definedName name="ы11" localSheetId="9">'[70]табл 1'!#REF!</definedName>
    <definedName name="ы11">'[70]табл 1'!#REF!</definedName>
    <definedName name="ыаппр">#N/A</definedName>
    <definedName name="ыапр" hidden="1">{#N/A,#N/A,TRUE,"Лист1";#N/A,#N/A,TRUE,"Лист2";#N/A,#N/A,TRUE,"Лист3"}</definedName>
    <definedName name="ыаупп">#N/A</definedName>
    <definedName name="ыаыыа">#N/A</definedName>
    <definedName name="ыв">#N/A</definedName>
    <definedName name="ывпкывк">#N/A</definedName>
    <definedName name="ывпмьпь">#N/A</definedName>
    <definedName name="ывявапро">[0]!ывявапро</definedName>
    <definedName name="ымпы">#N/A</definedName>
    <definedName name="ыпр">#N/A</definedName>
    <definedName name="ыпыим" hidden="1">{#N/A,#N/A,TRUE,"Лист1";#N/A,#N/A,TRUE,"Лист2";#N/A,#N/A,TRUE,"Лист3"}</definedName>
    <definedName name="ыпыпми" hidden="1">{#N/A,#N/A,TRUE,"Лист1";#N/A,#N/A,TRUE,"Лист2";#N/A,#N/A,TRUE,"Лист3"}</definedName>
    <definedName name="ысчпи" hidden="1">{#N/A,#N/A,TRUE,"Лист1";#N/A,#N/A,TRUE,"Лист2";#N/A,#N/A,TRUE,"Лист3"}</definedName>
    <definedName name="ыуаы" hidden="1">{#N/A,#N/A,TRUE,"Лист1";#N/A,#N/A,TRUE,"Лист2";#N/A,#N/A,TRUE,"Лист3"}</definedName>
    <definedName name="ыфса">#N/A</definedName>
    <definedName name="ыыыы">#N/A</definedName>
    <definedName name="ЬЬ">'[84]ИТОГИ  по Н,Р,Э,Q'!$A$2:$IV$4</definedName>
    <definedName name="ььтлдолртот">[0]!ььтлдолртот</definedName>
    <definedName name="ээ">[0]!ээ</definedName>
    <definedName name="ю">#N/A</definedName>
    <definedName name="юбьбютьи" hidden="1">{#N/A,#N/A,TRUE,"Лист1";#N/A,#N/A,TRUE,"Лист2";#N/A,#N/A,TRUE,"Лист3"}</definedName>
    <definedName name="юлолтррпв" hidden="1">{#N/A,#N/A,TRUE,"Лист1";#N/A,#N/A,TRUE,"Лист2";#N/A,#N/A,TRUE,"Лист3"}</definedName>
    <definedName name="юю" localSheetId="9">P1_T29?item_ext?2СТ.Э</definedName>
    <definedName name="юю">P1_T29?item_ext?2СТ.Э</definedName>
    <definedName name="ююююююю">#N/A</definedName>
    <definedName name="я">#N/A</definedName>
    <definedName name="янв" localSheetId="9">#REF!</definedName>
    <definedName name="янв">#REF!</definedName>
    <definedName name="янв2" localSheetId="9">#REF!</definedName>
    <definedName name="янв2">#REF!</definedName>
    <definedName name="Янтарьэнерго" localSheetId="9">#REF!</definedName>
    <definedName name="Янтарьэнерго">#REF!</definedName>
    <definedName name="яя">#N/A</definedName>
    <definedName name="яяя">#N/A</definedName>
  </definedNames>
  <calcPr calcId="152511" iterate="1"/>
</workbook>
</file>

<file path=xl/calcChain.xml><?xml version="1.0" encoding="utf-8"?>
<calcChain xmlns="http://schemas.openxmlformats.org/spreadsheetml/2006/main">
  <c r="O27" i="13" l="1"/>
  <c r="D117" i="26" s="1"/>
  <c r="J57" i="27" l="1"/>
  <c r="A51" i="22" l="1"/>
  <c r="J56" i="27"/>
  <c r="J55" i="27"/>
  <c r="J54" i="27"/>
  <c r="J53" i="27"/>
  <c r="T25" i="27" l="1"/>
  <c r="U25" i="27"/>
  <c r="T26" i="27"/>
  <c r="U26" i="27"/>
  <c r="T27" i="27"/>
  <c r="U27" i="27"/>
  <c r="T28" i="27"/>
  <c r="U28" i="27"/>
  <c r="T29" i="27"/>
  <c r="U29" i="27"/>
  <c r="T31" i="27"/>
  <c r="U31" i="27"/>
  <c r="T32" i="27"/>
  <c r="U32" i="27"/>
  <c r="T33" i="27"/>
  <c r="U33" i="27"/>
  <c r="T34" i="27"/>
  <c r="U34" i="27"/>
  <c r="T35" i="27"/>
  <c r="U35" i="27"/>
  <c r="T36" i="27"/>
  <c r="U36" i="27"/>
  <c r="T37" i="27"/>
  <c r="U37" i="27"/>
  <c r="T38" i="27"/>
  <c r="U38" i="27"/>
  <c r="T39" i="27"/>
  <c r="U39" i="27"/>
  <c r="T40" i="27"/>
  <c r="U40" i="27"/>
  <c r="T41" i="27"/>
  <c r="U41" i="27"/>
  <c r="T42" i="27"/>
  <c r="U42" i="27"/>
  <c r="T43" i="27"/>
  <c r="U43" i="27"/>
  <c r="T44" i="27"/>
  <c r="T45" i="27"/>
  <c r="T46" i="27"/>
  <c r="U46" i="27"/>
  <c r="T47" i="27"/>
  <c r="T48" i="27"/>
  <c r="T49" i="27"/>
  <c r="T50" i="27"/>
  <c r="U50" i="27"/>
  <c r="L26" i="5" s="1"/>
  <c r="T51" i="27"/>
  <c r="U51" i="27"/>
  <c r="T52" i="27"/>
  <c r="U52" i="27"/>
  <c r="T53" i="27"/>
  <c r="U53" i="27"/>
  <c r="T54" i="27"/>
  <c r="T55" i="27"/>
  <c r="T56" i="27"/>
  <c r="T57" i="27"/>
  <c r="T58" i="27"/>
  <c r="U58" i="27"/>
  <c r="T59" i="27"/>
  <c r="U59" i="27"/>
  <c r="T60" i="27"/>
  <c r="U60" i="27"/>
  <c r="T61" i="27"/>
  <c r="U61" i="27"/>
  <c r="T62" i="27"/>
  <c r="U62" i="27"/>
  <c r="T63" i="27"/>
  <c r="U63" i="27"/>
  <c r="T64" i="27"/>
  <c r="U64" i="27"/>
  <c r="G118" i="26"/>
  <c r="A15" i="26"/>
  <c r="A12" i="26"/>
  <c r="A9" i="26"/>
  <c r="A5" i="26"/>
  <c r="D141" i="26"/>
  <c r="C141" i="26"/>
  <c r="B141" i="26"/>
  <c r="E140" i="26"/>
  <c r="F140" i="26" s="1"/>
  <c r="G140" i="26" s="1"/>
  <c r="H140" i="26" s="1"/>
  <c r="I140" i="26" s="1"/>
  <c r="J140" i="26" s="1"/>
  <c r="K140" i="26" s="1"/>
  <c r="L140" i="26" s="1"/>
  <c r="M140" i="26" s="1"/>
  <c r="C139" i="26"/>
  <c r="D139" i="26" s="1"/>
  <c r="E139" i="26" s="1"/>
  <c r="F139" i="26" s="1"/>
  <c r="G139" i="26" s="1"/>
  <c r="H139" i="26" s="1"/>
  <c r="I139" i="26" s="1"/>
  <c r="J139" i="26" s="1"/>
  <c r="K139" i="26" s="1"/>
  <c r="L139" i="26" s="1"/>
  <c r="M139" i="26" s="1"/>
  <c r="N139" i="26" s="1"/>
  <c r="O139" i="26" s="1"/>
  <c r="P139" i="26" s="1"/>
  <c r="Q139" i="26" s="1"/>
  <c r="R139" i="26" s="1"/>
  <c r="S139" i="26" s="1"/>
  <c r="T139" i="26" s="1"/>
  <c r="U139" i="26" s="1"/>
  <c r="V139" i="26" s="1"/>
  <c r="W139" i="26" s="1"/>
  <c r="X139" i="26" s="1"/>
  <c r="Y139" i="26" s="1"/>
  <c r="Z139" i="26" s="1"/>
  <c r="AA139" i="26" s="1"/>
  <c r="AB139" i="26" s="1"/>
  <c r="AC139" i="26" s="1"/>
  <c r="AD139" i="26" s="1"/>
  <c r="AE139" i="26" s="1"/>
  <c r="AF139" i="26" s="1"/>
  <c r="AG139" i="26" s="1"/>
  <c r="AH139" i="26" s="1"/>
  <c r="AI139" i="26" s="1"/>
  <c r="AJ139" i="26" s="1"/>
  <c r="AK139" i="26" s="1"/>
  <c r="AL139" i="26" s="1"/>
  <c r="AM139" i="26" s="1"/>
  <c r="AN139" i="26" s="1"/>
  <c r="AO139" i="26" s="1"/>
  <c r="AP139" i="26" s="1"/>
  <c r="AQ139" i="26" s="1"/>
  <c r="AR139" i="26" s="1"/>
  <c r="AS139" i="26" s="1"/>
  <c r="AT139" i="26" s="1"/>
  <c r="AU139" i="26" s="1"/>
  <c r="AV139" i="26" s="1"/>
  <c r="AW139" i="26" s="1"/>
  <c r="AX139" i="26" s="1"/>
  <c r="AY139" i="26" s="1"/>
  <c r="C137" i="26"/>
  <c r="D137" i="26" s="1"/>
  <c r="E137" i="26" s="1"/>
  <c r="F137" i="26" s="1"/>
  <c r="G136" i="26"/>
  <c r="H136" i="26" s="1"/>
  <c r="C135" i="26"/>
  <c r="D135" i="26" s="1"/>
  <c r="E135" i="26" s="1"/>
  <c r="F135" i="26" s="1"/>
  <c r="G135" i="26" s="1"/>
  <c r="H135" i="26" s="1"/>
  <c r="I135" i="26" s="1"/>
  <c r="J135" i="26" s="1"/>
  <c r="K135" i="26" s="1"/>
  <c r="L135" i="26" s="1"/>
  <c r="M135" i="26" s="1"/>
  <c r="N135" i="26" s="1"/>
  <c r="O135" i="26" s="1"/>
  <c r="P135" i="26" s="1"/>
  <c r="Q135" i="26" s="1"/>
  <c r="R135" i="26" s="1"/>
  <c r="S135" i="26" s="1"/>
  <c r="T135" i="26" s="1"/>
  <c r="U135" i="26" s="1"/>
  <c r="V135" i="26" s="1"/>
  <c r="W135" i="26" s="1"/>
  <c r="X135" i="26" s="1"/>
  <c r="Y135" i="26" s="1"/>
  <c r="Z135" i="26" s="1"/>
  <c r="AA135" i="26" s="1"/>
  <c r="AB135" i="26" s="1"/>
  <c r="AC135" i="26" s="1"/>
  <c r="AD135" i="26" s="1"/>
  <c r="AE135" i="26" s="1"/>
  <c r="AF135" i="26" s="1"/>
  <c r="AG135" i="26" s="1"/>
  <c r="AH135" i="26" s="1"/>
  <c r="AI135" i="26" s="1"/>
  <c r="AJ135" i="26" s="1"/>
  <c r="AK135" i="26" s="1"/>
  <c r="AL135" i="26" s="1"/>
  <c r="AM135" i="26" s="1"/>
  <c r="AN135" i="26" s="1"/>
  <c r="AO135" i="26" s="1"/>
  <c r="AP135" i="26" s="1"/>
  <c r="AQ135" i="26" s="1"/>
  <c r="AR135" i="26" s="1"/>
  <c r="AS135" i="26" s="1"/>
  <c r="AT135" i="26" s="1"/>
  <c r="AU135" i="26" s="1"/>
  <c r="AV135" i="26" s="1"/>
  <c r="AW135" i="26" s="1"/>
  <c r="AX135" i="26" s="1"/>
  <c r="AY135" i="26" s="1"/>
  <c r="G119" i="26"/>
  <c r="B118" i="26"/>
  <c r="B112" i="26"/>
  <c r="D107" i="26"/>
  <c r="E107" i="26" s="1"/>
  <c r="F107" i="26" s="1"/>
  <c r="G107" i="26" s="1"/>
  <c r="H107" i="26" s="1"/>
  <c r="I107" i="26" s="1"/>
  <c r="J107" i="26" s="1"/>
  <c r="K107" i="26" s="1"/>
  <c r="L107" i="26" s="1"/>
  <c r="M107" i="26" s="1"/>
  <c r="N107" i="26" s="1"/>
  <c r="O107" i="26" s="1"/>
  <c r="P107" i="26" s="1"/>
  <c r="Q107" i="26" s="1"/>
  <c r="R107" i="26" s="1"/>
  <c r="S107" i="26" s="1"/>
  <c r="T107" i="26" s="1"/>
  <c r="U107" i="26" s="1"/>
  <c r="V107" i="26" s="1"/>
  <c r="W107" i="26" s="1"/>
  <c r="X107" i="26" s="1"/>
  <c r="Y107" i="26" s="1"/>
  <c r="Z107" i="26" s="1"/>
  <c r="AA107" i="26" s="1"/>
  <c r="AB107" i="26" s="1"/>
  <c r="AC107" i="26" s="1"/>
  <c r="AD107" i="26" s="1"/>
  <c r="AE107" i="26" s="1"/>
  <c r="AF107" i="26" s="1"/>
  <c r="AG107" i="26" s="1"/>
  <c r="AH107" i="26" s="1"/>
  <c r="AI107" i="26" s="1"/>
  <c r="AJ107" i="26" s="1"/>
  <c r="AK107" i="26" s="1"/>
  <c r="AL107" i="26" s="1"/>
  <c r="AM107" i="26" s="1"/>
  <c r="AN107" i="26" s="1"/>
  <c r="AO107" i="26" s="1"/>
  <c r="AP107" i="26" s="1"/>
  <c r="C91" i="26"/>
  <c r="D91" i="26" s="1"/>
  <c r="E91" i="26" s="1"/>
  <c r="F91" i="26" s="1"/>
  <c r="G91" i="26" s="1"/>
  <c r="H91" i="26" s="1"/>
  <c r="I91" i="26" s="1"/>
  <c r="J91" i="26" s="1"/>
  <c r="K91" i="26" s="1"/>
  <c r="L91" i="26" s="1"/>
  <c r="M91" i="26" s="1"/>
  <c r="N91" i="26" s="1"/>
  <c r="O91" i="26" s="1"/>
  <c r="P91" i="26" s="1"/>
  <c r="Q91" i="26" s="1"/>
  <c r="R91" i="26" s="1"/>
  <c r="S91" i="26" s="1"/>
  <c r="T91" i="26" s="1"/>
  <c r="U91" i="26" s="1"/>
  <c r="V91" i="26" s="1"/>
  <c r="W91" i="26" s="1"/>
  <c r="X91" i="26" s="1"/>
  <c r="Y91" i="26" s="1"/>
  <c r="Z91" i="26" s="1"/>
  <c r="AA91" i="26" s="1"/>
  <c r="AB91" i="26" s="1"/>
  <c r="AC91" i="26" s="1"/>
  <c r="AD91" i="26" s="1"/>
  <c r="AE91" i="26" s="1"/>
  <c r="AF91" i="26" s="1"/>
  <c r="AG91" i="26" s="1"/>
  <c r="AH91" i="26" s="1"/>
  <c r="AI91" i="26" s="1"/>
  <c r="AJ91" i="26" s="1"/>
  <c r="AK91" i="26" s="1"/>
  <c r="AL91" i="26" s="1"/>
  <c r="AM91" i="26" s="1"/>
  <c r="AN91" i="26" s="1"/>
  <c r="AO91" i="26" s="1"/>
  <c r="AP91" i="26" s="1"/>
  <c r="B76" i="26"/>
  <c r="B74" i="26"/>
  <c r="A62" i="26"/>
  <c r="B60" i="26"/>
  <c r="C58" i="26"/>
  <c r="D58" i="26" s="1"/>
  <c r="B52" i="26"/>
  <c r="B47" i="26"/>
  <c r="B45" i="26"/>
  <c r="B44" i="26"/>
  <c r="B27" i="26"/>
  <c r="B48" i="26" l="1"/>
  <c r="B46" i="26"/>
  <c r="I136" i="26"/>
  <c r="C48" i="26"/>
  <c r="G137" i="26"/>
  <c r="H137" i="26" s="1"/>
  <c r="F141" i="26"/>
  <c r="E141" i="26"/>
  <c r="D118" i="26"/>
  <c r="C74" i="26"/>
  <c r="D74" i="26"/>
  <c r="E58" i="26"/>
  <c r="D52" i="26"/>
  <c r="D47" i="26"/>
  <c r="C47" i="26"/>
  <c r="C52" i="26"/>
  <c r="I118" i="26"/>
  <c r="I120" i="26" s="1"/>
  <c r="C109" i="26" s="1"/>
  <c r="G120" i="26"/>
  <c r="K141" i="26"/>
  <c r="F73" i="26" s="1"/>
  <c r="F85" i="26" s="1"/>
  <c r="F99" i="26" s="1"/>
  <c r="L141" i="26"/>
  <c r="G73" i="26" s="1"/>
  <c r="G85" i="26" s="1"/>
  <c r="G99" i="26" s="1"/>
  <c r="N140" i="26"/>
  <c r="N141" i="26" s="1"/>
  <c r="I73" i="26" s="1"/>
  <c r="I85" i="26" s="1"/>
  <c r="I99" i="26" s="1"/>
  <c r="M141" i="26"/>
  <c r="H73" i="26" s="1"/>
  <c r="H85" i="26" s="1"/>
  <c r="H99" i="26" s="1"/>
  <c r="G141" i="26"/>
  <c r="B73" i="26" s="1"/>
  <c r="B85" i="26" s="1"/>
  <c r="H141" i="26"/>
  <c r="C73" i="26" s="1"/>
  <c r="C85" i="26" s="1"/>
  <c r="C99" i="26" s="1"/>
  <c r="J141" i="26"/>
  <c r="E73" i="26" s="1"/>
  <c r="E85" i="26" s="1"/>
  <c r="E99" i="26" s="1"/>
  <c r="I141" i="26"/>
  <c r="D73" i="26" s="1"/>
  <c r="D85" i="26" s="1"/>
  <c r="D99" i="26" s="1"/>
  <c r="B49" i="26" l="1"/>
  <c r="I137" i="26"/>
  <c r="C49" i="26"/>
  <c r="J136" i="26"/>
  <c r="D48" i="26"/>
  <c r="D109" i="26"/>
  <c r="C108" i="26"/>
  <c r="C50" i="26" s="1"/>
  <c r="C59" i="26" s="1"/>
  <c r="E74" i="26"/>
  <c r="F58" i="26"/>
  <c r="E52" i="26"/>
  <c r="E47" i="26"/>
  <c r="O140" i="26"/>
  <c r="E48" i="26" l="1"/>
  <c r="K136" i="26"/>
  <c r="J137" i="26"/>
  <c r="D49" i="26"/>
  <c r="D108" i="26"/>
  <c r="E109" i="26"/>
  <c r="P140" i="26"/>
  <c r="P141" i="26" s="1"/>
  <c r="K73" i="26" s="1"/>
  <c r="K85" i="26" s="1"/>
  <c r="K99" i="26" s="1"/>
  <c r="O141" i="26"/>
  <c r="J73" i="26" s="1"/>
  <c r="J85" i="26" s="1"/>
  <c r="J99" i="26" s="1"/>
  <c r="F74" i="26"/>
  <c r="G58" i="26"/>
  <c r="F52" i="26"/>
  <c r="F47" i="26"/>
  <c r="L136" i="26" l="1"/>
  <c r="F48" i="26"/>
  <c r="D50" i="26"/>
  <c r="D59" i="26" s="1"/>
  <c r="D80" i="26" s="1"/>
  <c r="K137" i="26"/>
  <c r="E49" i="26"/>
  <c r="Q140" i="26"/>
  <c r="Q141" i="26" s="1"/>
  <c r="L73" i="26" s="1"/>
  <c r="L85" i="26" s="1"/>
  <c r="L99" i="26" s="1"/>
  <c r="G74" i="26"/>
  <c r="H58" i="26"/>
  <c r="G52" i="26"/>
  <c r="G47" i="26"/>
  <c r="F109" i="26"/>
  <c r="E108" i="26"/>
  <c r="E50" i="26" l="1"/>
  <c r="E59" i="26" s="1"/>
  <c r="E80" i="26" s="1"/>
  <c r="L137" i="26"/>
  <c r="F49" i="26"/>
  <c r="M136" i="26"/>
  <c r="G48" i="26"/>
  <c r="H74" i="26"/>
  <c r="I58" i="26"/>
  <c r="H52" i="26"/>
  <c r="H47" i="26"/>
  <c r="R140" i="26"/>
  <c r="R141" i="26" s="1"/>
  <c r="M73" i="26" s="1"/>
  <c r="M85" i="26" s="1"/>
  <c r="M99" i="26" s="1"/>
  <c r="G109" i="26"/>
  <c r="F108" i="26"/>
  <c r="F50" i="26" l="1"/>
  <c r="F59" i="26" s="1"/>
  <c r="F80" i="26" s="1"/>
  <c r="N136" i="26"/>
  <c r="H48" i="26"/>
  <c r="M137" i="26"/>
  <c r="G49" i="26"/>
  <c r="H109" i="26"/>
  <c r="G108" i="26"/>
  <c r="G50" i="26" s="1"/>
  <c r="G59" i="26" s="1"/>
  <c r="S140" i="26"/>
  <c r="S141" i="26" s="1"/>
  <c r="N73" i="26" s="1"/>
  <c r="N85" i="26" s="1"/>
  <c r="N99" i="26" s="1"/>
  <c r="I74" i="26"/>
  <c r="I47" i="26"/>
  <c r="I52" i="26"/>
  <c r="J58" i="26"/>
  <c r="N137" i="26" l="1"/>
  <c r="H49" i="26"/>
  <c r="O136" i="26"/>
  <c r="I48" i="26"/>
  <c r="H108" i="26"/>
  <c r="I109" i="26"/>
  <c r="J74" i="26"/>
  <c r="J47" i="26"/>
  <c r="K58" i="26"/>
  <c r="J52" i="26"/>
  <c r="T140" i="26"/>
  <c r="T141" i="26" s="1"/>
  <c r="O73" i="26" s="1"/>
  <c r="O85" i="26" s="1"/>
  <c r="O99" i="26" s="1"/>
  <c r="G80" i="26"/>
  <c r="H50" i="26" l="1"/>
  <c r="H59" i="26" s="1"/>
  <c r="P136" i="26"/>
  <c r="J48" i="26"/>
  <c r="O137" i="26"/>
  <c r="I49" i="26"/>
  <c r="U140" i="26"/>
  <c r="L58" i="26"/>
  <c r="K52" i="26"/>
  <c r="K47" i="26"/>
  <c r="K74" i="26"/>
  <c r="I108" i="26"/>
  <c r="I50" i="26" s="1"/>
  <c r="I59" i="26" s="1"/>
  <c r="J109" i="26"/>
  <c r="H80" i="26"/>
  <c r="P137" i="26" l="1"/>
  <c r="J49" i="26"/>
  <c r="Q136" i="26"/>
  <c r="K48" i="26"/>
  <c r="K109" i="26"/>
  <c r="J108" i="26"/>
  <c r="J50" i="26" s="1"/>
  <c r="J59" i="26" s="1"/>
  <c r="V140" i="26"/>
  <c r="V141" i="26" s="1"/>
  <c r="Q73" i="26" s="1"/>
  <c r="Q85" i="26" s="1"/>
  <c r="Q99" i="26" s="1"/>
  <c r="I80" i="26"/>
  <c r="L74" i="26"/>
  <c r="M58" i="26"/>
  <c r="L52" i="26"/>
  <c r="L47" i="26"/>
  <c r="U141" i="26"/>
  <c r="P73" i="26" s="1"/>
  <c r="P85" i="26" s="1"/>
  <c r="P99" i="26" s="1"/>
  <c r="R136" i="26" l="1"/>
  <c r="L48" i="26"/>
  <c r="Q137" i="26"/>
  <c r="K49" i="26"/>
  <c r="J80" i="26"/>
  <c r="M74" i="26"/>
  <c r="M52" i="26"/>
  <c r="N58" i="26"/>
  <c r="M47" i="26"/>
  <c r="L109" i="26"/>
  <c r="K108" i="26"/>
  <c r="W140" i="26"/>
  <c r="K50" i="26" l="1"/>
  <c r="K59" i="26" s="1"/>
  <c r="K80" i="26" s="1"/>
  <c r="R137" i="26"/>
  <c r="L49" i="26"/>
  <c r="S136" i="26"/>
  <c r="M48" i="26"/>
  <c r="L108" i="26"/>
  <c r="M109" i="26"/>
  <c r="X140" i="26"/>
  <c r="X141" i="26" s="1"/>
  <c r="S73" i="26" s="1"/>
  <c r="S85" i="26" s="1"/>
  <c r="S99" i="26" s="1"/>
  <c r="W141" i="26"/>
  <c r="R73" i="26" s="1"/>
  <c r="R85" i="26" s="1"/>
  <c r="R99" i="26" s="1"/>
  <c r="O58" i="26"/>
  <c r="N52" i="26"/>
  <c r="N74" i="26"/>
  <c r="N47" i="26"/>
  <c r="L50" i="26" l="1"/>
  <c r="L59" i="26" s="1"/>
  <c r="L80" i="26" s="1"/>
  <c r="T136" i="26"/>
  <c r="N48" i="26"/>
  <c r="S137" i="26"/>
  <c r="M49" i="26"/>
  <c r="O74" i="26"/>
  <c r="P58" i="26"/>
  <c r="O52" i="26"/>
  <c r="O47" i="26"/>
  <c r="Y140" i="26"/>
  <c r="Y141" i="26" s="1"/>
  <c r="T73" i="26" s="1"/>
  <c r="T85" i="26" s="1"/>
  <c r="T99" i="26" s="1"/>
  <c r="N109" i="26"/>
  <c r="M108" i="26"/>
  <c r="M50" i="26" l="1"/>
  <c r="M59" i="26" s="1"/>
  <c r="T137" i="26"/>
  <c r="N49" i="26"/>
  <c r="U136" i="26"/>
  <c r="O48" i="26"/>
  <c r="O109" i="26"/>
  <c r="N108" i="26"/>
  <c r="N50" i="26" s="1"/>
  <c r="N59" i="26" s="1"/>
  <c r="P74" i="26"/>
  <c r="Q58" i="26"/>
  <c r="P52" i="26"/>
  <c r="P47" i="26"/>
  <c r="Z140" i="26"/>
  <c r="M80" i="26"/>
  <c r="V136" i="26" l="1"/>
  <c r="P48" i="26"/>
  <c r="U137" i="26"/>
  <c r="O49" i="26"/>
  <c r="AA140" i="26"/>
  <c r="AA141" i="26" s="1"/>
  <c r="V73" i="26" s="1"/>
  <c r="V85" i="26" s="1"/>
  <c r="V99" i="26" s="1"/>
  <c r="Z141" i="26"/>
  <c r="U73" i="26" s="1"/>
  <c r="U85" i="26" s="1"/>
  <c r="U99" i="26" s="1"/>
  <c r="N80" i="26"/>
  <c r="Q74" i="26"/>
  <c r="Q47" i="26"/>
  <c r="R58" i="26"/>
  <c r="Q52" i="26"/>
  <c r="P109" i="26"/>
  <c r="O108" i="26"/>
  <c r="O50" i="26" l="1"/>
  <c r="O59" i="26" s="1"/>
  <c r="O80" i="26" s="1"/>
  <c r="V137" i="26"/>
  <c r="P49" i="26"/>
  <c r="W136" i="26"/>
  <c r="Q48" i="26"/>
  <c r="R74" i="26"/>
  <c r="R47" i="26"/>
  <c r="S58" i="26"/>
  <c r="R52" i="26"/>
  <c r="P108" i="26"/>
  <c r="P50" i="26" s="1"/>
  <c r="P59" i="26" s="1"/>
  <c r="Q109" i="26"/>
  <c r="AB140" i="26"/>
  <c r="X136" i="26" l="1"/>
  <c r="R48" i="26"/>
  <c r="W137" i="26"/>
  <c r="Q49" i="26"/>
  <c r="R109" i="26"/>
  <c r="Q108" i="26"/>
  <c r="Q50" i="26" s="1"/>
  <c r="Q59" i="26" s="1"/>
  <c r="T58" i="26"/>
  <c r="S52" i="26"/>
  <c r="S47" i="26"/>
  <c r="S74" i="26"/>
  <c r="AC140" i="26"/>
  <c r="AC141" i="26" s="1"/>
  <c r="X73" i="26" s="1"/>
  <c r="X85" i="26" s="1"/>
  <c r="X99" i="26" s="1"/>
  <c r="AB141" i="26"/>
  <c r="W73" i="26" s="1"/>
  <c r="W85" i="26" s="1"/>
  <c r="W99" i="26" s="1"/>
  <c r="P80" i="26"/>
  <c r="R49" i="26" l="1"/>
  <c r="X137" i="26"/>
  <c r="S48" i="26"/>
  <c r="Y136" i="26"/>
  <c r="Q80" i="26"/>
  <c r="S109" i="26"/>
  <c r="R108" i="26"/>
  <c r="R50" i="26" s="1"/>
  <c r="R59" i="26" s="1"/>
  <c r="AD140" i="26"/>
  <c r="T74" i="26"/>
  <c r="U58" i="26"/>
  <c r="T52" i="26"/>
  <c r="T47" i="26"/>
  <c r="Z136" i="26" l="1"/>
  <c r="T48" i="26"/>
  <c r="S49" i="26"/>
  <c r="Y137" i="26"/>
  <c r="U74" i="26"/>
  <c r="V58" i="26"/>
  <c r="U47" i="26"/>
  <c r="U52" i="26"/>
  <c r="AE140" i="26"/>
  <c r="R80" i="26"/>
  <c r="AD141" i="26"/>
  <c r="Y73" i="26" s="1"/>
  <c r="Y85" i="26" s="1"/>
  <c r="Y99" i="26" s="1"/>
  <c r="T109" i="26"/>
  <c r="S108" i="26"/>
  <c r="S50" i="26" s="1"/>
  <c r="S59" i="26" s="1"/>
  <c r="T49" i="26" l="1"/>
  <c r="Z137" i="26"/>
  <c r="AA136" i="26"/>
  <c r="U48" i="26"/>
  <c r="V74" i="26"/>
  <c r="W58" i="26"/>
  <c r="V52" i="26"/>
  <c r="V47" i="26"/>
  <c r="T108" i="26"/>
  <c r="T50" i="26" s="1"/>
  <c r="T59" i="26" s="1"/>
  <c r="U109" i="26"/>
  <c r="AF140" i="26"/>
  <c r="AF141" i="26" s="1"/>
  <c r="AA73" i="26" s="1"/>
  <c r="AA85" i="26" s="1"/>
  <c r="AA99" i="26" s="1"/>
  <c r="AE141" i="26"/>
  <c r="Z73" i="26" s="1"/>
  <c r="Z85" i="26" s="1"/>
  <c r="Z99" i="26" s="1"/>
  <c r="S80" i="26"/>
  <c r="AA137" i="26" l="1"/>
  <c r="U49" i="26"/>
  <c r="V48" i="26"/>
  <c r="AB136" i="26"/>
  <c r="V109" i="26"/>
  <c r="U108" i="26"/>
  <c r="U50" i="26" s="1"/>
  <c r="U59" i="26" s="1"/>
  <c r="AG140" i="26"/>
  <c r="AG141" i="26" s="1"/>
  <c r="AB73" i="26" s="1"/>
  <c r="AB85" i="26" s="1"/>
  <c r="AB99" i="26" s="1"/>
  <c r="T80" i="26"/>
  <c r="W74" i="26"/>
  <c r="X58" i="26"/>
  <c r="W52" i="26"/>
  <c r="W47" i="26"/>
  <c r="W48" i="26" l="1"/>
  <c r="AC136" i="26"/>
  <c r="V49" i="26"/>
  <c r="AB137" i="26"/>
  <c r="U80" i="26"/>
  <c r="X74" i="26"/>
  <c r="Y58" i="26"/>
  <c r="X52" i="26"/>
  <c r="X47" i="26"/>
  <c r="AH140" i="26"/>
  <c r="AH141" i="26" s="1"/>
  <c r="AC73" i="26" s="1"/>
  <c r="AC85" i="26" s="1"/>
  <c r="AC99" i="26" s="1"/>
  <c r="W109" i="26"/>
  <c r="V108" i="26"/>
  <c r="V50" i="26" l="1"/>
  <c r="V59" i="26" s="1"/>
  <c r="W49" i="26"/>
  <c r="AC137" i="26"/>
  <c r="X48" i="26"/>
  <c r="AD136" i="26"/>
  <c r="X109" i="26"/>
  <c r="W108" i="26"/>
  <c r="W50" i="26" s="1"/>
  <c r="W59" i="26" s="1"/>
  <c r="AI140" i="26"/>
  <c r="V80" i="26"/>
  <c r="Y74" i="26"/>
  <c r="Y47" i="26"/>
  <c r="Z58" i="26"/>
  <c r="Y52" i="26"/>
  <c r="AE136" i="26" l="1"/>
  <c r="Y48" i="26"/>
  <c r="X49" i="26"/>
  <c r="AD137" i="26"/>
  <c r="Z74" i="26"/>
  <c r="AA58" i="26"/>
  <c r="Z47" i="26"/>
  <c r="Z52" i="26"/>
  <c r="AJ140" i="26"/>
  <c r="AI141" i="26"/>
  <c r="AD73" i="26" s="1"/>
  <c r="AD85" i="26" s="1"/>
  <c r="AD99" i="26" s="1"/>
  <c r="W80" i="26"/>
  <c r="X108" i="26"/>
  <c r="Y109" i="26"/>
  <c r="X50" i="26" l="1"/>
  <c r="X59" i="26" s="1"/>
  <c r="X80" i="26" s="1"/>
  <c r="AE137" i="26"/>
  <c r="Y49" i="26"/>
  <c r="Z48" i="26"/>
  <c r="AF136" i="26"/>
  <c r="AK140" i="26"/>
  <c r="AK141" i="26" s="1"/>
  <c r="AF73" i="26" s="1"/>
  <c r="AF85" i="26" s="1"/>
  <c r="AF99" i="26" s="1"/>
  <c r="Y108" i="26"/>
  <c r="Z109" i="26"/>
  <c r="AJ141" i="26"/>
  <c r="AE73" i="26" s="1"/>
  <c r="AE85" i="26" s="1"/>
  <c r="AE99" i="26" s="1"/>
  <c r="AB58" i="26"/>
  <c r="AA52" i="26"/>
  <c r="AA47" i="26"/>
  <c r="AA74" i="26"/>
  <c r="Y50" i="26" l="1"/>
  <c r="Y59" i="26" s="1"/>
  <c r="Y80" i="26" s="1"/>
  <c r="AA48" i="26"/>
  <c r="AG136" i="26"/>
  <c r="Z49" i="26"/>
  <c r="AF137" i="26"/>
  <c r="AA109" i="26"/>
  <c r="Z108" i="26"/>
  <c r="AB74" i="26"/>
  <c r="AC58" i="26"/>
  <c r="AB52" i="26"/>
  <c r="AB47" i="26"/>
  <c r="AL140" i="26"/>
  <c r="AL141" i="26" s="1"/>
  <c r="AG73" i="26" s="1"/>
  <c r="AG85" i="26" s="1"/>
  <c r="AG99" i="26" s="1"/>
  <c r="Z50" i="26" l="1"/>
  <c r="Z59" i="26" s="1"/>
  <c r="Z80" i="26" s="1"/>
  <c r="AG137" i="26"/>
  <c r="AA49" i="26"/>
  <c r="AB48" i="26"/>
  <c r="AH136" i="26"/>
  <c r="AM140" i="26"/>
  <c r="AM141" i="26" s="1"/>
  <c r="AH73" i="26" s="1"/>
  <c r="AH85" i="26" s="1"/>
  <c r="AH99" i="26" s="1"/>
  <c r="AB109" i="26"/>
  <c r="AA108" i="26"/>
  <c r="AA50" i="26" s="1"/>
  <c r="AA59" i="26" s="1"/>
  <c r="AC74" i="26"/>
  <c r="AC52" i="26"/>
  <c r="AD58" i="26"/>
  <c r="AC47" i="26"/>
  <c r="AI136" i="26" l="1"/>
  <c r="AC48" i="26"/>
  <c r="AH137" i="26"/>
  <c r="AB49" i="26"/>
  <c r="AD52" i="26"/>
  <c r="AD74" i="26"/>
  <c r="AE58" i="26"/>
  <c r="AD47" i="26"/>
  <c r="AB108" i="26"/>
  <c r="AC109" i="26"/>
  <c r="AN140" i="26"/>
  <c r="AA80" i="26"/>
  <c r="AB50" i="26" l="1"/>
  <c r="AB59" i="26" s="1"/>
  <c r="AC49" i="26"/>
  <c r="AI137" i="26"/>
  <c r="AJ136" i="26"/>
  <c r="AD48" i="26"/>
  <c r="AO140" i="26"/>
  <c r="AD109" i="26"/>
  <c r="AC108" i="26"/>
  <c r="AC50" i="26" s="1"/>
  <c r="AC59" i="26" s="1"/>
  <c r="AB80" i="26"/>
  <c r="AN141" i="26"/>
  <c r="AI73" i="26" s="1"/>
  <c r="AI85" i="26" s="1"/>
  <c r="AI99" i="26" s="1"/>
  <c r="AE74" i="26"/>
  <c r="AF58" i="26"/>
  <c r="AE52" i="26"/>
  <c r="AE47" i="26"/>
  <c r="AK136" i="26" l="1"/>
  <c r="AE48" i="26"/>
  <c r="AD49" i="26"/>
  <c r="AJ137" i="26"/>
  <c r="AP140" i="26"/>
  <c r="AP141" i="26" s="1"/>
  <c r="AK73" i="26" s="1"/>
  <c r="AK85" i="26" s="1"/>
  <c r="AK99" i="26" s="1"/>
  <c r="AE109" i="26"/>
  <c r="AD108" i="26"/>
  <c r="AD50" i="26" s="1"/>
  <c r="AD59" i="26" s="1"/>
  <c r="AF74" i="26"/>
  <c r="AG58" i="26"/>
  <c r="AF52" i="26"/>
  <c r="AF47" i="26"/>
  <c r="AC80" i="26"/>
  <c r="AO141" i="26"/>
  <c r="AJ73" i="26" s="1"/>
  <c r="AJ85" i="26" s="1"/>
  <c r="AJ99" i="26" s="1"/>
  <c r="AK137" i="26" l="1"/>
  <c r="AE49" i="26"/>
  <c r="AL136" i="26"/>
  <c r="AF48" i="26"/>
  <c r="AG74" i="26"/>
  <c r="AG47" i="26"/>
  <c r="AG52" i="26"/>
  <c r="AH58" i="26"/>
  <c r="AD80" i="26"/>
  <c r="AF109" i="26"/>
  <c r="AE108" i="26"/>
  <c r="AQ140" i="26"/>
  <c r="AQ141" i="26" s="1"/>
  <c r="AL73" i="26" s="1"/>
  <c r="AL85" i="26" s="1"/>
  <c r="AL99" i="26" s="1"/>
  <c r="AE50" i="26" l="1"/>
  <c r="AE59" i="26" s="1"/>
  <c r="AG48" i="26"/>
  <c r="AM136" i="26"/>
  <c r="AF49" i="26"/>
  <c r="AL137" i="26"/>
  <c r="AR140" i="26"/>
  <c r="AR141" i="26" s="1"/>
  <c r="AM73" i="26" s="1"/>
  <c r="AM85" i="26" s="1"/>
  <c r="AM99" i="26" s="1"/>
  <c r="AE80" i="26"/>
  <c r="AF108" i="26"/>
  <c r="AG109" i="26"/>
  <c r="AH74" i="26"/>
  <c r="AI58" i="26"/>
  <c r="AH52" i="26"/>
  <c r="AH47" i="26"/>
  <c r="AF50" i="26" l="1"/>
  <c r="AF59" i="26" s="1"/>
  <c r="AF80" i="26" s="1"/>
  <c r="AG49" i="26"/>
  <c r="AM137" i="26"/>
  <c r="AN136" i="26"/>
  <c r="AH48" i="26"/>
  <c r="AH109" i="26"/>
  <c r="AG108" i="26"/>
  <c r="AJ58" i="26"/>
  <c r="AI52" i="26"/>
  <c r="AI47" i="26"/>
  <c r="AI74" i="26"/>
  <c r="AS140" i="26"/>
  <c r="AS141" i="26" s="1"/>
  <c r="AN73" i="26" s="1"/>
  <c r="AN85" i="26" s="1"/>
  <c r="AN99" i="26" s="1"/>
  <c r="AI48" i="26" l="1"/>
  <c r="AO136" i="26"/>
  <c r="AG50" i="26"/>
  <c r="AG59" i="26" s="1"/>
  <c r="AH49" i="26"/>
  <c r="AN137" i="26"/>
  <c r="AJ74" i="26"/>
  <c r="AK58" i="26"/>
  <c r="AJ52" i="26"/>
  <c r="AJ47" i="26"/>
  <c r="AT140" i="26"/>
  <c r="AT141" i="26" s="1"/>
  <c r="AO73" i="26" s="1"/>
  <c r="AO85" i="26" s="1"/>
  <c r="AO99" i="26" s="1"/>
  <c r="AG80" i="26"/>
  <c r="AI109" i="26"/>
  <c r="AH108" i="26"/>
  <c r="AH50" i="26" l="1"/>
  <c r="AH59" i="26" s="1"/>
  <c r="AJ48" i="26"/>
  <c r="AP136" i="26"/>
  <c r="AO137" i="26"/>
  <c r="AI49" i="26"/>
  <c r="AJ109" i="26"/>
  <c r="AI108" i="26"/>
  <c r="AI50" i="26" s="1"/>
  <c r="AI59" i="26" s="1"/>
  <c r="AU140" i="26"/>
  <c r="AH80" i="26"/>
  <c r="AK74" i="26"/>
  <c r="AL58" i="26"/>
  <c r="AK52" i="26"/>
  <c r="AK47" i="26"/>
  <c r="AK48" i="26" l="1"/>
  <c r="AQ136" i="26"/>
  <c r="AP137" i="26"/>
  <c r="AJ49" i="26"/>
  <c r="AI80" i="26"/>
  <c r="AV140" i="26"/>
  <c r="AV141" i="26" s="1"/>
  <c r="AU141" i="26"/>
  <c r="AP73" i="26" s="1"/>
  <c r="AP85" i="26" s="1"/>
  <c r="AP99" i="26" s="1"/>
  <c r="AJ108" i="26"/>
  <c r="AJ50" i="26" s="1"/>
  <c r="AJ59" i="26" s="1"/>
  <c r="AK109" i="26"/>
  <c r="AL74" i="26"/>
  <c r="AM58" i="26"/>
  <c r="AL52" i="26"/>
  <c r="AL47" i="26"/>
  <c r="AL48" i="26" l="1"/>
  <c r="AR136" i="26"/>
  <c r="AK49" i="26"/>
  <c r="AQ137" i="26"/>
  <c r="AM74" i="26"/>
  <c r="AN58" i="26"/>
  <c r="AM52" i="26"/>
  <c r="AM47" i="26"/>
  <c r="AL109" i="26"/>
  <c r="AK108" i="26"/>
  <c r="AJ80" i="26"/>
  <c r="AW140" i="26"/>
  <c r="AK50" i="26" l="1"/>
  <c r="AK59" i="26" s="1"/>
  <c r="AK80" i="26" s="1"/>
  <c r="AR137" i="26"/>
  <c r="AL49" i="26"/>
  <c r="AS136" i="26"/>
  <c r="AM48" i="26"/>
  <c r="AX140" i="26"/>
  <c r="AX141" i="26" s="1"/>
  <c r="AW141" i="26"/>
  <c r="AM109" i="26"/>
  <c r="AL108" i="26"/>
  <c r="AN74" i="26"/>
  <c r="AO58" i="26"/>
  <c r="AN52" i="26"/>
  <c r="AN47" i="26"/>
  <c r="AL50" i="26" l="1"/>
  <c r="AL59" i="26" s="1"/>
  <c r="AN48" i="26"/>
  <c r="AT136" i="26"/>
  <c r="AS137" i="26"/>
  <c r="AM49" i="26"/>
  <c r="AN109" i="26"/>
  <c r="AM108" i="26"/>
  <c r="AM50" i="26" s="1"/>
  <c r="AM59" i="26" s="1"/>
  <c r="AO74" i="26"/>
  <c r="AO47" i="26"/>
  <c r="AO52" i="26"/>
  <c r="AP58" i="26"/>
  <c r="AY140" i="26"/>
  <c r="AY141" i="26" s="1"/>
  <c r="AL80" i="26"/>
  <c r="AU136" i="26" l="1"/>
  <c r="AO48" i="26"/>
  <c r="AN49" i="26"/>
  <c r="AT137" i="26"/>
  <c r="AP74" i="26"/>
  <c r="AP52" i="26"/>
  <c r="AP47" i="26"/>
  <c r="AM80" i="26"/>
  <c r="AN108" i="26"/>
  <c r="AN50" i="26" s="1"/>
  <c r="AN59" i="26" s="1"/>
  <c r="AO109" i="26"/>
  <c r="AO49" i="26" l="1"/>
  <c r="AU137" i="26"/>
  <c r="AV136" i="26"/>
  <c r="AW136" i="26" s="1"/>
  <c r="AX136" i="26" s="1"/>
  <c r="AY136" i="26" s="1"/>
  <c r="AP48" i="26"/>
  <c r="AO108" i="26"/>
  <c r="AO50" i="26" s="1"/>
  <c r="AO59" i="26" s="1"/>
  <c r="AP109" i="26"/>
  <c r="AP108" i="26" s="1"/>
  <c r="AN80" i="26"/>
  <c r="AV137" i="26" l="1"/>
  <c r="AW137" i="26" s="1"/>
  <c r="AX137" i="26" s="1"/>
  <c r="AY137" i="26" s="1"/>
  <c r="AP49" i="26"/>
  <c r="AP50" i="26" s="1"/>
  <c r="AP59" i="26" s="1"/>
  <c r="AP80" i="26" s="1"/>
  <c r="AO80" i="26"/>
  <c r="E26" i="14" l="1"/>
  <c r="E25" i="14"/>
  <c r="R27" i="14" l="1"/>
  <c r="C40" i="7" s="1"/>
  <c r="B73" i="22" l="1"/>
  <c r="B22" i="22"/>
  <c r="J24" i="27" l="1"/>
  <c r="K24" i="27"/>
  <c r="L24" i="27"/>
  <c r="M24" i="27"/>
  <c r="N24" i="27"/>
  <c r="P24" i="27"/>
  <c r="Q24" i="27"/>
  <c r="R24" i="27"/>
  <c r="S24" i="27"/>
  <c r="U24" i="27" l="1"/>
  <c r="C48" i="7" s="1"/>
  <c r="D26" i="5"/>
  <c r="S63" i="27" l="1"/>
  <c r="O57" i="27"/>
  <c r="O52" i="27"/>
  <c r="R57" i="27"/>
  <c r="U57" i="27" s="1"/>
  <c r="N49" i="27"/>
  <c r="U49" i="27" s="1"/>
  <c r="K26" i="5" s="1"/>
  <c r="N48" i="27"/>
  <c r="U48" i="27" s="1"/>
  <c r="J26" i="5" s="1"/>
  <c r="N47" i="27"/>
  <c r="U55" i="27"/>
  <c r="N45" i="27"/>
  <c r="N54" i="27" s="1"/>
  <c r="R44" i="27"/>
  <c r="U44" i="27" s="1"/>
  <c r="S42" i="27"/>
  <c r="S57" i="27" s="1"/>
  <c r="O41" i="27"/>
  <c r="O49" i="27" s="1"/>
  <c r="O40" i="27"/>
  <c r="O48" i="27" s="1"/>
  <c r="O39" i="27"/>
  <c r="O47" i="27" s="1"/>
  <c r="O37" i="27"/>
  <c r="O45" i="27" s="1"/>
  <c r="O54" i="27" s="1"/>
  <c r="S36" i="27"/>
  <c r="S44" i="27" s="1"/>
  <c r="O33" i="27"/>
  <c r="O30" i="27" s="1"/>
  <c r="S30" i="27"/>
  <c r="R30" i="27"/>
  <c r="Q30" i="27"/>
  <c r="P30" i="27"/>
  <c r="N30" i="27"/>
  <c r="M30" i="27"/>
  <c r="L30" i="27"/>
  <c r="K30" i="27"/>
  <c r="J30" i="27"/>
  <c r="I30" i="27"/>
  <c r="H30" i="27"/>
  <c r="O28" i="27"/>
  <c r="O24" i="27" s="1"/>
  <c r="I24" i="27"/>
  <c r="H24" i="27"/>
  <c r="T24" i="27" s="1"/>
  <c r="C23" i="27"/>
  <c r="D23" i="27" s="1"/>
  <c r="E23" i="27" s="1"/>
  <c r="F23" i="27" s="1"/>
  <c r="G23" i="27" s="1"/>
  <c r="H23" i="27" s="1"/>
  <c r="I23" i="27" s="1"/>
  <c r="J23" i="27" s="1"/>
  <c r="K23" i="27" s="1"/>
  <c r="L23" i="27" s="1"/>
  <c r="M23" i="27" s="1"/>
  <c r="N23" i="27" s="1"/>
  <c r="O23" i="27" s="1"/>
  <c r="P23" i="27" s="1"/>
  <c r="Q23" i="27" s="1"/>
  <c r="R23" i="27" s="1"/>
  <c r="S23" i="27" s="1"/>
  <c r="T23" i="27" s="1"/>
  <c r="U23" i="27" s="1"/>
  <c r="A14" i="27"/>
  <c r="A11" i="27"/>
  <c r="A8" i="27"/>
  <c r="A4" i="27"/>
  <c r="N56" i="27" l="1"/>
  <c r="U56" i="27" s="1"/>
  <c r="U47" i="27"/>
  <c r="I26" i="5" s="1"/>
  <c r="T30" i="27"/>
  <c r="U30" i="27"/>
  <c r="C49" i="7" s="1"/>
  <c r="U54" i="27"/>
  <c r="B24" i="22" s="1"/>
  <c r="U45" i="27"/>
  <c r="G26" i="5" s="1"/>
  <c r="O56" i="27"/>
  <c r="B122" i="26"/>
  <c r="B126" i="26" l="1"/>
  <c r="B51" i="22"/>
  <c r="B27" i="22"/>
  <c r="B56" i="22" s="1"/>
  <c r="A14" i="12"/>
  <c r="B81" i="26" l="1"/>
  <c r="B25" i="26"/>
  <c r="B50" i="26"/>
  <c r="B59" i="26" s="1"/>
  <c r="B29" i="26"/>
  <c r="R29" i="14"/>
  <c r="R28" i="14"/>
  <c r="D61" i="26" l="1"/>
  <c r="D60" i="26" s="1"/>
  <c r="D66" i="26" s="1"/>
  <c r="C61" i="26"/>
  <c r="C60" i="26" s="1"/>
  <c r="C66" i="26" s="1"/>
  <c r="E61" i="26"/>
  <c r="E60" i="26" s="1"/>
  <c r="E66" i="26" s="1"/>
  <c r="F61" i="26"/>
  <c r="F60" i="26" s="1"/>
  <c r="F66" i="26" s="1"/>
  <c r="G61" i="26"/>
  <c r="G60" i="26" s="1"/>
  <c r="G66" i="26" s="1"/>
  <c r="H61" i="26"/>
  <c r="H60" i="26" s="1"/>
  <c r="H66" i="26" s="1"/>
  <c r="I61" i="26"/>
  <c r="I60" i="26" s="1"/>
  <c r="I66" i="26" s="1"/>
  <c r="J61" i="26"/>
  <c r="J60" i="26" s="1"/>
  <c r="J66" i="26" s="1"/>
  <c r="K61" i="26"/>
  <c r="K60" i="26" s="1"/>
  <c r="K66" i="26" s="1"/>
  <c r="L61" i="26"/>
  <c r="L60" i="26" s="1"/>
  <c r="L66" i="26" s="1"/>
  <c r="M61" i="26"/>
  <c r="M60" i="26" s="1"/>
  <c r="M66" i="26" s="1"/>
  <c r="N61" i="26"/>
  <c r="N60" i="26" s="1"/>
  <c r="N66" i="26" s="1"/>
  <c r="O61" i="26"/>
  <c r="O60" i="26" s="1"/>
  <c r="O66" i="26" s="1"/>
  <c r="P61" i="26"/>
  <c r="P60" i="26" s="1"/>
  <c r="P66" i="26" s="1"/>
  <c r="Q61" i="26"/>
  <c r="Q60" i="26" s="1"/>
  <c r="Q66" i="26" s="1"/>
  <c r="R61" i="26"/>
  <c r="R60" i="26" s="1"/>
  <c r="R66" i="26" s="1"/>
  <c r="S61" i="26"/>
  <c r="S60" i="26" s="1"/>
  <c r="S66" i="26" s="1"/>
  <c r="T61" i="26"/>
  <c r="T60" i="26" s="1"/>
  <c r="T66" i="26" s="1"/>
  <c r="U61" i="26"/>
  <c r="U60" i="26" s="1"/>
  <c r="U66" i="26" s="1"/>
  <c r="V61" i="26"/>
  <c r="V60" i="26" s="1"/>
  <c r="V66" i="26" s="1"/>
  <c r="W61" i="26"/>
  <c r="W60" i="26" s="1"/>
  <c r="W66" i="26" s="1"/>
  <c r="X61" i="26"/>
  <c r="X60" i="26" s="1"/>
  <c r="X66" i="26" s="1"/>
  <c r="Y61" i="26"/>
  <c r="Y60" i="26" s="1"/>
  <c r="Y66" i="26" s="1"/>
  <c r="Z61" i="26"/>
  <c r="Z60" i="26" s="1"/>
  <c r="Z66" i="26" s="1"/>
  <c r="AA61" i="26"/>
  <c r="AA60" i="26" s="1"/>
  <c r="AA66" i="26" s="1"/>
  <c r="AB61" i="26"/>
  <c r="AB60" i="26" s="1"/>
  <c r="AB66" i="26" s="1"/>
  <c r="AC61" i="26"/>
  <c r="AC60" i="26" s="1"/>
  <c r="AC66" i="26" s="1"/>
  <c r="AD61" i="26"/>
  <c r="AD60" i="26" s="1"/>
  <c r="AD66" i="26" s="1"/>
  <c r="AE61" i="26"/>
  <c r="AE60" i="26" s="1"/>
  <c r="AE66" i="26" s="1"/>
  <c r="AF61" i="26"/>
  <c r="AF60" i="26" s="1"/>
  <c r="AF66" i="26" s="1"/>
  <c r="AG61" i="26"/>
  <c r="AG60" i="26" s="1"/>
  <c r="AG66" i="26" s="1"/>
  <c r="AH61" i="26"/>
  <c r="AH60" i="26" s="1"/>
  <c r="AH66" i="26" s="1"/>
  <c r="AI61" i="26"/>
  <c r="AI60" i="26" s="1"/>
  <c r="AI66" i="26" s="1"/>
  <c r="AJ61" i="26"/>
  <c r="AJ60" i="26" s="1"/>
  <c r="AJ66" i="26" s="1"/>
  <c r="AK61" i="26"/>
  <c r="AK60" i="26" s="1"/>
  <c r="AK66" i="26" s="1"/>
  <c r="AL61" i="26"/>
  <c r="AL60" i="26" s="1"/>
  <c r="AL66" i="26" s="1"/>
  <c r="AM61" i="26"/>
  <c r="AM60" i="26" s="1"/>
  <c r="AM66" i="26" s="1"/>
  <c r="AN61" i="26"/>
  <c r="AN60" i="26" s="1"/>
  <c r="AN66" i="26" s="1"/>
  <c r="AO61" i="26"/>
  <c r="AO60" i="26" s="1"/>
  <c r="AO66" i="26" s="1"/>
  <c r="AP61" i="26"/>
  <c r="AP60" i="26" s="1"/>
  <c r="AP66" i="26" s="1"/>
  <c r="B66" i="26"/>
  <c r="B68" i="26" s="1"/>
  <c r="B80" i="26"/>
  <c r="B79" i="26"/>
  <c r="C80" i="26"/>
  <c r="C67" i="26"/>
  <c r="B54" i="26"/>
  <c r="AQ81" i="26"/>
  <c r="B99" i="26"/>
  <c r="AQ99" i="26" s="1"/>
  <c r="A100" i="26" s="1"/>
  <c r="F68" i="26" l="1"/>
  <c r="F75" i="26" s="1"/>
  <c r="C79" i="26"/>
  <c r="C76" i="26"/>
  <c r="D67" i="26"/>
  <c r="F76" i="26"/>
  <c r="C68" i="26"/>
  <c r="B55" i="26"/>
  <c r="B56" i="26" s="1"/>
  <c r="B69" i="26" s="1"/>
  <c r="B77" i="26" s="1"/>
  <c r="B75" i="26"/>
  <c r="B67" i="22"/>
  <c r="B65" i="22"/>
  <c r="B32" i="22"/>
  <c r="B41" i="22"/>
  <c r="B50" i="22"/>
  <c r="B30" i="22" l="1"/>
  <c r="B29" i="22" s="1"/>
  <c r="B82" i="26"/>
  <c r="D68" i="26"/>
  <c r="D75" i="26" s="1"/>
  <c r="D79" i="26"/>
  <c r="C53" i="26"/>
  <c r="B70" i="26"/>
  <c r="B71" i="26" s="1"/>
  <c r="C75" i="26"/>
  <c r="D76" i="26"/>
  <c r="E67" i="26"/>
  <c r="B59" i="22"/>
  <c r="B62" i="22" s="1"/>
  <c r="E79" i="26" l="1"/>
  <c r="B72" i="26"/>
  <c r="B78" i="26"/>
  <c r="B83" i="26" s="1"/>
  <c r="F67" i="26"/>
  <c r="G67" i="26" s="1"/>
  <c r="E76" i="26"/>
  <c r="E68" i="26"/>
  <c r="C55" i="26"/>
  <c r="C56" i="26" s="1"/>
  <c r="C69" i="26" s="1"/>
  <c r="A5" i="22"/>
  <c r="F79" i="26" l="1"/>
  <c r="B88" i="26"/>
  <c r="B84" i="26"/>
  <c r="B89" i="26" s="1"/>
  <c r="B86" i="26"/>
  <c r="E75" i="26"/>
  <c r="C77" i="26"/>
  <c r="C70" i="26"/>
  <c r="G76" i="26"/>
  <c r="H67" i="26"/>
  <c r="G68" i="26"/>
  <c r="D53" i="26"/>
  <c r="C82" i="26"/>
  <c r="B52" i="22"/>
  <c r="G79" i="26" l="1"/>
  <c r="H76" i="26"/>
  <c r="I67" i="26"/>
  <c r="H68" i="26"/>
  <c r="G75" i="26"/>
  <c r="B87" i="26"/>
  <c r="B90" i="26" s="1"/>
  <c r="D55" i="26"/>
  <c r="D56" i="26" s="1"/>
  <c r="D69" i="26" s="1"/>
  <c r="C71" i="26"/>
  <c r="B66" i="22"/>
  <c r="B64" i="22"/>
  <c r="C72" i="26" l="1"/>
  <c r="C78" i="26"/>
  <c r="C83" i="26" s="1"/>
  <c r="H79" i="26"/>
  <c r="H75" i="26"/>
  <c r="I76" i="26"/>
  <c r="J67" i="26"/>
  <c r="I68" i="26"/>
  <c r="D77" i="26"/>
  <c r="D70" i="26"/>
  <c r="E53" i="26"/>
  <c r="D82" i="26"/>
  <c r="A15" i="22"/>
  <c r="B21" i="22" s="1"/>
  <c r="A9" i="22"/>
  <c r="A12" i="22"/>
  <c r="C86" i="26" l="1"/>
  <c r="C88" i="26"/>
  <c r="C84" i="26"/>
  <c r="C89" i="26" s="1"/>
  <c r="I79" i="26"/>
  <c r="J76" i="26"/>
  <c r="K67" i="26"/>
  <c r="J68" i="26"/>
  <c r="D71" i="26"/>
  <c r="E55" i="26"/>
  <c r="E56" i="26" s="1"/>
  <c r="E69" i="26" s="1"/>
  <c r="I75" i="26"/>
  <c r="A8" i="17"/>
  <c r="E9" i="14"/>
  <c r="J79" i="26" l="1"/>
  <c r="D72" i="26"/>
  <c r="D78" i="26"/>
  <c r="D83" i="26" s="1"/>
  <c r="C87" i="26"/>
  <c r="C90" i="26" s="1"/>
  <c r="K79" i="26"/>
  <c r="L79" i="26" s="1"/>
  <c r="M79" i="26" s="1"/>
  <c r="N79" i="26" s="1"/>
  <c r="O79" i="26" s="1"/>
  <c r="P79" i="26" s="1"/>
  <c r="Q79" i="26" s="1"/>
  <c r="R79" i="26" s="1"/>
  <c r="S79" i="26" s="1"/>
  <c r="T79" i="26" s="1"/>
  <c r="U79" i="26" s="1"/>
  <c r="V79" i="26" s="1"/>
  <c r="W79" i="26" s="1"/>
  <c r="X79" i="26" s="1"/>
  <c r="Y79" i="26" s="1"/>
  <c r="Z79" i="26" s="1"/>
  <c r="AA79" i="26" s="1"/>
  <c r="AB79" i="26" s="1"/>
  <c r="AC79" i="26" s="1"/>
  <c r="AD79" i="26" s="1"/>
  <c r="AE79" i="26" s="1"/>
  <c r="AF79" i="26" s="1"/>
  <c r="AG79" i="26" s="1"/>
  <c r="AH79" i="26" s="1"/>
  <c r="AI79" i="26" s="1"/>
  <c r="AJ79" i="26" s="1"/>
  <c r="AK79" i="26" s="1"/>
  <c r="AL79" i="26" s="1"/>
  <c r="AM79" i="26" s="1"/>
  <c r="AN79" i="26" s="1"/>
  <c r="AO79" i="26" s="1"/>
  <c r="AP79" i="26" s="1"/>
  <c r="J75" i="26"/>
  <c r="E77" i="26"/>
  <c r="E70" i="26"/>
  <c r="F53" i="26"/>
  <c r="E82" i="26"/>
  <c r="L67" i="26"/>
  <c r="K76" i="26"/>
  <c r="K68" i="26"/>
  <c r="A15" i="5"/>
  <c r="A12" i="5"/>
  <c r="A9" i="5"/>
  <c r="A5" i="5"/>
  <c r="A15" i="16"/>
  <c r="A12" i="16"/>
  <c r="A9" i="16"/>
  <c r="A15" i="10"/>
  <c r="A12" i="10"/>
  <c r="A9" i="10"/>
  <c r="A5" i="10"/>
  <c r="A4" i="17"/>
  <c r="A14" i="17"/>
  <c r="A11" i="17"/>
  <c r="A6" i="13"/>
  <c r="A5" i="14"/>
  <c r="A4" i="12"/>
  <c r="A5" i="16" s="1"/>
  <c r="A5" i="6"/>
  <c r="A15" i="6"/>
  <c r="C23" i="6" s="1"/>
  <c r="A12" i="6"/>
  <c r="A9" i="6"/>
  <c r="E15" i="14"/>
  <c r="E12" i="14"/>
  <c r="A16" i="13"/>
  <c r="A13" i="13"/>
  <c r="A10" i="13"/>
  <c r="A11" i="12"/>
  <c r="A8" i="12"/>
  <c r="D86" i="26" l="1"/>
  <c r="D88" i="26"/>
  <c r="D84" i="26"/>
  <c r="D89" i="26" s="1"/>
  <c r="E71" i="26"/>
  <c r="E72" i="26" s="1"/>
  <c r="M67" i="26"/>
  <c r="L76" i="26"/>
  <c r="L68" i="26"/>
  <c r="K75" i="26"/>
  <c r="F55" i="26"/>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E78" i="26" l="1"/>
  <c r="E83" i="26" s="1"/>
  <c r="D87" i="26"/>
  <c r="D90" i="26" s="1"/>
  <c r="M76" i="26"/>
  <c r="N67" i="26"/>
  <c r="M68" i="26"/>
  <c r="G53" i="26"/>
  <c r="F82" i="26"/>
  <c r="F56" i="26"/>
  <c r="F69" i="26" s="1"/>
  <c r="L75" i="26"/>
  <c r="E86" i="26" l="1"/>
  <c r="E88" i="26"/>
  <c r="E84" i="26"/>
  <c r="E89" i="26" s="1"/>
  <c r="G55" i="26"/>
  <c r="G56" i="26" s="1"/>
  <c r="G69" i="26" s="1"/>
  <c r="M75" i="26"/>
  <c r="F77" i="26"/>
  <c r="F70" i="26"/>
  <c r="N76" i="26"/>
  <c r="O67" i="26"/>
  <c r="N68" i="26"/>
  <c r="E87" i="26" l="1"/>
  <c r="E90" i="26" s="1"/>
  <c r="F71" i="26"/>
  <c r="F72" i="26" s="1"/>
  <c r="N75" i="26"/>
  <c r="G77" i="26"/>
  <c r="G70" i="26"/>
  <c r="G71" i="26" s="1"/>
  <c r="G72" i="26" s="1"/>
  <c r="P67" i="26"/>
  <c r="O76" i="26"/>
  <c r="O68" i="26"/>
  <c r="H53" i="26"/>
  <c r="G82" i="26"/>
  <c r="F78" i="26" l="1"/>
  <c r="F83" i="26" s="1"/>
  <c r="P76" i="26"/>
  <c r="Q67" i="26"/>
  <c r="P68" i="26"/>
  <c r="H55" i="26"/>
  <c r="H82" i="26" s="1"/>
  <c r="O75" i="26"/>
  <c r="G78" i="26" l="1"/>
  <c r="G83" i="26" s="1"/>
  <c r="G86" i="26" s="1"/>
  <c r="F86" i="26"/>
  <c r="F84" i="26"/>
  <c r="F89" i="26" s="1"/>
  <c r="F88" i="26"/>
  <c r="P75" i="26"/>
  <c r="H56" i="26"/>
  <c r="H69" i="26" s="1"/>
  <c r="R67" i="26"/>
  <c r="Q76" i="26"/>
  <c r="Q68" i="26"/>
  <c r="I53" i="26"/>
  <c r="G88" i="26" l="1"/>
  <c r="G84" i="26"/>
  <c r="G89" i="26" s="1"/>
  <c r="F87" i="26"/>
  <c r="F90" i="26" s="1"/>
  <c r="G87" i="26"/>
  <c r="I55" i="26"/>
  <c r="I56" i="26" s="1"/>
  <c r="I69" i="26" s="1"/>
  <c r="S67" i="26"/>
  <c r="R76" i="26"/>
  <c r="R68" i="26"/>
  <c r="H77" i="26"/>
  <c r="H70" i="26"/>
  <c r="Q75" i="26"/>
  <c r="G90" i="26" l="1"/>
  <c r="T67" i="26"/>
  <c r="S76" i="26"/>
  <c r="S68" i="26"/>
  <c r="H71" i="26"/>
  <c r="I77" i="26"/>
  <c r="I70" i="26"/>
  <c r="R75" i="26"/>
  <c r="J53" i="26"/>
  <c r="I82" i="26"/>
  <c r="H72" i="26" l="1"/>
  <c r="H78" i="26"/>
  <c r="H83" i="26" s="1"/>
  <c r="S75" i="26"/>
  <c r="I71" i="26"/>
  <c r="J55" i="26"/>
  <c r="J82" i="26" s="1"/>
  <c r="T76" i="26"/>
  <c r="U67" i="26"/>
  <c r="T68" i="26"/>
  <c r="I78" i="26" l="1"/>
  <c r="I83" i="26" s="1"/>
  <c r="I86" i="26" s="1"/>
  <c r="I72" i="26"/>
  <c r="H86" i="26"/>
  <c r="H84" i="26"/>
  <c r="H89" i="26" s="1"/>
  <c r="I88" i="26"/>
  <c r="H88" i="26"/>
  <c r="K53" i="26"/>
  <c r="K55" i="26" s="1"/>
  <c r="J56" i="26"/>
  <c r="J69" i="26" s="1"/>
  <c r="J77" i="26" s="1"/>
  <c r="T75" i="26"/>
  <c r="V67" i="26"/>
  <c r="U76" i="26"/>
  <c r="U68" i="26"/>
  <c r="I84" i="26" l="1"/>
  <c r="I89" i="26" s="1"/>
  <c r="J70" i="26"/>
  <c r="J71" i="26" s="1"/>
  <c r="J78" i="26" s="1"/>
  <c r="J83" i="26" s="1"/>
  <c r="K56" i="26"/>
  <c r="K69" i="26" s="1"/>
  <c r="K70" i="26" s="1"/>
  <c r="H87" i="26"/>
  <c r="H90" i="26" s="1"/>
  <c r="I87" i="26"/>
  <c r="V76" i="26"/>
  <c r="W67" i="26"/>
  <c r="V68" i="26"/>
  <c r="U75" i="26"/>
  <c r="L53" i="26"/>
  <c r="K82" i="26"/>
  <c r="K77" i="26" l="1"/>
  <c r="I90" i="26"/>
  <c r="J86" i="26"/>
  <c r="J87" i="26" s="1"/>
  <c r="J90" i="26" s="1"/>
  <c r="J84" i="26"/>
  <c r="J89" i="26" s="1"/>
  <c r="J88" i="26"/>
  <c r="J72" i="26"/>
  <c r="V75" i="26"/>
  <c r="L55" i="26"/>
  <c r="L82" i="26" s="1"/>
  <c r="X67" i="26"/>
  <c r="W76" i="26"/>
  <c r="W68" i="26"/>
  <c r="K71" i="26"/>
  <c r="K78" i="26" s="1"/>
  <c r="K83" i="26" l="1"/>
  <c r="K88" i="26" s="1"/>
  <c r="M53" i="26"/>
  <c r="K86" i="26"/>
  <c r="K87" i="26" s="1"/>
  <c r="K90" i="26" s="1"/>
  <c r="K84" i="26"/>
  <c r="K89" i="26" s="1"/>
  <c r="K72" i="26"/>
  <c r="W75" i="26"/>
  <c r="M55" i="26"/>
  <c r="M56" i="26" s="1"/>
  <c r="M69" i="26" s="1"/>
  <c r="Y67" i="26"/>
  <c r="X76" i="26"/>
  <c r="X68" i="26"/>
  <c r="L56" i="26"/>
  <c r="L69" i="26" s="1"/>
  <c r="L77" i="26" l="1"/>
  <c r="L70" i="26"/>
  <c r="N53" i="26"/>
  <c r="M82" i="26"/>
  <c r="M77" i="26"/>
  <c r="M70" i="26"/>
  <c r="X75" i="26"/>
  <c r="Y76" i="26"/>
  <c r="Z67" i="26"/>
  <c r="Y68" i="26"/>
  <c r="Y75" i="26" l="1"/>
  <c r="N55" i="26"/>
  <c r="N82" i="26" s="1"/>
  <c r="Z76" i="26"/>
  <c r="AA67" i="26"/>
  <c r="AQ67" i="26" s="1"/>
  <c r="Z68" i="26"/>
  <c r="M71" i="26"/>
  <c r="M72" i="26" s="1"/>
  <c r="L71" i="26"/>
  <c r="L78" i="26" s="1"/>
  <c r="L83" i="26" s="1"/>
  <c r="L86" i="26" l="1"/>
  <c r="L87" i="26" s="1"/>
  <c r="L88" i="26"/>
  <c r="B105" i="26" s="1"/>
  <c r="L84" i="26"/>
  <c r="L89" i="26" s="1"/>
  <c r="G28" i="26" s="1"/>
  <c r="C105" i="26" s="1"/>
  <c r="M78" i="26"/>
  <c r="M83" i="26" s="1"/>
  <c r="O53" i="26"/>
  <c r="O55" i="26" s="1"/>
  <c r="O82" i="26" s="1"/>
  <c r="Z75" i="26"/>
  <c r="AA76" i="26"/>
  <c r="AB67" i="26"/>
  <c r="AA68" i="26"/>
  <c r="L72" i="26"/>
  <c r="N56" i="26"/>
  <c r="N69" i="26" s="1"/>
  <c r="M86" i="26" l="1"/>
  <c r="M87" i="26" s="1"/>
  <c r="M90" i="26" s="1"/>
  <c r="M84" i="26"/>
  <c r="M89" i="26" s="1"/>
  <c r="M88" i="26"/>
  <c r="L90" i="26"/>
  <c r="G29" i="26" s="1"/>
  <c r="D105" i="26" s="1"/>
  <c r="G30" i="26"/>
  <c r="A105" i="26" s="1"/>
  <c r="P53" i="26"/>
  <c r="AA75" i="26"/>
  <c r="AB76" i="26"/>
  <c r="AC67" i="26"/>
  <c r="AB68" i="26"/>
  <c r="N77" i="26"/>
  <c r="N70" i="26"/>
  <c r="O56" i="26"/>
  <c r="O69" i="26" s="1"/>
  <c r="N71" i="26" l="1"/>
  <c r="N78" i="26" s="1"/>
  <c r="N83" i="26" s="1"/>
  <c r="AB75" i="26"/>
  <c r="O77" i="26"/>
  <c r="O70" i="26"/>
  <c r="AC76" i="26"/>
  <c r="AD67" i="26"/>
  <c r="AC68" i="26"/>
  <c r="P55" i="26"/>
  <c r="P56" i="26" s="1"/>
  <c r="P69" i="26" s="1"/>
  <c r="N86" i="26" l="1"/>
  <c r="N87" i="26" s="1"/>
  <c r="N90" i="26" s="1"/>
  <c r="N84" i="26"/>
  <c r="N89" i="26" s="1"/>
  <c r="N88" i="26"/>
  <c r="P77" i="26"/>
  <c r="P70" i="26"/>
  <c r="AD76" i="26"/>
  <c r="AE67" i="26"/>
  <c r="AD68" i="26"/>
  <c r="Q53" i="26"/>
  <c r="P82" i="26"/>
  <c r="O71" i="26"/>
  <c r="O78" i="26" s="1"/>
  <c r="O83" i="26" s="1"/>
  <c r="AC75" i="26"/>
  <c r="N72" i="26"/>
  <c r="O86" i="26" l="1"/>
  <c r="O87" i="26" s="1"/>
  <c r="O90" i="26" s="1"/>
  <c r="O88" i="26"/>
  <c r="O84" i="26"/>
  <c r="O89" i="26" s="1"/>
  <c r="AE76" i="26"/>
  <c r="AF67" i="26"/>
  <c r="AR67" i="26" s="1"/>
  <c r="AE68" i="26"/>
  <c r="Q55" i="26"/>
  <c r="P71" i="26"/>
  <c r="P78" i="26" s="1"/>
  <c r="P83" i="26" s="1"/>
  <c r="O72" i="26"/>
  <c r="AD75" i="26"/>
  <c r="P86" i="26" l="1"/>
  <c r="P87" i="26" s="1"/>
  <c r="P90" i="26" s="1"/>
  <c r="P88" i="26"/>
  <c r="P84" i="26"/>
  <c r="P89" i="26" s="1"/>
  <c r="P72" i="26"/>
  <c r="R53" i="26"/>
  <c r="Q82" i="26"/>
  <c r="AE75" i="26"/>
  <c r="AG67" i="26"/>
  <c r="AF76" i="26"/>
  <c r="AF68" i="26"/>
  <c r="Q56" i="26"/>
  <c r="Q69" i="26" s="1"/>
  <c r="Q77" i="26" l="1"/>
  <c r="Q70" i="26"/>
  <c r="AF75" i="26"/>
  <c r="AH67" i="26"/>
  <c r="AG76" i="26"/>
  <c r="AG68" i="26"/>
  <c r="R55" i="26"/>
  <c r="R82" i="26" s="1"/>
  <c r="AG75" i="26" l="1"/>
  <c r="S53" i="26"/>
  <c r="Q71" i="26"/>
  <c r="Q78" i="26" s="1"/>
  <c r="Q83" i="26" s="1"/>
  <c r="R56" i="26"/>
  <c r="R69" i="26" s="1"/>
  <c r="AH76" i="26"/>
  <c r="AI67" i="26"/>
  <c r="AH68" i="26"/>
  <c r="Q86" i="26" l="1"/>
  <c r="Q87" i="26" s="1"/>
  <c r="Q90" i="26" s="1"/>
  <c r="Q88" i="26"/>
  <c r="Q84" i="26"/>
  <c r="Q89" i="26" s="1"/>
  <c r="S55" i="26"/>
  <c r="S56" i="26" s="1"/>
  <c r="S69" i="26" s="1"/>
  <c r="AJ67" i="26"/>
  <c r="AI76" i="26"/>
  <c r="AI68" i="26"/>
  <c r="R77" i="26"/>
  <c r="R70" i="26"/>
  <c r="AH75" i="26"/>
  <c r="Q72" i="26"/>
  <c r="R71" i="26" l="1"/>
  <c r="R78" i="26" s="1"/>
  <c r="R83" i="26" s="1"/>
  <c r="AK67" i="26"/>
  <c r="AJ76" i="26"/>
  <c r="AJ68" i="26"/>
  <c r="S77" i="26"/>
  <c r="S70" i="26"/>
  <c r="AI75" i="26"/>
  <c r="T53" i="26"/>
  <c r="S82" i="26"/>
  <c r="R72" i="26" l="1"/>
  <c r="R86" i="26"/>
  <c r="R87" i="26" s="1"/>
  <c r="R90" i="26" s="1"/>
  <c r="R88" i="26"/>
  <c r="R84" i="26"/>
  <c r="R89" i="26" s="1"/>
  <c r="S71" i="26"/>
  <c r="S78" i="26" s="1"/>
  <c r="S83" i="26" s="1"/>
  <c r="AK76" i="26"/>
  <c r="AL67" i="26"/>
  <c r="AK68" i="26"/>
  <c r="T55" i="26"/>
  <c r="T82" i="26" s="1"/>
  <c r="AJ75" i="26"/>
  <c r="T56" i="26" l="1"/>
  <c r="T69" i="26" s="1"/>
  <c r="T77" i="26" s="1"/>
  <c r="S86" i="26"/>
  <c r="S87" i="26" s="1"/>
  <c r="S90" i="26" s="1"/>
  <c r="S84" i="26"/>
  <c r="S89" i="26" s="1"/>
  <c r="S88" i="26"/>
  <c r="S72" i="26"/>
  <c r="AL76" i="26"/>
  <c r="AM67" i="26"/>
  <c r="AL68" i="26"/>
  <c r="U53" i="26"/>
  <c r="AK75" i="26"/>
  <c r="T70" i="26" l="1"/>
  <c r="AM76" i="26"/>
  <c r="AN67" i="26"/>
  <c r="AM68" i="26"/>
  <c r="U55" i="26"/>
  <c r="U82" i="26" s="1"/>
  <c r="T71" i="26"/>
  <c r="T78" i="26" s="1"/>
  <c r="T83" i="26" s="1"/>
  <c r="AL75" i="26"/>
  <c r="V53" i="26" l="1"/>
  <c r="U56" i="26"/>
  <c r="U69" i="26" s="1"/>
  <c r="U70" i="26" s="1"/>
  <c r="T86" i="26"/>
  <c r="T87" i="26" s="1"/>
  <c r="T90" i="26" s="1"/>
  <c r="T88" i="26"/>
  <c r="T84" i="26"/>
  <c r="T89" i="26" s="1"/>
  <c r="V55" i="26"/>
  <c r="V56" i="26" s="1"/>
  <c r="V69" i="26" s="1"/>
  <c r="T72" i="26"/>
  <c r="AM75" i="26"/>
  <c r="AO67" i="26"/>
  <c r="AN76" i="26"/>
  <c r="AN68" i="26"/>
  <c r="U77" i="26" l="1"/>
  <c r="U71" i="26"/>
  <c r="U78" i="26" s="1"/>
  <c r="AN75" i="26"/>
  <c r="AP67" i="26"/>
  <c r="AS67" i="26" s="1"/>
  <c r="AO76" i="26"/>
  <c r="AO68" i="26"/>
  <c r="V77" i="26"/>
  <c r="V70" i="26"/>
  <c r="W53" i="26"/>
  <c r="V82" i="26"/>
  <c r="U83" i="26" l="1"/>
  <c r="U72" i="26"/>
  <c r="U86" i="26"/>
  <c r="U87" i="26" s="1"/>
  <c r="U90" i="26" s="1"/>
  <c r="U88" i="26"/>
  <c r="U84" i="26"/>
  <c r="U89" i="26" s="1"/>
  <c r="AO75" i="26"/>
  <c r="W55" i="26"/>
  <c r="W56" i="26"/>
  <c r="W69" i="26" s="1"/>
  <c r="V71" i="26"/>
  <c r="V78" i="26" s="1"/>
  <c r="V83" i="26" s="1"/>
  <c r="AP76" i="26"/>
  <c r="AP68" i="26"/>
  <c r="V72" i="26" l="1"/>
  <c r="V86" i="26"/>
  <c r="V87" i="26" s="1"/>
  <c r="V90" i="26" s="1"/>
  <c r="V88" i="26"/>
  <c r="V84" i="26"/>
  <c r="V89" i="26" s="1"/>
  <c r="X53" i="26"/>
  <c r="W82" i="26"/>
  <c r="W77" i="26"/>
  <c r="W70" i="26"/>
  <c r="AP75" i="26"/>
  <c r="W71" i="26" l="1"/>
  <c r="W78" i="26" s="1"/>
  <c r="W83" i="26" s="1"/>
  <c r="X55" i="26"/>
  <c r="X82" i="26" s="1"/>
  <c r="X56" i="26" l="1"/>
  <c r="X69" i="26" s="1"/>
  <c r="X77" i="26" s="1"/>
  <c r="W72" i="26"/>
  <c r="W86" i="26"/>
  <c r="W87" i="26" s="1"/>
  <c r="W90" i="26" s="1"/>
  <c r="W88" i="26"/>
  <c r="W84" i="26"/>
  <c r="W89" i="26" s="1"/>
  <c r="Y53" i="26"/>
  <c r="X70" i="26" l="1"/>
  <c r="X71" i="26" s="1"/>
  <c r="X78" i="26" s="1"/>
  <c r="X83" i="26" s="1"/>
  <c r="Y55" i="26"/>
  <c r="Y82" i="26" s="1"/>
  <c r="Z53" i="26" l="1"/>
  <c r="X86" i="26"/>
  <c r="X87" i="26" s="1"/>
  <c r="X90" i="26" s="1"/>
  <c r="X88" i="26"/>
  <c r="X84" i="26"/>
  <c r="X89" i="26" s="1"/>
  <c r="Y56" i="26"/>
  <c r="Y69" i="26" s="1"/>
  <c r="Y77" i="26" s="1"/>
  <c r="X72" i="26"/>
  <c r="Z55" i="26"/>
  <c r="Z82" i="26" s="1"/>
  <c r="Y70" i="26" l="1"/>
  <c r="Y71" i="26" s="1"/>
  <c r="Y78" i="26" s="1"/>
  <c r="Y83" i="26" s="1"/>
  <c r="Z56" i="26"/>
  <c r="Z69" i="26" s="1"/>
  <c r="Z77" i="26" s="1"/>
  <c r="AA53" i="26"/>
  <c r="Z70" i="26" l="1"/>
  <c r="Z71" i="26" s="1"/>
  <c r="Z78" i="26" s="1"/>
  <c r="Z83" i="26" s="1"/>
  <c r="Y86" i="26"/>
  <c r="Y87" i="26" s="1"/>
  <c r="Y90" i="26" s="1"/>
  <c r="Y88" i="26"/>
  <c r="Y84" i="26"/>
  <c r="Y89" i="26" s="1"/>
  <c r="Y72" i="26"/>
  <c r="AA55" i="26"/>
  <c r="Z86" i="26" l="1"/>
  <c r="Z87" i="26" s="1"/>
  <c r="Z90" i="26" s="1"/>
  <c r="Z88" i="26"/>
  <c r="Z84" i="26"/>
  <c r="Z89" i="26" s="1"/>
  <c r="AB53" i="26"/>
  <c r="AA82" i="26"/>
  <c r="Z72" i="26"/>
  <c r="AA56" i="26"/>
  <c r="AA69" i="26" s="1"/>
  <c r="AA77" i="26" l="1"/>
  <c r="AA70" i="26"/>
  <c r="AB55" i="26"/>
  <c r="AB82" i="26" s="1"/>
  <c r="AC53" i="26" l="1"/>
  <c r="AC55" i="26" s="1"/>
  <c r="AC82" i="26" s="1"/>
  <c r="AA71" i="26"/>
  <c r="AA78" i="26" s="1"/>
  <c r="AA83" i="26" s="1"/>
  <c r="AB56" i="26"/>
  <c r="AB69" i="26" s="1"/>
  <c r="AA72" i="26" l="1"/>
  <c r="AC56" i="26"/>
  <c r="AC69" i="26" s="1"/>
  <c r="AC77" i="26" s="1"/>
  <c r="AD53" i="26"/>
  <c r="AD55" i="26" s="1"/>
  <c r="AA86" i="26"/>
  <c r="AA87" i="26" s="1"/>
  <c r="AA90" i="26" s="1"/>
  <c r="AA84" i="26"/>
  <c r="AA89" i="26" s="1"/>
  <c r="AA88" i="26"/>
  <c r="AB77" i="26"/>
  <c r="AB70" i="26"/>
  <c r="AC70" i="26" l="1"/>
  <c r="AC71" i="26" s="1"/>
  <c r="AD82" i="26"/>
  <c r="AD56" i="26"/>
  <c r="AD69" i="26" s="1"/>
  <c r="AD70" i="26" s="1"/>
  <c r="AE53" i="26"/>
  <c r="AE55" i="26" s="1"/>
  <c r="AE82" i="26" s="1"/>
  <c r="AB71" i="26"/>
  <c r="AB78" i="26" s="1"/>
  <c r="AB83" i="26" s="1"/>
  <c r="AD77" i="26" l="1"/>
  <c r="AF53" i="26"/>
  <c r="AF55" i="26" s="1"/>
  <c r="AF56" i="26" s="1"/>
  <c r="AF69" i="26" s="1"/>
  <c r="AB86" i="26"/>
  <c r="AB87" i="26" s="1"/>
  <c r="AB90" i="26" s="1"/>
  <c r="AB84" i="26"/>
  <c r="AB89" i="26" s="1"/>
  <c r="AB88" i="26"/>
  <c r="AE56" i="26"/>
  <c r="AE69" i="26" s="1"/>
  <c r="AE70" i="26" s="1"/>
  <c r="AC78" i="26"/>
  <c r="AC83" i="26" s="1"/>
  <c r="AC72" i="26"/>
  <c r="AB72" i="26"/>
  <c r="AE77" i="26"/>
  <c r="AD71" i="26"/>
  <c r="AD72" i="26" s="1"/>
  <c r="AD78" i="26" l="1"/>
  <c r="AD83" i="26" s="1"/>
  <c r="AD86" i="26" s="1"/>
  <c r="AC86" i="26"/>
  <c r="AC87" i="26" s="1"/>
  <c r="AC90" i="26" s="1"/>
  <c r="AC84" i="26"/>
  <c r="AC89" i="26" s="1"/>
  <c r="AC88" i="26"/>
  <c r="AF77" i="26"/>
  <c r="AF70" i="26"/>
  <c r="AE71" i="26"/>
  <c r="AG53" i="26"/>
  <c r="AF82" i="26"/>
  <c r="AE78" i="26" l="1"/>
  <c r="AE83" i="26" s="1"/>
  <c r="AE84" i="26" s="1"/>
  <c r="AD84" i="26"/>
  <c r="AD89" i="26" s="1"/>
  <c r="AD88" i="26"/>
  <c r="AE88" i="26"/>
  <c r="AD87" i="26"/>
  <c r="AD90" i="26" s="1"/>
  <c r="AE72" i="26"/>
  <c r="AF71" i="26"/>
  <c r="AG55" i="26"/>
  <c r="AF78" i="26" l="1"/>
  <c r="AF83" i="26" s="1"/>
  <c r="AF86" i="26" s="1"/>
  <c r="AE86" i="26"/>
  <c r="AE87" i="26" s="1"/>
  <c r="AE90" i="26" s="1"/>
  <c r="AE89" i="26"/>
  <c r="AF88" i="26"/>
  <c r="AF72" i="26"/>
  <c r="AH53" i="26"/>
  <c r="AG82" i="26"/>
  <c r="AG56" i="26"/>
  <c r="AG69" i="26" s="1"/>
  <c r="AF84" i="26" l="1"/>
  <c r="AF89" i="26" s="1"/>
  <c r="AF87" i="26"/>
  <c r="AF90" i="26" s="1"/>
  <c r="AG77" i="26"/>
  <c r="AG70" i="26"/>
  <c r="AH55" i="26"/>
  <c r="AH56" i="26" s="1"/>
  <c r="AH69" i="26" s="1"/>
  <c r="AH77" i="26" l="1"/>
  <c r="AH70" i="26"/>
  <c r="AI53" i="26"/>
  <c r="AH82" i="26"/>
  <c r="AG71" i="26"/>
  <c r="AG78" i="26" s="1"/>
  <c r="AG83" i="26" s="1"/>
  <c r="AG72" i="26" l="1"/>
  <c r="AG86" i="26"/>
  <c r="AG87" i="26" s="1"/>
  <c r="AG90" i="26" s="1"/>
  <c r="AG88" i="26"/>
  <c r="AG84" i="26"/>
  <c r="AG89" i="26" s="1"/>
  <c r="AI55" i="26"/>
  <c r="AI82" i="26" s="1"/>
  <c r="AH71" i="26"/>
  <c r="AH78" i="26" s="1"/>
  <c r="AH83" i="26" s="1"/>
  <c r="AJ53" i="26" l="1"/>
  <c r="AJ55" i="26" s="1"/>
  <c r="AJ56" i="26" s="1"/>
  <c r="AJ69" i="26" s="1"/>
  <c r="AH86" i="26"/>
  <c r="AH87" i="26" s="1"/>
  <c r="AH90" i="26" s="1"/>
  <c r="AH88" i="26"/>
  <c r="AH84" i="26"/>
  <c r="AH89" i="26" s="1"/>
  <c r="AI56" i="26"/>
  <c r="AI69" i="26" s="1"/>
  <c r="AI77" i="26" s="1"/>
  <c r="AH72" i="26"/>
  <c r="AI70" i="26" l="1"/>
  <c r="AI71" i="26" s="1"/>
  <c r="AI78" i="26" s="1"/>
  <c r="AI83" i="26" s="1"/>
  <c r="AJ77" i="26"/>
  <c r="AJ70" i="26"/>
  <c r="AK53" i="26"/>
  <c r="AJ82" i="26"/>
  <c r="AI72" i="26" l="1"/>
  <c r="AI86" i="26"/>
  <c r="AI87" i="26" s="1"/>
  <c r="AI90" i="26" s="1"/>
  <c r="AI84" i="26"/>
  <c r="AI89" i="26" s="1"/>
  <c r="AI88" i="26"/>
  <c r="AJ71" i="26"/>
  <c r="AJ78" i="26" s="1"/>
  <c r="AJ83" i="26" s="1"/>
  <c r="AK55" i="26"/>
  <c r="AJ72" i="26" l="1"/>
  <c r="AJ86" i="26"/>
  <c r="AJ87" i="26" s="1"/>
  <c r="AJ90" i="26" s="1"/>
  <c r="AJ84" i="26"/>
  <c r="AJ89" i="26" s="1"/>
  <c r="AJ88" i="26"/>
  <c r="AL53" i="26"/>
  <c r="AK82" i="26"/>
  <c r="AK56" i="26"/>
  <c r="AK69" i="26" s="1"/>
  <c r="AK77" i="26" l="1"/>
  <c r="AK70" i="26"/>
  <c r="AL55" i="26"/>
  <c r="AL82" i="26" s="1"/>
  <c r="AL56" i="26" l="1"/>
  <c r="AL69" i="26" s="1"/>
  <c r="AL77" i="26" s="1"/>
  <c r="AK71" i="26"/>
  <c r="AK78" i="26" s="1"/>
  <c r="AK83" i="26" s="1"/>
  <c r="AM53" i="26"/>
  <c r="AL70" i="26" l="1"/>
  <c r="AL71" i="26" s="1"/>
  <c r="AL78" i="26" s="1"/>
  <c r="AL83" i="26" s="1"/>
  <c r="AK72" i="26"/>
  <c r="AK86" i="26"/>
  <c r="AK87" i="26" s="1"/>
  <c r="AK90" i="26" s="1"/>
  <c r="AK88" i="26"/>
  <c r="AK84" i="26"/>
  <c r="AK89" i="26" s="1"/>
  <c r="AM55" i="26"/>
  <c r="AM56" i="26" s="1"/>
  <c r="AM69" i="26" s="1"/>
  <c r="AL72" i="26" l="1"/>
  <c r="AL86" i="26"/>
  <c r="AL87" i="26" s="1"/>
  <c r="AL90" i="26" s="1"/>
  <c r="AL84" i="26"/>
  <c r="AL89" i="26" s="1"/>
  <c r="AL88" i="26"/>
  <c r="AM77" i="26"/>
  <c r="AM70" i="26"/>
  <c r="AN53" i="26"/>
  <c r="AM82" i="26"/>
  <c r="AN55" i="26" l="1"/>
  <c r="AN82" i="26" s="1"/>
  <c r="AM71" i="26"/>
  <c r="AM78" i="26" s="1"/>
  <c r="AM83" i="26" s="1"/>
  <c r="AN56" i="26" l="1"/>
  <c r="AN69" i="26" s="1"/>
  <c r="AN77" i="26" s="1"/>
  <c r="AM86" i="26"/>
  <c r="AM87" i="26" s="1"/>
  <c r="AM90" i="26" s="1"/>
  <c r="AM84" i="26"/>
  <c r="AM89" i="26" s="1"/>
  <c r="AM88" i="26"/>
  <c r="AO53" i="26"/>
  <c r="AO55" i="26" s="1"/>
  <c r="AO82" i="26" s="1"/>
  <c r="AM72" i="26"/>
  <c r="AN70" i="26" l="1"/>
  <c r="AN71" i="26" s="1"/>
  <c r="AN78" i="26" s="1"/>
  <c r="AN83" i="26" s="1"/>
  <c r="AO56" i="26"/>
  <c r="AO69" i="26" s="1"/>
  <c r="AP53" i="26"/>
  <c r="AN72" i="26" l="1"/>
  <c r="AN86" i="26"/>
  <c r="AN87" i="26" s="1"/>
  <c r="AN90" i="26" s="1"/>
  <c r="AN88" i="26"/>
  <c r="AN84" i="26"/>
  <c r="AN89" i="26" s="1"/>
  <c r="AP55" i="26"/>
  <c r="AP82" i="26" s="1"/>
  <c r="AO77" i="26"/>
  <c r="AO70" i="26"/>
  <c r="AO71" i="26" l="1"/>
  <c r="AO78" i="26" s="1"/>
  <c r="AO83" i="26" s="1"/>
  <c r="AP56" i="26"/>
  <c r="AP69" i="26" s="1"/>
  <c r="AO72" i="26" l="1"/>
  <c r="AO86" i="26"/>
  <c r="AO87" i="26" s="1"/>
  <c r="AO90" i="26" s="1"/>
  <c r="AO88" i="26"/>
  <c r="AO84" i="26"/>
  <c r="AO89" i="26" s="1"/>
  <c r="AP77" i="26"/>
  <c r="AP70" i="26"/>
  <c r="AP71" i="26" l="1"/>
  <c r="AP78" i="26" s="1"/>
  <c r="AP83" i="26" s="1"/>
  <c r="AP86" i="26" l="1"/>
  <c r="AP87" i="26" s="1"/>
  <c r="A101" i="26" s="1"/>
  <c r="B102" i="26" s="1"/>
  <c r="AP88" i="26"/>
  <c r="AP84" i="26"/>
  <c r="AP89" i="26" s="1"/>
  <c r="AP72" i="26"/>
  <c r="AP90" i="26" l="1"/>
</calcChain>
</file>

<file path=xl/sharedStrings.xml><?xml version="1.0" encoding="utf-8"?>
<sst xmlns="http://schemas.openxmlformats.org/spreadsheetml/2006/main" count="1146" uniqueCount="619">
  <si>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</si>
  <si>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</si>
  <si>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</si>
  <si>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</si>
  <si>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</si>
  <si>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</si>
  <si>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</si>
  <si>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</si>
  <si>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</si>
  <si>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</si>
  <si>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</si>
  <si>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</si>
  <si>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</si>
  <si>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</si>
  <si>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</si>
  <si>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</si>
  <si>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</si>
  <si>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</si>
  <si>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</si>
  <si>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</si>
  <si>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</si>
  <si>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</si>
  <si>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</si>
  <si>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</si>
  <si>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</si>
  <si>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</si>
  <si>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</si>
  <si>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</si>
  <si>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</si>
  <si>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</si>
  <si>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</si>
  <si>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</si>
  <si>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</si>
  <si>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</si>
  <si>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</si>
  <si>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</si>
  <si>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</si>
  <si>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</si>
  <si>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</si>
  <si>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</si>
  <si>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</si>
  <si>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</si>
  <si>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</si>
  <si>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</si>
  <si>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</si>
  <si>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</si>
  <si>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</si>
  <si>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</si>
  <si>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</si>
  <si>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</si>
  <si>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</si>
  <si>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</si>
  <si>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</si>
  <si>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</si>
  <si>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</si>
  <si>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</si>
  <si>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</si>
  <si>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</si>
  <si>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</si>
  <si>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</si>
  <si>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</si>
  <si>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</si>
  <si>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</si>
  <si>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</si>
  <si>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</si>
  <si>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</si>
  <si>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</si>
  <si>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</si>
  <si>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</si>
  <si>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</si>
  <si>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</si>
  <si>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</si>
  <si>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</si>
  <si>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</si>
  <si>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</si>
  <si>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</si>
  <si>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</si>
  <si>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</si>
  <si>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</si>
  <si>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</si>
  <si>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</si>
  <si>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</si>
  <si>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</si>
  <si>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</si>
  <si>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</si>
  <si>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</si>
  <si>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</si>
  <si>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</si>
  <si>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</si>
  <si>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</si>
  <si>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</si>
  <si>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</si>
  <si>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</si>
  <si>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</si>
  <si>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</si>
  <si>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</si>
  <si>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</si>
  <si>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</si>
  <si>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</si>
  <si>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</si>
  <si>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</si>
  <si>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</si>
  <si>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</si>
  <si>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</si>
  <si>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</si>
  <si>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</si>
  <si>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</si>
  <si>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</si>
  <si>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</si>
  <si>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</si>
  <si>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</si>
  <si>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</si>
  <si>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</si>
  <si>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</si>
  <si>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</si>
  <si>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</si>
  <si>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</si>
  <si>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</si>
  <si>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</si>
  <si>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</si>
  <si>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</si>
  <si>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</si>
  <si>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</si>
  <si>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</si>
  <si>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</si>
  <si>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</si>
  <si>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</si>
  <si>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</si>
  <si>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</si>
  <si>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</si>
  <si>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</si>
  <si>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</si>
  <si>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</si>
  <si>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</si>
  <si>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</si>
  <si>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</si>
  <si>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</si>
  <si>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</si>
  <si>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</si>
  <si>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</si>
  <si>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</si>
  <si>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</si>
  <si>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</si>
  <si>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</si>
  <si>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</si>
  <si>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</si>
  <si>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</si>
  <si>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</si>
  <si>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</si>
  <si>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</si>
  <si>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</si>
  <si>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</si>
  <si>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</si>
  <si>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</si>
  <si>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</si>
  <si>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</si>
  <si>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</si>
  <si>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</si>
  <si>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</si>
  <si>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</si>
  <si>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</si>
  <si>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</si>
  <si>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</si>
  <si>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</si>
  <si>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</si>
  <si>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</si>
  <si>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</si>
  <si>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</si>
  <si>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</si>
  <si>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</si>
  <si>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</si>
  <si>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</si>
  <si>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</si>
  <si>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</si>
  <si>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</si>
  <si>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</si>
  <si>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</si>
  <si>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</si>
  <si>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</si>
  <si>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</si>
  <si>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</si>
  <si>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</si>
  <si>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</si>
  <si>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</si>
  <si>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</si>
  <si>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</si>
  <si>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</si>
  <si>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</si>
  <si>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</si>
  <si>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</si>
  <si>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</si>
  <si>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</si>
  <si>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</si>
  <si>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</si>
  <si>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</si>
  <si>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</si>
  <si>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</si>
  <si>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</si>
  <si>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</si>
  <si>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</si>
  <si>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</si>
  <si>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</si>
  <si>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</si>
  <si>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</si>
  <si>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</si>
  <si>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</si>
  <si>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</si>
  <si>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</si>
  <si>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</si>
  <si>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</si>
  <si>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</si>
  <si>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</si>
  <si>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</si>
  <si>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</si>
  <si>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</si>
  <si>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</si>
  <si>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</si>
  <si>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</si>
  <si>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</si>
  <si>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</si>
  <si>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</si>
  <si>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</si>
  <si>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</si>
  <si>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</si>
  <si>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</si>
  <si>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</si>
  <si>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</si>
  <si>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</si>
  <si>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</si>
  <si>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</si>
  <si>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</si>
  <si>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</si>
  <si>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</si>
  <si>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</si>
  <si>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</si>
  <si>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</si>
  <si>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</si>
  <si>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</si>
  <si>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</si>
  <si>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</si>
  <si>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</si>
  <si>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</si>
  <si>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</si>
  <si>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</si>
  <si>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</si>
  <si>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</si>
  <si>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</si>
  <si>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</si>
  <si>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</si>
  <si>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</si>
  <si>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</si>
  <si>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</si>
  <si>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</si>
  <si>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</si>
  <si>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</si>
  <si>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</si>
  <si>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</si>
  <si>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</si>
  <si>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</si>
  <si>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</si>
  <si>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</si>
  <si>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</si>
  <si>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</si>
  <si>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</si>
  <si>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</si>
  <si>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</si>
  <si>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</si>
  <si>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</si>
  <si>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</si>
  <si>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</si>
  <si>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</si>
  <si>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</si>
  <si>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</si>
  <si>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</si>
  <si>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</si>
  <si>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</si>
  <si>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</si>
  <si>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</si>
  <si>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</si>
  <si>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</si>
  <si>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</si>
  <si>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</si>
  <si>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</si>
  <si>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</si>
  <si>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</si>
  <si>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</si>
  <si>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</si>
  <si>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</si>
  <si>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</si>
  <si>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</si>
  <si>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</si>
  <si>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</si>
  <si>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</si>
  <si>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</si>
  <si>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</si>
  <si>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</si>
  <si>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</si>
  <si>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</si>
  <si>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</si>
  <si>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Операционные расходы</t>
  </si>
  <si>
    <t>Доход</t>
  </si>
  <si>
    <t>Начисление процентов</t>
  </si>
  <si>
    <t>Погашение основного долга</t>
  </si>
  <si>
    <t>Основной долг на начало периода</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</si>
  <si>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</si>
  <si>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</si>
  <si>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</si>
  <si>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</si>
  <si>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</si>
  <si>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</si>
  <si>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</si>
  <si>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</si>
  <si>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</si>
  <si>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</si>
  <si>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</si>
  <si>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</si>
  <si>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</si>
  <si>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</si>
  <si>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</si>
  <si>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</si>
  <si>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</si>
  <si>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</si>
  <si>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</si>
  <si>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</si>
  <si>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</si>
  <si>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</si>
  <si>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</si>
  <si>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</si>
  <si>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</si>
  <si>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</si>
  <si>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</si>
  <si>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</si>
  <si>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</si>
  <si>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</si>
  <si>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</si>
  <si>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</si>
  <si>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</si>
  <si>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</si>
  <si>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</si>
  <si>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</si>
  <si>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</si>
  <si>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</si>
  <si>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</si>
  <si>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</si>
  <si>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</si>
  <si>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</si>
  <si>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</si>
  <si>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</si>
  <si>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</si>
  <si>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</si>
  <si>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</si>
  <si>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</si>
  <si>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</si>
  <si>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</si>
  <si>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</si>
  <si>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</si>
  <si>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</si>
  <si>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</si>
  <si>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</si>
  <si>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</si>
  <si>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</si>
  <si>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</si>
  <si>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</si>
  <si>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</si>
  <si>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</si>
  <si>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</si>
  <si>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</si>
  <si>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</si>
  <si>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</si>
  <si>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</si>
  <si>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</si>
  <si>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</si>
  <si>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</si>
  <si>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</si>
  <si>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</si>
  <si>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</si>
  <si>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</si>
  <si>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</si>
  <si>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</si>
  <si>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</si>
  <si>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</si>
  <si>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</si>
  <si>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</si>
  <si>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</si>
  <si>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</si>
  <si>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</si>
  <si>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</si>
  <si>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</si>
  <si>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</si>
  <si>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</si>
  <si>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</si>
  <si>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</si>
  <si>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</si>
  <si>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</si>
  <si>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</si>
  <si>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</si>
  <si>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</si>
  <si>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</si>
  <si>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</si>
  <si>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</si>
  <si>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</si>
  <si>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</si>
  <si>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</si>
  <si>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</si>
  <si>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</si>
  <si>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</si>
  <si>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</si>
  <si>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</si>
  <si>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</si>
  <si>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</si>
  <si>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</si>
  <si>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</si>
  <si>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</si>
  <si>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</si>
  <si>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</si>
  <si>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</si>
  <si>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</si>
  <si>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</si>
  <si>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</si>
  <si>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</si>
  <si>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</si>
  <si>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</si>
  <si>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</si>
  <si>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</si>
  <si>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</si>
  <si>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</si>
  <si>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</si>
  <si>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</si>
  <si>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</si>
  <si>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</si>
  <si>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</si>
  <si>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</si>
  <si>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</si>
  <si>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</si>
  <si>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</si>
  <si>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</si>
  <si>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</si>
  <si>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</si>
  <si>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</si>
  <si>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</si>
  <si>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</si>
  <si>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</si>
  <si>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</si>
  <si>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</si>
  <si>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</si>
  <si>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</si>
  <si>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</si>
  <si>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</si>
  <si>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</si>
  <si>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</si>
  <si>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</si>
  <si>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</si>
  <si>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</si>
  <si>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</si>
  <si>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</si>
  <si>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</si>
  <si>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</si>
  <si>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</si>
  <si>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</si>
  <si>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</si>
  <si>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</si>
  <si>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</si>
  <si>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</si>
  <si>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</si>
  <si>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</si>
  <si>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</si>
  <si>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</si>
  <si>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</si>
  <si>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</si>
  <si>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</si>
  <si>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</si>
  <si>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</si>
  <si>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</si>
  <si>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</si>
  <si>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</si>
  <si>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</si>
  <si>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</si>
  <si>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</si>
  <si>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</si>
  <si>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</si>
  <si>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</si>
  <si>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</si>
  <si>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</si>
  <si>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</si>
  <si>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</si>
  <si>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</si>
  <si>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</si>
  <si>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</si>
  <si>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</si>
  <si>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</si>
  <si>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</si>
  <si>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</si>
  <si>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</si>
  <si>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</si>
  <si>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</si>
  <si>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</si>
  <si>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</si>
  <si>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</si>
  <si>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</si>
  <si>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</si>
  <si>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</si>
  <si>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</si>
  <si>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</si>
  <si>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</si>
  <si>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</si>
  <si>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</si>
  <si>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АО "Янтарьэнерго"</t>
  </si>
  <si>
    <t>не требуется</t>
  </si>
  <si>
    <t>не применим</t>
  </si>
  <si>
    <t xml:space="preserve"> </t>
  </si>
  <si>
    <t xml:space="preserve">Доход, руб. без НДС </t>
  </si>
  <si>
    <t>БДР, руб.</t>
  </si>
  <si>
    <t xml:space="preserve">Коэффициент дисконтирования </t>
  </si>
  <si>
    <t>отсутствует</t>
  </si>
  <si>
    <t>Акционерное общество "Янтарьэнерго" ДЗО  ПАО "Россети"</t>
  </si>
  <si>
    <t>нд</t>
  </si>
  <si>
    <t xml:space="preserve">Факт </t>
  </si>
  <si>
    <r>
      <t>другое</t>
    </r>
    <r>
      <rPr>
        <vertAlign val="superscript"/>
        <sz val="12"/>
        <color rgb="FF000000"/>
        <rFont val="Times New Roman"/>
        <family val="1"/>
        <charset val="204"/>
      </rPr>
      <t>3)</t>
    </r>
    <r>
      <rPr>
        <sz val="12"/>
        <color rgb="FF000000"/>
        <rFont val="Times New Roman"/>
        <family val="1"/>
        <charset val="204"/>
      </rPr>
      <t>, га</t>
    </r>
  </si>
  <si>
    <t>Цели (указать укрупненные цели в соответствии с приложением 1)</t>
  </si>
  <si>
    <r>
      <t>Другое</t>
    </r>
    <r>
      <rPr>
        <vertAlign val="superscript"/>
        <sz val="12"/>
        <color rgb="FF000000"/>
        <rFont val="Times New Roman"/>
        <family val="1"/>
        <charset val="204"/>
      </rPr>
      <t>3)</t>
    </r>
    <r>
      <rPr>
        <sz val="12"/>
        <color rgb="FF000000"/>
        <rFont val="Times New Roman"/>
        <family val="1"/>
        <charset val="204"/>
      </rPr>
      <t>, га</t>
    </r>
  </si>
  <si>
    <t>ВЛ</t>
  </si>
  <si>
    <t>КЛ</t>
  </si>
  <si>
    <t>нет</t>
  </si>
  <si>
    <t>не относится</t>
  </si>
  <si>
    <t>суммарно протяженность и мощность, в скобках прирост</t>
  </si>
  <si>
    <t xml:space="preserve"> -</t>
  </si>
  <si>
    <t xml:space="preserve">не требуется </t>
  </si>
  <si>
    <t>Стоимость по результатам проведенных закупок с НДС, млн. руб.</t>
  </si>
  <si>
    <t>Объем заключенных на отчётную дату договоров по проекту, с НДС 20%, млн. руб.</t>
  </si>
  <si>
    <t>Удельные стоимостные показатели реализации инвестиционного проекта, без учета НДС</t>
  </si>
  <si>
    <t>Предложения по корректировке плана</t>
  </si>
  <si>
    <t>Прочие инвестиционные проекты</t>
  </si>
  <si>
    <t>Консолидация электросетевых активов</t>
  </si>
  <si>
    <t>Принят к бухгалтерскому учету</t>
  </si>
  <si>
    <t>З</t>
  </si>
  <si>
    <t>Приобретение электросетевых активов</t>
  </si>
  <si>
    <t>Общая стоимость объекта,  руб. без НДС</t>
  </si>
  <si>
    <t>Прочие расходы, руб. без НДС на объект</t>
  </si>
  <si>
    <t>Первый  ремонт объекта, лет после постройки</t>
  </si>
  <si>
    <t>Чистая приведённая стоимость (NPV) через 10 лет после ввода объекта в эксплуатацию, руб.</t>
  </si>
  <si>
    <t xml:space="preserve">Срок кредита </t>
  </si>
  <si>
    <t>Средневзвешенная стоимость капитала (WACC)</t>
  </si>
  <si>
    <t>Кредит, руб.</t>
  </si>
  <si>
    <t>Поступление кредита</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</si>
  <si>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</si>
  <si>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</si>
  <si>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</si>
  <si>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</si>
  <si>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Инвестиции (финансирование)</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</si>
  <si>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</si>
  <si>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</si>
  <si>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</si>
  <si>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</si>
  <si>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</si>
  <si>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</si>
  <si>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</si>
  <si>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</si>
  <si>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</si>
  <si>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</si>
  <si>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</si>
  <si>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</si>
  <si>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</si>
  <si>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</si>
  <si>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</si>
  <si>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</si>
  <si>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</si>
  <si>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</si>
  <si>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</si>
  <si>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</si>
  <si>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</si>
  <si>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</si>
  <si>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</si>
  <si>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</si>
  <si>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</si>
  <si>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</si>
  <si>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</si>
  <si>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</si>
  <si>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</si>
  <si>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</si>
  <si>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</si>
  <si>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</si>
  <si>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</si>
  <si>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Согласну Приказа АО ЯЭ от 26.01.2018 № 25</t>
  </si>
  <si>
    <t>Объект по ТП</t>
  </si>
  <si>
    <t>да / пусто</t>
  </si>
  <si>
    <t>ВКЛ</t>
  </si>
  <si>
    <t>ПС (ПС + ВЛ, ПС + КЛ, ПС + ВКЛ)</t>
  </si>
  <si>
    <t>сметная стоимость, руб. с НДС</t>
  </si>
  <si>
    <t>ремонт, коэффициент</t>
  </si>
  <si>
    <t>cтавка дисконтирования на собственный капитал</t>
  </si>
  <si>
    <t>среднеотпускной тариф на услуги по передаче на 2018 г.</t>
  </si>
  <si>
    <t>инфляция для тарифов</t>
  </si>
  <si>
    <t>Согласно "Прогноза социально-экономического развития Российской Федерации на 2018 год и на плановый период 2019 и 2020 годов" в составе проекта федерального закона "О федеральном бюджете на 2018 год и на плановый период 2019 и 2020 годов" (от 27.10.2017)</t>
  </si>
  <si>
    <t>прогноз инфляции</t>
  </si>
  <si>
    <t>кумулятивная инфляция</t>
  </si>
  <si>
    <t>да</t>
  </si>
  <si>
    <t>на основании заключенного договора</t>
  </si>
  <si>
    <t>по состоянию на 01.01.2020</t>
  </si>
  <si>
    <t>Развитие электрической сети/усиление существующей электрической сети, не связанное с подключением новых потребителей</t>
  </si>
  <si>
    <t>в земле</t>
  </si>
  <si>
    <t>2021</t>
  </si>
  <si>
    <t>по состоянию на 01.01.2021</t>
  </si>
  <si>
    <t>Факт 2020 года</t>
  </si>
  <si>
    <t>2021 год</t>
  </si>
  <si>
    <t>2022 год</t>
  </si>
  <si>
    <t>2023 год</t>
  </si>
  <si>
    <t>Сметная стоимость проекта в ценах 2021 года без НДС 20%, млн. руб.</t>
  </si>
  <si>
    <r>
      <t>Другое</t>
    </r>
    <r>
      <rPr>
        <vertAlign val="superscript"/>
        <sz val="12"/>
        <color rgb="FF000000"/>
        <rFont val="Times New Roman"/>
        <family val="1"/>
        <charset val="204"/>
      </rPr>
      <t>3)</t>
    </r>
    <r>
      <rPr>
        <sz val="12"/>
        <color rgb="FF000000"/>
        <rFont val="Times New Roman"/>
        <family val="1"/>
        <charset val="204"/>
      </rPr>
      <t>, т.у.</t>
    </r>
  </si>
  <si>
    <t>Другое, т.у.</t>
  </si>
  <si>
    <t>ж/б</t>
  </si>
  <si>
    <t>L_140-159</t>
  </si>
  <si>
    <t>Приобретение электросетевого комплекса по ул.Невского,п.Лесной, Зеленоградского р-на, Калининградской обл.</t>
  </si>
  <si>
    <t>Зеленоградский городской округ</t>
  </si>
  <si>
    <t>ВЛ 0,4 кВ от ТП 065-06</t>
  </si>
  <si>
    <t>КЛ 0,4 кВ от ТП 065-06</t>
  </si>
  <si>
    <t>Приобретение электросетевого комплекса по ул.Невского,п.Лесной, Зеленоградского р-на, Калининградской обл.: ВЛ 0,4 кВ протяженностью 0,274 км, КЛ 0,4 кВ протяженностью 0,025 км, распределительный щит 0,4 кВ - 1шт.,  щит учета (СП) 0,4 кВ - 1 шт.</t>
  </si>
  <si>
    <t>ВЛ 0,4 кВ - 0,202 млн руб/км:
КЛ 0,4 кВ - 1,308 млн руб/км;</t>
  </si>
  <si>
    <t>Договор безвозмездной передачи № 109 от 01.02.2021 с гр.Цыбаковым С.В.</t>
  </si>
  <si>
    <t>Год раскрытия информации: 2022 год</t>
  </si>
</sst>
</file>

<file path=xl/styles.xml><?xml version="1.0" encoding="utf-8"?>
<styleSheet xmlns="http://schemas.openxmlformats.org/spreadsheetml/2006/main" xmlns:mc="http://schemas.openxmlformats.org/markup-compatibility/2006" xmlns:x14ac="http://schemas.microsoft.com/office/spreadsheetml/2009/9/ac" mc:Ignorable="x14ac">
  <numFmts count="14">
    <numFmt numFmtId="164" formatCode="_-* #,##0.00_р_._-;\-* #,##0.00_р_._-;_-* &quot;-&quot;??_р_._-;_-@_-"/>
    <numFmt numFmtId="165" formatCode="#,##0_ ;\-#,##0\ "/>
    <numFmt numFmtId="166" formatCode="_-* #,##0.00\ _р_._-;\-* #,##0.00\ _р_._-;_-* &quot;-&quot;??\ _р_._-;_-@_-"/>
    <numFmt numFmtId="167" formatCode="#,##0.0"/>
    <numFmt numFmtId="168" formatCode="######0.0#####"/>
    <numFmt numFmtId="169" formatCode="#,##0.0000"/>
    <numFmt numFmtId="170" formatCode="0.0%"/>
    <numFmt numFmtId="171" formatCode="_(* #,##0.00_);_(* \(#,##0.00\);_(* &quot;-&quot;_);_(@_)"/>
    <numFmt numFmtId="172" formatCode="_(* #,##0_);_(* \(#,##0\);_(* &quot;-&quot;_);_(@_)"/>
    <numFmt numFmtId="173" formatCode="#,##0.00_ ;\-#,##0.00\ "/>
    <numFmt numFmtId="174" formatCode="0.000"/>
    <numFmt numFmtId="175" formatCode="0.000%"/>
    <numFmt numFmtId="176" formatCode="#,##0.000"/>
    <numFmt numFmtId="177" formatCode="_-* #,##0_р_._-;\-* #,##0_р_._-;_-* &quot;-&quot;_р_._-;_-@_-"/>
  </numFmts>
  <fonts count="88"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10"/>
      <name val="Helv"/>
    </font>
    <font>
      <b/>
      <u/>
      <sz val="12"/>
      <color theme="1"/>
      <name val="Times New Roman"/>
      <family val="1"/>
      <charset val="204"/>
    </font>
    <font>
      <b/>
      <sz val="8"/>
      <color theme="6" tint="-0.249977111117893"/>
      <name val="Times New Roman"/>
      <family val="1"/>
      <charset val="204"/>
    </font>
    <font>
      <sz val="11"/>
      <name val="Calibri"/>
      <family val="2"/>
      <scheme val="minor"/>
    </font>
    <font>
      <sz val="8"/>
      <name val="Times New Roman"/>
      <family val="1"/>
      <charset val="204"/>
    </font>
    <font>
      <b/>
      <u/>
      <sz val="14"/>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b/>
      <u/>
      <sz val="10"/>
      <color theme="1"/>
      <name val="Times New Roman"/>
      <family val="1"/>
      <charset val="204"/>
    </font>
  </fonts>
  <fills count="32">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
      <patternFill patternType="solid">
        <fgColor indexed="9"/>
        <bgColor indexed="64"/>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7" tint="0.59999389629810485"/>
        <bgColor indexed="64"/>
      </patternFill>
    </fill>
    <fill>
      <patternFill patternType="solid">
        <fgColor theme="5" tint="0.59999389629810485"/>
        <bgColor indexed="64"/>
      </patternFill>
    </fill>
    <fill>
      <patternFill patternType="solid">
        <fgColor theme="7" tint="0.79998168889431442"/>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s>
  <cellStyleXfs count="76">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8" fillId="0" borderId="0"/>
    <xf numFmtId="0" fontId="11" fillId="0" borderId="0"/>
    <xf numFmtId="9" fontId="44" fillId="0" borderId="0" applyFont="0" applyFill="0" applyBorder="0" applyAlignment="0" applyProtection="0"/>
    <xf numFmtId="0" fontId="11" fillId="0" borderId="0"/>
    <xf numFmtId="0" fontId="11" fillId="0" borderId="0"/>
    <xf numFmtId="164" fontId="1" fillId="0" borderId="0" applyFont="0" applyFill="0" applyBorder="0" applyAlignment="0" applyProtection="0"/>
    <xf numFmtId="0" fontId="11" fillId="0" borderId="0"/>
    <xf numFmtId="164" fontId="1" fillId="0" borderId="0" applyFont="0" applyFill="0" applyBorder="0" applyAlignment="0" applyProtection="0"/>
    <xf numFmtId="9" fontId="1" fillId="0" borderId="0" applyFont="0" applyFill="0" applyBorder="0" applyAlignment="0" applyProtection="0"/>
    <xf numFmtId="164" fontId="44" fillId="0" borderId="0" applyFont="0" applyFill="0" applyBorder="0" applyAlignment="0" applyProtection="0"/>
  </cellStyleXfs>
  <cellXfs count="540">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29" xfId="2" applyFont="1" applyFill="1" applyBorder="1" applyAlignment="1">
      <alignment horizontal="justify"/>
    </xf>
    <xf numFmtId="0" fontId="40" fillId="0" borderId="29" xfId="2" applyFont="1" applyFill="1" applyBorder="1" applyAlignment="1">
      <alignment horizontal="justify"/>
    </xf>
    <xf numFmtId="0" fontId="40" fillId="0" borderId="30" xfId="2" applyFont="1" applyFill="1" applyBorder="1" applyAlignment="1">
      <alignment horizontal="justify"/>
    </xf>
    <xf numFmtId="0" fontId="41" fillId="0" borderId="29" xfId="2" applyFont="1" applyFill="1" applyBorder="1" applyAlignment="1">
      <alignment vertical="top" wrapText="1"/>
    </xf>
    <xf numFmtId="0" fontId="41" fillId="0" borderId="31" xfId="2" applyFont="1" applyFill="1" applyBorder="1" applyAlignment="1">
      <alignment vertical="top" wrapText="1"/>
    </xf>
    <xf numFmtId="0" fontId="41" fillId="0" borderId="30" xfId="2" applyFont="1" applyFill="1" applyBorder="1" applyAlignment="1">
      <alignment vertical="top" wrapText="1"/>
    </xf>
    <xf numFmtId="0" fontId="40" fillId="0" borderId="29" xfId="2" applyFont="1" applyFill="1" applyBorder="1" applyAlignment="1">
      <alignment horizontal="justify" vertical="top" wrapText="1"/>
    </xf>
    <xf numFmtId="0" fontId="40" fillId="0" borderId="30" xfId="2" applyFont="1" applyFill="1" applyBorder="1" applyAlignment="1">
      <alignment vertical="top" wrapText="1"/>
    </xf>
    <xf numFmtId="0" fontId="40" fillId="0" borderId="33" xfId="2" applyFont="1" applyFill="1" applyBorder="1" applyAlignment="1">
      <alignment vertical="top" wrapText="1"/>
    </xf>
    <xf numFmtId="0" fontId="40" fillId="0" borderId="31" xfId="2" applyFont="1" applyFill="1" applyBorder="1" applyAlignment="1">
      <alignment vertical="top" wrapText="1"/>
    </xf>
    <xf numFmtId="0" fontId="41" fillId="0" borderId="29" xfId="2" applyFont="1" applyFill="1" applyBorder="1" applyAlignment="1">
      <alignment horizontal="justify" vertical="top" wrapText="1"/>
    </xf>
    <xf numFmtId="0" fontId="40" fillId="0" borderId="35" xfId="2" applyFont="1" applyFill="1" applyBorder="1" applyAlignment="1">
      <alignment horizontal="justify" vertical="top" wrapText="1"/>
    </xf>
    <xf numFmtId="0" fontId="40" fillId="0" borderId="34" xfId="2" applyFont="1" applyFill="1" applyBorder="1" applyAlignment="1">
      <alignment vertical="top" wrapText="1"/>
    </xf>
    <xf numFmtId="0" fontId="41" fillId="0" borderId="30" xfId="2" applyFont="1" applyFill="1" applyBorder="1" applyAlignment="1">
      <alignment horizontal="left" vertical="center" wrapText="1"/>
    </xf>
    <xf numFmtId="0" fontId="40" fillId="0" borderId="34" xfId="2" applyFont="1" applyFill="1" applyBorder="1" applyAlignment="1">
      <alignment horizontal="justify" vertical="top" wrapText="1"/>
    </xf>
    <xf numFmtId="0" fontId="40" fillId="0" borderId="31"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9" fillId="0" borderId="0" xfId="2" applyFont="1" applyFill="1" applyAlignment="1">
      <alignment horizontal="center"/>
    </xf>
    <xf numFmtId="0" fontId="40" fillId="0" borderId="30" xfId="2" applyFont="1" applyFill="1" applyBorder="1" applyAlignment="1">
      <alignment horizontal="left" vertical="top" wrapText="1"/>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11" fillId="0" borderId="0" xfId="62" applyFont="1" applyAlignment="1">
      <alignment horizontal="left" vertical="center" wrapText="1"/>
    </xf>
    <xf numFmtId="174" fontId="40" fillId="0" borderId="29" xfId="2" applyNumberFormat="1" applyFont="1" applyFill="1" applyBorder="1" applyAlignment="1">
      <alignment horizontal="justify" vertical="top" wrapText="1"/>
    </xf>
    <xf numFmtId="174" fontId="40" fillId="0" borderId="34" xfId="2" quotePrefix="1" applyNumberFormat="1" applyFont="1" applyFill="1" applyBorder="1" applyAlignment="1">
      <alignment horizontal="justify" vertical="top" wrapText="1"/>
    </xf>
    <xf numFmtId="0" fontId="4" fillId="0" borderId="0" xfId="1" applyFont="1" applyFill="1" applyBorder="1" applyAlignment="1">
      <alignment horizontal="center" vertical="center"/>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60" fillId="0" borderId="0" xfId="0" applyFont="1" applyFill="1" applyAlignment="1">
      <alignment horizontal="center" vertical="center" wrapText="1"/>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3" fillId="0" borderId="1" xfId="1" applyFill="1" applyBorder="1"/>
    <xf numFmtId="2" fontId="37" fillId="0" borderId="1" xfId="49" applyNumberFormat="1" applyFont="1" applyBorder="1" applyAlignment="1">
      <alignment horizontal="center" vertical="center" wrapText="1"/>
    </xf>
    <xf numFmtId="0" fontId="3" fillId="0" borderId="0" xfId="1"/>
    <xf numFmtId="0" fontId="3" fillId="0" borderId="1" xfId="1" applyBorder="1"/>
    <xf numFmtId="0" fontId="6" fillId="0" borderId="0" xfId="1" applyFont="1"/>
    <xf numFmtId="0" fontId="10" fillId="0" borderId="0" xfId="1" applyFont="1"/>
    <xf numFmtId="0" fontId="12" fillId="0" borderId="0" xfId="2" applyFont="1" applyAlignment="1">
      <alignment horizontal="right"/>
    </xf>
    <xf numFmtId="0" fontId="13" fillId="0" borderId="0" xfId="1" applyFont="1" applyAlignment="1">
      <alignment horizontal="left" vertical="center"/>
    </xf>
    <xf numFmtId="0" fontId="3" fillId="0" borderId="0" xfId="1" applyBorder="1"/>
    <xf numFmtId="0" fontId="6" fillId="0" borderId="0" xfId="1" applyFont="1" applyBorder="1"/>
    <xf numFmtId="0" fontId="4" fillId="0" borderId="0" xfId="1" applyFont="1" applyBorder="1" applyAlignment="1">
      <alignment horizontal="center" vertical="center"/>
    </xf>
    <xf numFmtId="0" fontId="7" fillId="0" borderId="1" xfId="1" applyFont="1" applyFill="1" applyBorder="1" applyAlignment="1">
      <alignment vertical="center" wrapText="1"/>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39" fillId="0" borderId="1" xfId="1" applyFont="1" applyBorder="1" applyAlignment="1">
      <alignment horizontal="center" vertical="center"/>
    </xf>
    <xf numFmtId="0" fontId="11" fillId="0" borderId="1" xfId="2" applyFont="1" applyFill="1" applyBorder="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31" xfId="2" applyFont="1" applyFill="1" applyBorder="1" applyAlignment="1">
      <alignment vertical="top" wrapText="1"/>
    </xf>
    <xf numFmtId="0" fontId="40" fillId="0" borderId="29" xfId="2" applyFont="1" applyFill="1" applyBorder="1" applyAlignment="1">
      <alignment horizontal="justify" vertical="top" wrapText="1"/>
    </xf>
    <xf numFmtId="0" fontId="41" fillId="0" borderId="31" xfId="2" applyFont="1" applyFill="1" applyBorder="1" applyAlignment="1">
      <alignment horizontal="justify" vertical="top" wrapText="1"/>
    </xf>
    <xf numFmtId="1" fontId="11" fillId="0" borderId="27" xfId="67" applyNumberFormat="1" applyFont="1" applyFill="1" applyBorder="1" applyAlignment="1">
      <alignment horizontal="center" vertical="center"/>
    </xf>
    <xf numFmtId="0" fontId="11" fillId="0" borderId="26" xfId="67" applyFont="1" applyFill="1" applyBorder="1" applyAlignment="1">
      <alignment vertical="center" wrapText="1"/>
    </xf>
    <xf numFmtId="3" fontId="40" fillId="0" borderId="1" xfId="67" applyNumberFormat="1" applyFont="1" applyFill="1" applyBorder="1" applyAlignment="1">
      <alignment vertical="center"/>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3" fontId="41" fillId="0" borderId="1" xfId="67" applyNumberFormat="1" applyFont="1" applyFill="1" applyBorder="1" applyAlignment="1">
      <alignment vertical="center"/>
    </xf>
    <xf numFmtId="0" fontId="11" fillId="0" borderId="26" xfId="67" applyFont="1" applyFill="1" applyBorder="1" applyAlignment="1">
      <alignment horizontal="left" vertical="center" wrapText="1"/>
    </xf>
    <xf numFmtId="3" fontId="41" fillId="0" borderId="24" xfId="67" applyNumberFormat="1" applyFont="1" applyFill="1" applyBorder="1" applyAlignment="1">
      <alignment vertical="center"/>
    </xf>
    <xf numFmtId="170" fontId="41" fillId="0" borderId="1" xfId="67" applyNumberFormat="1" applyFont="1" applyFill="1" applyBorder="1" applyAlignment="1">
      <alignment vertical="center"/>
    </xf>
    <xf numFmtId="171" fontId="41" fillId="0" borderId="1" xfId="67" applyNumberFormat="1" applyFont="1" applyFill="1" applyBorder="1" applyAlignment="1">
      <alignment vertical="center"/>
    </xf>
    <xf numFmtId="171" fontId="41" fillId="0" borderId="24" xfId="67" applyNumberFormat="1" applyFont="1" applyFill="1" applyBorder="1" applyAlignment="1">
      <alignment vertical="center"/>
    </xf>
    <xf numFmtId="173" fontId="42" fillId="0" borderId="1" xfId="2" applyNumberFormat="1" applyFont="1" applyFill="1" applyBorder="1" applyAlignment="1">
      <alignment horizontal="center" vertical="center" wrapText="1"/>
    </xf>
    <xf numFmtId="173" fontId="11" fillId="0" borderId="1" xfId="2" applyNumberFormat="1" applyFont="1" applyFill="1" applyBorder="1" applyAlignment="1">
      <alignment horizontal="center" vertical="center" wrapText="1"/>
    </xf>
    <xf numFmtId="0" fontId="11" fillId="0" borderId="1" xfId="2" applyFont="1" applyBorder="1" applyAlignment="1">
      <alignment horizontal="center" vertical="center" wrapText="1"/>
    </xf>
    <xf numFmtId="0" fontId="11" fillId="0" borderId="1" xfId="2" applyNumberFormat="1" applyFont="1" applyFill="1" applyBorder="1" applyAlignment="1">
      <alignment horizontal="center" vertical="center" wrapText="1"/>
    </xf>
    <xf numFmtId="0" fontId="11" fillId="24" borderId="1" xfId="2" applyFont="1" applyFill="1" applyBorder="1" applyAlignment="1">
      <alignment horizontal="center" vertical="center" wrapText="1"/>
    </xf>
    <xf numFmtId="14" fontId="11" fillId="24" borderId="1" xfId="2" applyNumberFormat="1" applyFont="1" applyFill="1" applyBorder="1" applyAlignment="1">
      <alignment horizontal="center" vertical="center" wrapText="1"/>
    </xf>
    <xf numFmtId="0" fontId="11" fillId="0" borderId="1" xfId="2" applyFont="1" applyFill="1" applyBorder="1" applyAlignment="1">
      <alignment horizontal="center" vertical="center"/>
    </xf>
    <xf numFmtId="168" fontId="42" fillId="0" borderId="1" xfId="2" applyNumberFormat="1" applyFont="1" applyFill="1" applyBorder="1" applyAlignment="1">
      <alignment horizontal="right" vertical="top" wrapText="1"/>
    </xf>
    <xf numFmtId="0" fontId="11" fillId="24" borderId="1" xfId="2" applyFont="1" applyFill="1" applyBorder="1"/>
    <xf numFmtId="0" fontId="42" fillId="0" borderId="1" xfId="2" applyFont="1" applyBorder="1" applyAlignment="1">
      <alignment horizontal="center" vertical="center" wrapText="1"/>
    </xf>
    <xf numFmtId="14" fontId="11" fillId="24" borderId="1" xfId="2" applyNumberFormat="1" applyFont="1" applyFill="1" applyBorder="1" applyAlignment="1">
      <alignment horizontal="center" vertical="center"/>
    </xf>
    <xf numFmtId="0" fontId="11" fillId="0" borderId="10" xfId="2" applyFont="1" applyFill="1" applyBorder="1" applyAlignment="1">
      <alignment horizontal="center" vertical="center" wrapText="1"/>
    </xf>
    <xf numFmtId="2" fontId="39" fillId="0" borderId="1" xfId="2" applyNumberFormat="1" applyFont="1" applyFill="1" applyBorder="1" applyAlignment="1">
      <alignment horizontal="center" vertical="center" wrapText="1"/>
    </xf>
    <xf numFmtId="0" fontId="39" fillId="0" borderId="1" xfId="2" applyFont="1" applyFill="1" applyBorder="1" applyAlignment="1">
      <alignment horizontal="center" vertical="center" textRotation="90" wrapText="1"/>
    </xf>
    <xf numFmtId="9" fontId="40" fillId="0" borderId="29" xfId="74" applyFont="1" applyFill="1" applyBorder="1" applyAlignment="1">
      <alignment horizontal="justify" vertical="top" wrapText="1"/>
    </xf>
    <xf numFmtId="9" fontId="40" fillId="0" borderId="35" xfId="74" applyFont="1" applyFill="1" applyBorder="1" applyAlignment="1">
      <alignment horizontal="justify" vertical="top" wrapText="1"/>
    </xf>
    <xf numFmtId="2" fontId="40" fillId="0" borderId="29" xfId="2" applyNumberFormat="1" applyFont="1" applyFill="1" applyBorder="1" applyAlignment="1">
      <alignment horizontal="justify" vertical="top" wrapText="1"/>
    </xf>
    <xf numFmtId="2" fontId="40" fillId="0" borderId="32" xfId="2" applyNumberFormat="1" applyFont="1" applyFill="1" applyBorder="1" applyAlignment="1">
      <alignment horizontal="justify" vertical="top" wrapText="1"/>
    </xf>
    <xf numFmtId="0" fontId="39" fillId="0" borderId="1" xfId="1" applyFont="1" applyBorder="1" applyAlignment="1">
      <alignment horizontal="center" vertical="center" wrapText="1"/>
    </xf>
    <xf numFmtId="0" fontId="40" fillId="0" borderId="29" xfId="2" applyFont="1" applyFill="1" applyBorder="1" applyAlignment="1">
      <alignment horizontal="left" vertical="top" wrapText="1"/>
    </xf>
    <xf numFmtId="0" fontId="40" fillId="0" borderId="34" xfId="2" applyFont="1" applyFill="1" applyBorder="1" applyAlignment="1">
      <alignment horizontal="left" vertical="top" wrapText="1"/>
    </xf>
    <xf numFmtId="0" fontId="42" fillId="0" borderId="0" xfId="0" applyFont="1" applyFill="1" applyAlignment="1">
      <alignment horizontal="center" vertical="center"/>
    </xf>
    <xf numFmtId="0" fontId="11" fillId="0" borderId="1" xfId="62" applyFont="1" applyBorder="1" applyAlignment="1">
      <alignment horizontal="center" vertical="center" wrapText="1"/>
    </xf>
    <xf numFmtId="0" fontId="11" fillId="0" borderId="1" xfId="1" applyFont="1" applyBorder="1" applyAlignment="1">
      <alignment vertical="center" wrapText="1"/>
    </xf>
    <xf numFmtId="0" fontId="11" fillId="0" borderId="1" xfId="1" applyFont="1" applyBorder="1" applyAlignment="1">
      <alignment horizontal="left" vertical="center" wrapText="1"/>
    </xf>
    <xf numFmtId="2" fontId="61" fillId="0" borderId="1" xfId="1" applyNumberFormat="1" applyFont="1" applyFill="1" applyBorder="1" applyAlignment="1">
      <alignment horizontal="left"/>
    </xf>
    <xf numFmtId="0" fontId="61" fillId="0" borderId="1" xfId="1" applyFont="1" applyFill="1" applyBorder="1"/>
    <xf numFmtId="0" fontId="11" fillId="0" borderId="1" xfId="1" applyFont="1" applyFill="1" applyBorder="1" applyAlignment="1">
      <alignment horizontal="left" vertical="center" wrapText="1"/>
    </xf>
    <xf numFmtId="0" fontId="11" fillId="24" borderId="1" xfId="1" applyFont="1" applyFill="1" applyBorder="1" applyAlignment="1">
      <alignment horizontal="left" vertical="center" wrapText="1"/>
    </xf>
    <xf numFmtId="0" fontId="11" fillId="0" borderId="1" xfId="1" applyFont="1" applyFill="1" applyBorder="1" applyAlignment="1">
      <alignment vertical="center" wrapText="1"/>
    </xf>
    <xf numFmtId="0" fontId="11" fillId="0" borderId="0" xfId="62" applyFont="1" applyAlignment="1">
      <alignment horizontal="center"/>
    </xf>
    <xf numFmtId="0" fontId="10" fillId="0" borderId="0" xfId="1" applyFont="1" applyAlignment="1">
      <alignment horizontal="center"/>
    </xf>
    <xf numFmtId="0" fontId="10" fillId="0" borderId="0" xfId="1" applyFont="1" applyBorder="1" applyAlignment="1">
      <alignment horizontal="center"/>
    </xf>
    <xf numFmtId="0" fontId="6" fillId="0" borderId="0" xfId="1" applyFont="1" applyAlignment="1">
      <alignment horizontal="center"/>
    </xf>
    <xf numFmtId="0" fontId="11" fillId="0" borderId="0" xfId="62" applyFont="1" applyAlignment="1">
      <alignment horizontal="center" vertical="center"/>
    </xf>
    <xf numFmtId="174" fontId="11" fillId="0" borderId="1" xfId="1" applyNumberFormat="1" applyFont="1" applyFill="1" applyBorder="1" applyAlignment="1">
      <alignment horizontal="left" vertical="center" wrapText="1"/>
    </xf>
    <xf numFmtId="0" fontId="61" fillId="0" borderId="1" xfId="1" applyFont="1" applyFill="1" applyBorder="1" applyAlignment="1">
      <alignment wrapText="1"/>
    </xf>
    <xf numFmtId="14" fontId="11" fillId="0" borderId="1" xfId="2" applyNumberFormat="1" applyFont="1" applyFill="1" applyBorder="1" applyAlignment="1">
      <alignment horizontal="center" vertical="center" wrapText="1"/>
    </xf>
    <xf numFmtId="1" fontId="37" fillId="0" borderId="1" xfId="49" applyNumberFormat="1" applyFont="1" applyFill="1" applyBorder="1" applyAlignment="1">
      <alignment horizontal="center" vertical="center"/>
    </xf>
    <xf numFmtId="2" fontId="37" fillId="0" borderId="1" xfId="49" applyNumberFormat="1" applyFont="1" applyFill="1" applyBorder="1" applyAlignment="1">
      <alignment horizontal="center" vertical="center"/>
    </xf>
    <xf numFmtId="0" fontId="11" fillId="0" borderId="0" xfId="62" applyFont="1" applyBorder="1" applyAlignment="1">
      <alignment horizontal="center" vertical="center" wrapText="1"/>
    </xf>
    <xf numFmtId="0" fontId="45" fillId="0" borderId="0" xfId="0" applyFont="1" applyFill="1" applyBorder="1" applyAlignment="1">
      <alignment horizontal="center" vertical="center"/>
    </xf>
    <xf numFmtId="0" fontId="11" fillId="0" borderId="0" xfId="62" applyFont="1" applyBorder="1" applyAlignment="1">
      <alignment horizontal="center"/>
    </xf>
    <xf numFmtId="0" fontId="45" fillId="25" borderId="0" xfId="0" applyFont="1" applyFill="1" applyBorder="1" applyAlignment="1">
      <alignment horizontal="center" vertical="center" wrapText="1"/>
    </xf>
    <xf numFmtId="0" fontId="42" fillId="0" borderId="1" xfId="2" applyFont="1" applyFill="1" applyBorder="1" applyAlignment="1">
      <alignment horizontal="center" vertical="center" wrapText="1"/>
    </xf>
    <xf numFmtId="0" fontId="42" fillId="0" borderId="10"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14" fontId="62" fillId="0" borderId="1" xfId="49" applyNumberFormat="1" applyFont="1" applyFill="1" applyBorder="1" applyAlignment="1">
      <alignment horizontal="center" vertical="center"/>
    </xf>
    <xf numFmtId="0" fontId="40" fillId="0" borderId="34" xfId="2" applyFont="1" applyFill="1" applyBorder="1" applyAlignment="1">
      <alignment vertical="center" wrapText="1"/>
    </xf>
    <xf numFmtId="0" fontId="41" fillId="0" borderId="30" xfId="2" applyFont="1" applyFill="1" applyBorder="1" applyAlignment="1">
      <alignment vertical="center" wrapText="1"/>
    </xf>
    <xf numFmtId="0" fontId="7" fillId="0" borderId="0" xfId="67" applyFont="1" applyFill="1" applyAlignment="1">
      <alignment vertical="center"/>
    </xf>
    <xf numFmtId="0" fontId="64" fillId="0" borderId="0" xfId="62" applyFont="1" applyFill="1" applyBorder="1"/>
    <xf numFmtId="0" fontId="65" fillId="0" borderId="0" xfId="62" applyFont="1" applyFill="1"/>
    <xf numFmtId="0" fontId="64" fillId="0" borderId="0" xfId="62" applyFont="1" applyFill="1"/>
    <xf numFmtId="0" fontId="66" fillId="0" borderId="0" xfId="1" applyFont="1"/>
    <xf numFmtId="0" fontId="42" fillId="0" borderId="0" xfId="50" applyFont="1" applyFill="1" applyAlignment="1">
      <alignment vertical="center"/>
    </xf>
    <xf numFmtId="0" fontId="67" fillId="0" borderId="0" xfId="50" applyFont="1" applyFill="1" applyAlignment="1">
      <alignment vertical="center"/>
    </xf>
    <xf numFmtId="0" fontId="68" fillId="0" borderId="0" xfId="1" applyFont="1" applyAlignment="1">
      <alignment vertical="center"/>
    </xf>
    <xf numFmtId="0" fontId="69" fillId="0" borderId="0" xfId="1" applyFont="1" applyAlignment="1">
      <alignment vertical="center"/>
    </xf>
    <xf numFmtId="0" fontId="70" fillId="0" borderId="0" xfId="1" applyFont="1" applyAlignment="1">
      <alignment vertical="center"/>
    </xf>
    <xf numFmtId="0" fontId="66" fillId="0" borderId="0" xfId="1" applyFont="1" applyBorder="1"/>
    <xf numFmtId="0" fontId="71" fillId="0" borderId="0" xfId="1" applyFont="1"/>
    <xf numFmtId="0" fontId="72"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3" fillId="0" borderId="0" xfId="67" applyFont="1" applyFill="1" applyAlignment="1">
      <alignment horizontal="left" vertical="center"/>
    </xf>
    <xf numFmtId="0" fontId="74" fillId="0" borderId="0" xfId="67" applyFont="1" applyFill="1" applyAlignment="1">
      <alignment vertical="center"/>
    </xf>
    <xf numFmtId="0" fontId="7" fillId="0" borderId="36" xfId="67" applyFont="1" applyFill="1" applyBorder="1" applyAlignment="1">
      <alignment vertical="center" wrapText="1"/>
    </xf>
    <xf numFmtId="3" fontId="36" fillId="0" borderId="40" xfId="67" applyNumberFormat="1" applyFont="1" applyFill="1" applyBorder="1" applyAlignment="1">
      <alignment vertical="center"/>
    </xf>
    <xf numFmtId="0" fontId="7" fillId="0" borderId="37" xfId="67" applyFont="1" applyFill="1" applyBorder="1" applyAlignment="1">
      <alignment vertical="center" wrapText="1"/>
    </xf>
    <xf numFmtId="3" fontId="36" fillId="0" borderId="41" xfId="67" applyNumberFormat="1" applyFont="1" applyFill="1" applyBorder="1" applyAlignment="1">
      <alignment vertical="center"/>
    </xf>
    <xf numFmtId="0" fontId="7" fillId="0" borderId="38" xfId="67" applyFont="1" applyFill="1" applyBorder="1" applyAlignment="1">
      <alignment vertical="center" wrapText="1"/>
    </xf>
    <xf numFmtId="3" fontId="36" fillId="0" borderId="42" xfId="67" applyNumberFormat="1" applyFont="1" applyFill="1" applyBorder="1" applyAlignment="1">
      <alignment vertical="center"/>
    </xf>
    <xf numFmtId="0" fontId="75" fillId="0" borderId="43" xfId="67" applyFont="1" applyFill="1" applyBorder="1" applyAlignment="1">
      <alignment vertical="center" wrapText="1"/>
    </xf>
    <xf numFmtId="10" fontId="36" fillId="0" borderId="42" xfId="67" applyNumberFormat="1" applyFont="1" applyFill="1" applyBorder="1" applyAlignment="1">
      <alignment vertical="center"/>
    </xf>
    <xf numFmtId="0" fontId="7" fillId="0" borderId="43" xfId="67" applyFont="1" applyFill="1" applyBorder="1" applyAlignment="1">
      <alignment vertical="center" wrapText="1"/>
    </xf>
    <xf numFmtId="9" fontId="36" fillId="0" borderId="44" xfId="67" applyNumberFormat="1" applyFont="1" applyFill="1" applyBorder="1" applyAlignment="1">
      <alignment vertical="center"/>
    </xf>
    <xf numFmtId="0" fontId="7" fillId="0" borderId="45" xfId="67" applyFont="1" applyFill="1" applyBorder="1" applyAlignment="1">
      <alignment vertical="center" wrapText="1"/>
    </xf>
    <xf numFmtId="3" fontId="36" fillId="0" borderId="36" xfId="67" applyNumberFormat="1" applyFont="1" applyFill="1" applyBorder="1" applyAlignment="1">
      <alignment vertical="center"/>
    </xf>
    <xf numFmtId="0" fontId="7" fillId="0" borderId="46" xfId="67" applyFont="1" applyFill="1" applyBorder="1" applyAlignment="1">
      <alignment vertical="center" wrapText="1"/>
    </xf>
    <xf numFmtId="10" fontId="36" fillId="0" borderId="39" xfId="67" applyNumberFormat="1" applyFont="1" applyFill="1" applyBorder="1" applyAlignment="1">
      <alignment vertical="center"/>
    </xf>
    <xf numFmtId="10" fontId="36" fillId="0" borderId="37" xfId="67" applyNumberFormat="1" applyFont="1" applyFill="1" applyBorder="1" applyAlignment="1">
      <alignment vertical="center"/>
    </xf>
    <xf numFmtId="0" fontId="7" fillId="0" borderId="47" xfId="67" applyFont="1" applyFill="1" applyBorder="1" applyAlignment="1">
      <alignment vertical="center" wrapText="1"/>
    </xf>
    <xf numFmtId="175" fontId="36" fillId="0" borderId="43" xfId="67" applyNumberFormat="1" applyFont="1" applyFill="1" applyBorder="1" applyAlignment="1">
      <alignment vertical="center"/>
    </xf>
    <xf numFmtId="0" fontId="76" fillId="0" borderId="0" xfId="67" applyFont="1" applyFill="1" applyAlignment="1">
      <alignment vertical="center"/>
    </xf>
    <xf numFmtId="0" fontId="7" fillId="0" borderId="28" xfId="67" applyFont="1" applyFill="1" applyBorder="1" applyAlignment="1">
      <alignment horizontal="left" vertical="center" wrapText="1"/>
    </xf>
    <xf numFmtId="1" fontId="7" fillId="0" borderId="27" xfId="67" applyNumberFormat="1" applyFont="1" applyFill="1" applyBorder="1" applyAlignment="1">
      <alignment horizontal="center" vertical="center"/>
    </xf>
    <xf numFmtId="0" fontId="65" fillId="0" borderId="0" xfId="62" applyFont="1" applyFill="1" applyBorder="1"/>
    <xf numFmtId="0" fontId="7" fillId="0" borderId="26" xfId="67" applyFont="1" applyFill="1" applyBorder="1" applyAlignment="1">
      <alignment vertical="center" wrapText="1"/>
    </xf>
    <xf numFmtId="10" fontId="36" fillId="0" borderId="1" xfId="67" applyNumberFormat="1" applyFont="1" applyFill="1" applyBorder="1" applyAlignment="1">
      <alignment vertical="center"/>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8" xfId="67" applyFont="1" applyFill="1" applyBorder="1" applyAlignment="1">
      <alignment vertical="center" wrapText="1"/>
    </xf>
    <xf numFmtId="0" fontId="77" fillId="0" borderId="0" xfId="67" applyFont="1" applyFill="1" applyBorder="1" applyAlignment="1">
      <alignment vertical="center" wrapText="1"/>
    </xf>
    <xf numFmtId="3" fontId="77" fillId="0" borderId="0" xfId="67" applyNumberFormat="1" applyFont="1" applyFill="1" applyBorder="1" applyAlignment="1">
      <alignment horizontal="center" vertical="center"/>
    </xf>
    <xf numFmtId="0" fontId="78" fillId="0" borderId="0" xfId="62" applyFont="1" applyFill="1" applyBorder="1"/>
    <xf numFmtId="0" fontId="41" fillId="0" borderId="26" xfId="67" applyFont="1" applyFill="1" applyBorder="1" applyAlignment="1">
      <alignment vertical="center" wrapText="1"/>
    </xf>
    <xf numFmtId="0" fontId="41" fillId="0" borderId="26" xfId="67" applyFont="1" applyFill="1" applyBorder="1" applyAlignment="1">
      <alignment horizontal="left" vertical="center" wrapText="1"/>
    </xf>
    <xf numFmtId="0" fontId="11" fillId="0" borderId="0" xfId="67" applyFont="1" applyFill="1" applyAlignment="1">
      <alignment vertical="center"/>
    </xf>
    <xf numFmtId="3" fontId="79" fillId="0" borderId="5" xfId="67" applyNumberFormat="1" applyFont="1" applyFill="1" applyBorder="1" applyAlignment="1">
      <alignment vertical="center"/>
    </xf>
    <xf numFmtId="3" fontId="79"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167" fontId="80" fillId="0" borderId="0" xfId="67" applyNumberFormat="1" applyFont="1" applyFill="1" applyBorder="1" applyAlignment="1">
      <alignment horizontal="center" vertical="center"/>
    </xf>
    <xf numFmtId="0" fontId="78" fillId="0" borderId="0" xfId="62" applyFont="1" applyFill="1"/>
    <xf numFmtId="169" fontId="40" fillId="0" borderId="1" xfId="67" applyNumberFormat="1" applyFont="1" applyFill="1" applyBorder="1" applyAlignment="1">
      <alignment horizontal="center" vertical="center"/>
    </xf>
    <xf numFmtId="0" fontId="41" fillId="0" borderId="25" xfId="67" applyFont="1" applyFill="1" applyBorder="1" applyAlignment="1">
      <alignment vertical="center" wrapText="1"/>
    </xf>
    <xf numFmtId="1" fontId="7" fillId="0" borderId="0" xfId="67" applyNumberFormat="1" applyFont="1" applyFill="1" applyAlignment="1">
      <alignment vertical="center"/>
    </xf>
    <xf numFmtId="0" fontId="81" fillId="0" borderId="0" xfId="50" applyFont="1" applyAlignment="1">
      <alignment wrapText="1"/>
    </xf>
    <xf numFmtId="0" fontId="81" fillId="0" borderId="0" xfId="50" applyFont="1"/>
    <xf numFmtId="0" fontId="82" fillId="0" borderId="0" xfId="50" applyFont="1"/>
    <xf numFmtId="49" fontId="81" fillId="0" borderId="0" xfId="50" applyNumberFormat="1" applyFont="1" applyAlignment="1">
      <alignment vertical="center"/>
    </xf>
    <xf numFmtId="0" fontId="81" fillId="0" borderId="0" xfId="50" applyFont="1" applyAlignment="1"/>
    <xf numFmtId="172" fontId="7" fillId="0" borderId="0" xfId="67" applyNumberFormat="1" applyFont="1" applyFill="1" applyAlignment="1">
      <alignment vertical="center"/>
    </xf>
    <xf numFmtId="0" fontId="70" fillId="0" borderId="48" xfId="67" applyFont="1" applyFill="1" applyBorder="1" applyAlignment="1">
      <alignment vertical="center" wrapText="1"/>
    </xf>
    <xf numFmtId="3" fontId="83" fillId="0" borderId="49" xfId="67" applyNumberFormat="1" applyFont="1" applyFill="1" applyBorder="1" applyAlignment="1">
      <alignment vertical="center"/>
    </xf>
    <xf numFmtId="3" fontId="84" fillId="0" borderId="49" xfId="67" applyNumberFormat="1" applyFont="1" applyFill="1" applyBorder="1" applyAlignment="1">
      <alignment vertical="center"/>
    </xf>
    <xf numFmtId="3" fontId="83" fillId="0" borderId="50" xfId="67" applyNumberFormat="1" applyFont="1" applyFill="1" applyBorder="1" applyAlignment="1">
      <alignment vertical="center"/>
    </xf>
    <xf numFmtId="0" fontId="64" fillId="0" borderId="48" xfId="62" applyFont="1" applyFill="1" applyBorder="1"/>
    <xf numFmtId="0" fontId="85" fillId="0" borderId="48" xfId="62" applyFont="1" applyFill="1" applyBorder="1"/>
    <xf numFmtId="3" fontId="67" fillId="0" borderId="0" xfId="67" applyNumberFormat="1" applyFont="1" applyFill="1" applyAlignment="1">
      <alignment horizontal="center" vertical="center" wrapText="1"/>
    </xf>
    <xf numFmtId="0" fontId="70" fillId="0" borderId="0" xfId="67" applyFont="1" applyFill="1" applyAlignment="1">
      <alignment vertical="center"/>
    </xf>
    <xf numFmtId="0" fontId="85" fillId="0" borderId="0" xfId="62" applyFont="1" applyFill="1"/>
    <xf numFmtId="0" fontId="70" fillId="0" borderId="0" xfId="67" applyFont="1" applyFill="1" applyAlignment="1">
      <alignment vertical="center" wrapText="1"/>
    </xf>
    <xf numFmtId="176" fontId="83" fillId="0" borderId="1" xfId="67" applyNumberFormat="1" applyFont="1" applyFill="1" applyBorder="1" applyAlignment="1">
      <alignment vertical="center"/>
    </xf>
    <xf numFmtId="0" fontId="76" fillId="0" borderId="0" xfId="67" applyFont="1" applyFill="1" applyAlignment="1">
      <alignment vertical="center" wrapText="1"/>
    </xf>
    <xf numFmtId="0" fontId="86" fillId="26" borderId="1" xfId="62" applyFont="1" applyFill="1" applyBorder="1" applyAlignment="1">
      <alignment horizontal="center" vertical="center" wrapText="1"/>
    </xf>
    <xf numFmtId="0" fontId="44" fillId="0" borderId="0" xfId="62"/>
    <xf numFmtId="0" fontId="64" fillId="0" borderId="0" xfId="62" applyFont="1"/>
    <xf numFmtId="176" fontId="65" fillId="26" borderId="1" xfId="62" applyNumberFormat="1" applyFont="1" applyFill="1" applyBorder="1" applyAlignment="1">
      <alignment horizontal="center" vertical="center" wrapText="1"/>
    </xf>
    <xf numFmtId="9" fontId="65" fillId="26" borderId="1" xfId="62" applyNumberFormat="1" applyFont="1" applyFill="1" applyBorder="1" applyAlignment="1">
      <alignment horizontal="center" vertical="center" wrapText="1"/>
    </xf>
    <xf numFmtId="4" fontId="65" fillId="26" borderId="1" xfId="62" applyNumberFormat="1" applyFont="1" applyFill="1" applyBorder="1" applyAlignment="1">
      <alignment horizontal="center" vertical="center" wrapText="1"/>
    </xf>
    <xf numFmtId="0" fontId="65" fillId="0" borderId="0" xfId="62" applyFont="1"/>
    <xf numFmtId="0" fontId="44" fillId="0" borderId="0" xfId="62" applyAlignment="1">
      <alignment wrapText="1"/>
    </xf>
    <xf numFmtId="0" fontId="44" fillId="0" borderId="1" xfId="62" applyBorder="1" applyAlignment="1">
      <alignment horizontal="center" vertical="center" wrapText="1"/>
    </xf>
    <xf numFmtId="0" fontId="44" fillId="27" borderId="1" xfId="62" applyFill="1" applyBorder="1" applyAlignment="1">
      <alignment horizontal="center" vertical="center"/>
    </xf>
    <xf numFmtId="0" fontId="44" fillId="0" borderId="1" xfId="62" applyBorder="1" applyAlignment="1">
      <alignment horizontal="center" vertical="center"/>
    </xf>
    <xf numFmtId="0" fontId="44" fillId="0" borderId="1" xfId="62" applyBorder="1" applyAlignment="1">
      <alignment horizontal="left" vertical="center" wrapText="1"/>
    </xf>
    <xf numFmtId="4" fontId="44" fillId="0" borderId="1" xfId="62" applyNumberFormat="1" applyBorder="1" applyAlignment="1">
      <alignment horizontal="center" vertical="center"/>
    </xf>
    <xf numFmtId="0" fontId="44" fillId="27" borderId="1" xfId="62" applyFill="1" applyBorder="1" applyAlignment="1">
      <alignment horizontal="center" vertical="center" wrapText="1"/>
    </xf>
    <xf numFmtId="9" fontId="0" fillId="0" borderId="1" xfId="68" applyFont="1" applyBorder="1" applyAlignment="1">
      <alignment horizontal="left" vertical="center" wrapText="1"/>
    </xf>
    <xf numFmtId="9" fontId="0" fillId="0" borderId="1" xfId="68" applyFont="1" applyBorder="1" applyAlignment="1">
      <alignment horizontal="center" vertical="center"/>
    </xf>
    <xf numFmtId="9" fontId="44" fillId="27" borderId="1" xfId="68" applyFont="1" applyFill="1" applyBorder="1" applyAlignment="1">
      <alignment horizontal="center" vertical="center"/>
    </xf>
    <xf numFmtId="0" fontId="44" fillId="28" borderId="1" xfId="62" applyFill="1" applyBorder="1" applyAlignment="1">
      <alignment horizontal="center" vertical="center" wrapText="1"/>
    </xf>
    <xf numFmtId="0" fontId="44" fillId="0" borderId="1" xfId="62" applyFill="1" applyBorder="1" applyAlignment="1">
      <alignment horizontal="center" vertical="center" wrapText="1"/>
    </xf>
    <xf numFmtId="0" fontId="44" fillId="0" borderId="1" xfId="62" applyBorder="1" applyAlignment="1">
      <alignment wrapText="1"/>
    </xf>
    <xf numFmtId="0" fontId="44" fillId="0" borderId="1" xfId="62" applyBorder="1"/>
    <xf numFmtId="0" fontId="44" fillId="0" borderId="1" xfId="62" applyBorder="1" applyAlignment="1">
      <alignment horizontal="left" wrapText="1"/>
    </xf>
    <xf numFmtId="0" fontId="65" fillId="0" borderId="0" xfId="62" applyFont="1" applyAlignment="1">
      <alignment wrapText="1"/>
    </xf>
    <xf numFmtId="0" fontId="65" fillId="0" borderId="1" xfId="62" applyFont="1" applyBorder="1" applyAlignment="1">
      <alignment wrapText="1"/>
    </xf>
    <xf numFmtId="4" fontId="65" fillId="28" borderId="1" xfId="62" applyNumberFormat="1" applyFont="1" applyFill="1" applyBorder="1" applyAlignment="1">
      <alignment horizontal="center"/>
    </xf>
    <xf numFmtId="0" fontId="74" fillId="29" borderId="0" xfId="67" applyFont="1" applyFill="1" applyAlignment="1">
      <alignment vertical="center"/>
    </xf>
    <xf numFmtId="0" fontId="7" fillId="29" borderId="0" xfId="67" applyFont="1" applyFill="1" applyAlignment="1">
      <alignment vertical="center"/>
    </xf>
    <xf numFmtId="3" fontId="65" fillId="28" borderId="1" xfId="62" applyNumberFormat="1" applyFont="1" applyFill="1" applyBorder="1" applyAlignment="1">
      <alignment horizontal="center"/>
    </xf>
    <xf numFmtId="0" fontId="65" fillId="0" borderId="0" xfId="62" applyFont="1" applyAlignment="1">
      <alignment horizontal="center"/>
    </xf>
    <xf numFmtId="0" fontId="65" fillId="0" borderId="7" xfId="62" applyFont="1" applyBorder="1" applyAlignment="1">
      <alignment wrapText="1"/>
    </xf>
    <xf numFmtId="3" fontId="65" fillId="0" borderId="7" xfId="62" applyNumberFormat="1" applyFont="1" applyFill="1" applyBorder="1"/>
    <xf numFmtId="0" fontId="65" fillId="0" borderId="0" xfId="62" applyFont="1" applyBorder="1" applyAlignment="1">
      <alignment horizontal="center"/>
    </xf>
    <xf numFmtId="0" fontId="65" fillId="0" borderId="0" xfId="62" applyFont="1" applyBorder="1"/>
    <xf numFmtId="4" fontId="65" fillId="0" borderId="1" xfId="62" applyNumberFormat="1" applyFont="1" applyFill="1" applyBorder="1" applyAlignment="1">
      <alignment horizontal="center"/>
    </xf>
    <xf numFmtId="4" fontId="65" fillId="27" borderId="1" xfId="62" applyNumberFormat="1" applyFont="1" applyFill="1" applyBorder="1" applyAlignment="1">
      <alignment horizontal="center"/>
    </xf>
    <xf numFmtId="4" fontId="65" fillId="0" borderId="0" xfId="62" applyNumberFormat="1" applyFont="1" applyAlignment="1">
      <alignment horizontal="center"/>
    </xf>
    <xf numFmtId="10" fontId="65" fillId="27" borderId="1" xfId="62" applyNumberFormat="1" applyFont="1" applyFill="1" applyBorder="1" applyAlignment="1">
      <alignment horizontal="center"/>
    </xf>
    <xf numFmtId="0" fontId="7" fillId="0" borderId="7" xfId="67" applyFont="1" applyFill="1" applyBorder="1" applyAlignment="1">
      <alignment vertical="center" wrapText="1"/>
    </xf>
    <xf numFmtId="3" fontId="36" fillId="0" borderId="7" xfId="67" applyNumberFormat="1" applyFont="1" applyFill="1" applyBorder="1" applyAlignment="1">
      <alignment horizontal="center" vertical="center"/>
    </xf>
    <xf numFmtId="0" fontId="65" fillId="30" borderId="1" xfId="62" applyFont="1" applyFill="1" applyBorder="1" applyAlignment="1">
      <alignment horizontal="left" vertical="center" wrapText="1"/>
    </xf>
    <xf numFmtId="0" fontId="65" fillId="30" borderId="1" xfId="62" applyFont="1" applyFill="1" applyBorder="1" applyAlignment="1">
      <alignment horizontal="center" wrapText="1"/>
    </xf>
    <xf numFmtId="0" fontId="65" fillId="0" borderId="1" xfId="62" applyFont="1" applyBorder="1"/>
    <xf numFmtId="0" fontId="65" fillId="30" borderId="1" xfId="62" applyFont="1" applyFill="1" applyBorder="1"/>
    <xf numFmtId="10" fontId="65" fillId="30" borderId="1" xfId="62" applyNumberFormat="1" applyFont="1" applyFill="1" applyBorder="1"/>
    <xf numFmtId="0" fontId="65" fillId="30" borderId="7" xfId="62" applyFont="1" applyFill="1" applyBorder="1"/>
    <xf numFmtId="10" fontId="36" fillId="30" borderId="1" xfId="67" applyNumberFormat="1" applyFont="1" applyFill="1" applyBorder="1" applyAlignment="1">
      <alignment vertical="center"/>
    </xf>
    <xf numFmtId="0" fontId="7" fillId="0" borderId="0" xfId="67" applyFont="1" applyFill="1" applyBorder="1" applyAlignment="1">
      <alignment vertical="center" wrapText="1"/>
    </xf>
    <xf numFmtId="0" fontId="65" fillId="0" borderId="7" xfId="62" applyFont="1" applyFill="1" applyBorder="1"/>
    <xf numFmtId="10" fontId="65" fillId="0" borderId="7" xfId="62" applyNumberFormat="1" applyFont="1" applyFill="1" applyBorder="1"/>
    <xf numFmtId="3" fontId="7" fillId="30" borderId="1" xfId="67" applyNumberFormat="1" applyFont="1" applyFill="1" applyBorder="1" applyAlignment="1">
      <alignment horizontal="right" vertical="center"/>
    </xf>
    <xf numFmtId="167" fontId="36" fillId="30" borderId="1" xfId="67" applyNumberFormat="1" applyFont="1" applyFill="1" applyBorder="1" applyAlignment="1">
      <alignment horizontal="right" vertical="center"/>
    </xf>
    <xf numFmtId="2" fontId="37" fillId="0" borderId="1" xfId="49" applyNumberFormat="1" applyFont="1" applyBorder="1" applyAlignment="1">
      <alignment horizontal="center" vertical="center"/>
    </xf>
    <xf numFmtId="174" fontId="11" fillId="0" borderId="1" xfId="62" applyNumberFormat="1" applyFont="1" applyBorder="1" applyAlignment="1">
      <alignment horizontal="center" vertical="center" wrapText="1"/>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42" fillId="0" borderId="1" xfId="2" applyFont="1" applyFill="1" applyBorder="1" applyAlignment="1">
      <alignment horizontal="center" vertical="center" wrapText="1"/>
    </xf>
    <xf numFmtId="0" fontId="39" fillId="0" borderId="1" xfId="1" applyFont="1" applyBorder="1" applyAlignment="1">
      <alignment horizontal="center" vertical="center" wrapText="1"/>
    </xf>
    <xf numFmtId="0" fontId="40" fillId="31" borderId="29" xfId="2" applyFont="1" applyFill="1" applyBorder="1" applyAlignment="1">
      <alignment horizontal="justify" vertical="top" wrapText="1"/>
    </xf>
    <xf numFmtId="2" fontId="40" fillId="31" borderId="29" xfId="2" applyNumberFormat="1" applyFont="1" applyFill="1" applyBorder="1" applyAlignment="1">
      <alignment horizontal="justify" vertical="top"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59" fillId="0" borderId="0" xfId="1" applyFont="1" applyFill="1" applyAlignment="1">
      <alignment horizontal="center" vertical="center"/>
    </xf>
    <xf numFmtId="0" fontId="63" fillId="0" borderId="0" xfId="1" applyFont="1" applyFill="1" applyAlignment="1">
      <alignment horizontal="center" vertical="center"/>
    </xf>
    <xf numFmtId="0" fontId="59" fillId="0" borderId="0" xfId="1" applyFont="1" applyFill="1" applyAlignment="1">
      <alignment horizontal="center" vertical="center" wrapText="1"/>
    </xf>
    <xf numFmtId="0" fontId="9" fillId="0" borderId="0" xfId="1" applyFont="1" applyAlignment="1">
      <alignment horizontal="center" vertical="center"/>
    </xf>
    <xf numFmtId="0" fontId="7" fillId="0" borderId="0" xfId="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87" fillId="0" borderId="0" xfId="1" applyFont="1" applyAlignment="1">
      <alignment horizontal="center" vertical="center" wrapText="1"/>
    </xf>
    <xf numFmtId="0" fontId="87" fillId="0" borderId="0" xfId="1" applyFont="1" applyAlignment="1">
      <alignment horizontal="center" vertical="center"/>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7" fillId="29" borderId="0" xfId="62" applyFont="1" applyFill="1" applyAlignment="1">
      <alignment horizontal="center" vertical="center" wrapText="1"/>
    </xf>
    <xf numFmtId="0" fontId="74" fillId="29" borderId="0" xfId="0" applyFont="1" applyFill="1" applyAlignment="1">
      <alignment horizontal="center" vertical="center" wrapText="1"/>
    </xf>
    <xf numFmtId="0" fontId="74" fillId="0" borderId="4" xfId="67" applyFont="1" applyFill="1" applyBorder="1" applyAlignment="1">
      <alignment horizontal="center" vertical="center"/>
    </xf>
    <xf numFmtId="0" fontId="74" fillId="0" borderId="7" xfId="67" applyFont="1" applyFill="1" applyBorder="1" applyAlignment="1">
      <alignment horizontal="center" vertical="center"/>
    </xf>
    <xf numFmtId="0" fontId="74" fillId="0" borderId="3" xfId="67" applyFont="1" applyFill="1" applyBorder="1" applyAlignment="1">
      <alignment horizontal="center" vertical="center"/>
    </xf>
    <xf numFmtId="0" fontId="81" fillId="0" borderId="0" xfId="67" applyFont="1" applyFill="1" applyAlignment="1">
      <alignment horizontal="left" vertical="center" wrapText="1"/>
    </xf>
    <xf numFmtId="0" fontId="44" fillId="0" borderId="4" xfId="62" applyBorder="1" applyAlignment="1">
      <alignment horizontal="center" vertical="center" wrapText="1"/>
    </xf>
    <xf numFmtId="0" fontId="44" fillId="0" borderId="3" xfId="62" applyBorder="1" applyAlignment="1">
      <alignment horizontal="center" vertical="center" wrapText="1"/>
    </xf>
    <xf numFmtId="0" fontId="42" fillId="0" borderId="0" xfId="50" applyFont="1" applyFill="1" applyAlignment="1">
      <alignment horizontal="center" vertical="center"/>
    </xf>
    <xf numFmtId="177" fontId="8" fillId="0" borderId="0" xfId="1" applyNumberFormat="1" applyFont="1" applyAlignment="1">
      <alignment horizontal="center" vertical="center" wrapText="1"/>
    </xf>
    <xf numFmtId="0" fontId="74" fillId="0" borderId="4" xfId="67" applyFont="1" applyFill="1" applyBorder="1" applyAlignment="1">
      <alignment horizontal="center" vertical="center" wrapText="1"/>
    </xf>
    <xf numFmtId="0" fontId="74" fillId="0" borderId="7" xfId="67" applyFont="1" applyFill="1" applyBorder="1" applyAlignment="1">
      <alignment horizontal="center" vertical="center" wrapText="1"/>
    </xf>
    <xf numFmtId="0" fontId="74" fillId="0" borderId="3" xfId="67" applyFont="1" applyFill="1" applyBorder="1" applyAlignment="1">
      <alignment horizontal="center" vertical="center" wrapText="1"/>
    </xf>
    <xf numFmtId="3" fontId="74" fillId="0" borderId="4" xfId="67" applyNumberFormat="1" applyFont="1" applyFill="1" applyBorder="1" applyAlignment="1">
      <alignment horizontal="center" vertical="center"/>
    </xf>
    <xf numFmtId="3" fontId="74" fillId="0" borderId="3" xfId="67" applyNumberFormat="1" applyFont="1" applyFill="1" applyBorder="1" applyAlignment="1">
      <alignment horizontal="center" vertical="center"/>
    </xf>
    <xf numFmtId="4" fontId="74" fillId="0" borderId="4" xfId="67" applyNumberFormat="1" applyFont="1" applyFill="1" applyBorder="1" applyAlignment="1">
      <alignment horizontal="center" vertical="center"/>
    </xf>
    <xf numFmtId="4" fontId="74" fillId="0" borderId="3" xfId="67" applyNumberFormat="1" applyFont="1" applyFill="1" applyBorder="1" applyAlignment="1">
      <alignment horizontal="center" vertical="center"/>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11" fillId="0" borderId="0" xfId="2" applyFont="1" applyFill="1" applyBorder="1" applyAlignment="1">
      <alignment horizontal="left" wrapText="1"/>
    </xf>
    <xf numFmtId="0" fontId="39" fillId="0" borderId="4" xfId="52" applyFont="1" applyFill="1" applyBorder="1" applyAlignment="1">
      <alignment horizontal="center" vertical="center"/>
    </xf>
    <xf numFmtId="0" fontId="39" fillId="0" borderId="7" xfId="52" applyFont="1" applyFill="1" applyBorder="1" applyAlignment="1">
      <alignment horizontal="center" vertical="center"/>
    </xf>
    <xf numFmtId="0" fontId="39" fillId="0" borderId="1" xfId="2"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11" fillId="0" borderId="0" xfId="2" applyFont="1" applyFill="1" applyAlignment="1">
      <alignment horizontal="center"/>
    </xf>
    <xf numFmtId="0" fontId="42"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39" fillId="0" borderId="1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49" fillId="0" borderId="0" xfId="2" applyFont="1" applyFill="1" applyAlignment="1">
      <alignment horizontal="center"/>
    </xf>
    <xf numFmtId="0" fontId="40" fillId="0" borderId="30" xfId="2" applyFont="1" applyFill="1" applyBorder="1" applyAlignment="1">
      <alignment horizontal="left" vertical="top" wrapText="1"/>
    </xf>
    <xf numFmtId="0" fontId="40" fillId="0" borderId="33" xfId="2" applyFont="1" applyFill="1" applyBorder="1" applyAlignment="1">
      <alignment horizontal="left" vertical="top" wrapText="1"/>
    </xf>
    <xf numFmtId="0" fontId="40" fillId="0" borderId="31" xfId="2" applyFont="1" applyFill="1" applyBorder="1" applyAlignment="1">
      <alignment horizontal="left" vertical="top" wrapText="1"/>
    </xf>
    <xf numFmtId="0" fontId="9" fillId="0" borderId="0" xfId="1" applyFont="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cellXfs>
  <cellStyles count="76">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72"/>
    <cellStyle name="Обычный 2 4" xfId="70"/>
    <cellStyle name="Обычный 2 5" xfId="69"/>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xfId="74" builtinId="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xfId="73"/>
    <cellStyle name="Финансовый 2 2 2 2 2" xfId="59"/>
    <cellStyle name="Финансовый 2 3" xfId="71"/>
    <cellStyle name="Финансовый 2 4" xfId="75"/>
    <cellStyle name="Финансовый 3" xfId="60"/>
    <cellStyle name="Хороший 2" xfId="61"/>
  </cellStyles>
  <dxfs count="30">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26" Type="http://schemas.openxmlformats.org/officeDocument/2006/relationships/externalLink" Target="externalLinks/externalLink14.xml"/><Relationship Id="rId21" Type="http://schemas.openxmlformats.org/officeDocument/2006/relationships/externalLink" Target="externalLinks/externalLink9.xml"/><Relationship Id="rId34" Type="http://schemas.openxmlformats.org/officeDocument/2006/relationships/externalLink" Target="externalLinks/externalLink22.xml"/><Relationship Id="rId42" Type="http://schemas.openxmlformats.org/officeDocument/2006/relationships/externalLink" Target="externalLinks/externalLink30.xml"/><Relationship Id="rId47" Type="http://schemas.openxmlformats.org/officeDocument/2006/relationships/externalLink" Target="externalLinks/externalLink35.xml"/><Relationship Id="rId50" Type="http://schemas.openxmlformats.org/officeDocument/2006/relationships/externalLink" Target="externalLinks/externalLink38.xml"/><Relationship Id="rId55" Type="http://schemas.openxmlformats.org/officeDocument/2006/relationships/externalLink" Target="externalLinks/externalLink43.xml"/><Relationship Id="rId63" Type="http://schemas.openxmlformats.org/officeDocument/2006/relationships/externalLink" Target="externalLinks/externalLink51.xml"/><Relationship Id="rId68" Type="http://schemas.openxmlformats.org/officeDocument/2006/relationships/externalLink" Target="externalLinks/externalLink56.xml"/><Relationship Id="rId76" Type="http://schemas.openxmlformats.org/officeDocument/2006/relationships/externalLink" Target="externalLinks/externalLink64.xml"/><Relationship Id="rId84" Type="http://schemas.openxmlformats.org/officeDocument/2006/relationships/externalLink" Target="externalLinks/externalLink72.xml"/><Relationship Id="rId89" Type="http://schemas.openxmlformats.org/officeDocument/2006/relationships/externalLink" Target="externalLinks/externalLink77.xml"/><Relationship Id="rId97" Type="http://schemas.openxmlformats.org/officeDocument/2006/relationships/externalLink" Target="externalLinks/externalLink85.xml"/><Relationship Id="rId7" Type="http://schemas.openxmlformats.org/officeDocument/2006/relationships/worksheet" Target="worksheets/sheet7.xml"/><Relationship Id="rId71" Type="http://schemas.openxmlformats.org/officeDocument/2006/relationships/externalLink" Target="externalLinks/externalLink59.xml"/><Relationship Id="rId92" Type="http://schemas.openxmlformats.org/officeDocument/2006/relationships/externalLink" Target="externalLinks/externalLink80.xml"/><Relationship Id="rId2" Type="http://schemas.openxmlformats.org/officeDocument/2006/relationships/worksheet" Target="worksheets/sheet2.xml"/><Relationship Id="rId16" Type="http://schemas.openxmlformats.org/officeDocument/2006/relationships/externalLink" Target="externalLinks/externalLink4.xml"/><Relationship Id="rId29" Type="http://schemas.openxmlformats.org/officeDocument/2006/relationships/externalLink" Target="externalLinks/externalLink17.xml"/><Relationship Id="rId11" Type="http://schemas.openxmlformats.org/officeDocument/2006/relationships/worksheet" Target="worksheets/sheet11.xml"/><Relationship Id="rId24" Type="http://schemas.openxmlformats.org/officeDocument/2006/relationships/externalLink" Target="externalLinks/externalLink12.xml"/><Relationship Id="rId32" Type="http://schemas.openxmlformats.org/officeDocument/2006/relationships/externalLink" Target="externalLinks/externalLink20.xml"/><Relationship Id="rId37" Type="http://schemas.openxmlformats.org/officeDocument/2006/relationships/externalLink" Target="externalLinks/externalLink25.xml"/><Relationship Id="rId40" Type="http://schemas.openxmlformats.org/officeDocument/2006/relationships/externalLink" Target="externalLinks/externalLink28.xml"/><Relationship Id="rId45" Type="http://schemas.openxmlformats.org/officeDocument/2006/relationships/externalLink" Target="externalLinks/externalLink33.xml"/><Relationship Id="rId53" Type="http://schemas.openxmlformats.org/officeDocument/2006/relationships/externalLink" Target="externalLinks/externalLink41.xml"/><Relationship Id="rId58" Type="http://schemas.openxmlformats.org/officeDocument/2006/relationships/externalLink" Target="externalLinks/externalLink46.xml"/><Relationship Id="rId66" Type="http://schemas.openxmlformats.org/officeDocument/2006/relationships/externalLink" Target="externalLinks/externalLink54.xml"/><Relationship Id="rId74" Type="http://schemas.openxmlformats.org/officeDocument/2006/relationships/externalLink" Target="externalLinks/externalLink62.xml"/><Relationship Id="rId79" Type="http://schemas.openxmlformats.org/officeDocument/2006/relationships/externalLink" Target="externalLinks/externalLink67.xml"/><Relationship Id="rId87" Type="http://schemas.openxmlformats.org/officeDocument/2006/relationships/externalLink" Target="externalLinks/externalLink75.xml"/><Relationship Id="rId102" Type="http://schemas.openxmlformats.org/officeDocument/2006/relationships/calcChain" Target="calcChain.xml"/><Relationship Id="rId5" Type="http://schemas.openxmlformats.org/officeDocument/2006/relationships/worksheet" Target="worksheets/sheet5.xml"/><Relationship Id="rId61" Type="http://schemas.openxmlformats.org/officeDocument/2006/relationships/externalLink" Target="externalLinks/externalLink49.xml"/><Relationship Id="rId82" Type="http://schemas.openxmlformats.org/officeDocument/2006/relationships/externalLink" Target="externalLinks/externalLink70.xml"/><Relationship Id="rId90" Type="http://schemas.openxmlformats.org/officeDocument/2006/relationships/externalLink" Target="externalLinks/externalLink78.xml"/><Relationship Id="rId95" Type="http://schemas.openxmlformats.org/officeDocument/2006/relationships/externalLink" Target="externalLinks/externalLink83.xml"/><Relationship Id="rId19" Type="http://schemas.openxmlformats.org/officeDocument/2006/relationships/externalLink" Target="externalLinks/externalLink7.xml"/><Relationship Id="rId14" Type="http://schemas.openxmlformats.org/officeDocument/2006/relationships/externalLink" Target="externalLinks/externalLink2.xml"/><Relationship Id="rId22" Type="http://schemas.openxmlformats.org/officeDocument/2006/relationships/externalLink" Target="externalLinks/externalLink10.xml"/><Relationship Id="rId27" Type="http://schemas.openxmlformats.org/officeDocument/2006/relationships/externalLink" Target="externalLinks/externalLink15.xml"/><Relationship Id="rId30" Type="http://schemas.openxmlformats.org/officeDocument/2006/relationships/externalLink" Target="externalLinks/externalLink18.xml"/><Relationship Id="rId35" Type="http://schemas.openxmlformats.org/officeDocument/2006/relationships/externalLink" Target="externalLinks/externalLink23.xml"/><Relationship Id="rId43" Type="http://schemas.openxmlformats.org/officeDocument/2006/relationships/externalLink" Target="externalLinks/externalLink31.xml"/><Relationship Id="rId48" Type="http://schemas.openxmlformats.org/officeDocument/2006/relationships/externalLink" Target="externalLinks/externalLink36.xml"/><Relationship Id="rId56" Type="http://schemas.openxmlformats.org/officeDocument/2006/relationships/externalLink" Target="externalLinks/externalLink44.xml"/><Relationship Id="rId64" Type="http://schemas.openxmlformats.org/officeDocument/2006/relationships/externalLink" Target="externalLinks/externalLink52.xml"/><Relationship Id="rId69" Type="http://schemas.openxmlformats.org/officeDocument/2006/relationships/externalLink" Target="externalLinks/externalLink57.xml"/><Relationship Id="rId77" Type="http://schemas.openxmlformats.org/officeDocument/2006/relationships/externalLink" Target="externalLinks/externalLink65.xml"/><Relationship Id="rId100" Type="http://schemas.openxmlformats.org/officeDocument/2006/relationships/styles" Target="styles.xml"/><Relationship Id="rId8" Type="http://schemas.openxmlformats.org/officeDocument/2006/relationships/worksheet" Target="worksheets/sheet8.xml"/><Relationship Id="rId51" Type="http://schemas.openxmlformats.org/officeDocument/2006/relationships/externalLink" Target="externalLinks/externalLink39.xml"/><Relationship Id="rId72" Type="http://schemas.openxmlformats.org/officeDocument/2006/relationships/externalLink" Target="externalLinks/externalLink60.xml"/><Relationship Id="rId80" Type="http://schemas.openxmlformats.org/officeDocument/2006/relationships/externalLink" Target="externalLinks/externalLink68.xml"/><Relationship Id="rId85" Type="http://schemas.openxmlformats.org/officeDocument/2006/relationships/externalLink" Target="externalLinks/externalLink73.xml"/><Relationship Id="rId93" Type="http://schemas.openxmlformats.org/officeDocument/2006/relationships/externalLink" Target="externalLinks/externalLink81.xml"/><Relationship Id="rId98" Type="http://schemas.openxmlformats.org/officeDocument/2006/relationships/externalLink" Target="externalLinks/externalLink86.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externalLink" Target="externalLinks/externalLink5.xml"/><Relationship Id="rId25" Type="http://schemas.openxmlformats.org/officeDocument/2006/relationships/externalLink" Target="externalLinks/externalLink13.xml"/><Relationship Id="rId33" Type="http://schemas.openxmlformats.org/officeDocument/2006/relationships/externalLink" Target="externalLinks/externalLink21.xml"/><Relationship Id="rId38" Type="http://schemas.openxmlformats.org/officeDocument/2006/relationships/externalLink" Target="externalLinks/externalLink26.xml"/><Relationship Id="rId46" Type="http://schemas.openxmlformats.org/officeDocument/2006/relationships/externalLink" Target="externalLinks/externalLink34.xml"/><Relationship Id="rId59" Type="http://schemas.openxmlformats.org/officeDocument/2006/relationships/externalLink" Target="externalLinks/externalLink47.xml"/><Relationship Id="rId67" Type="http://schemas.openxmlformats.org/officeDocument/2006/relationships/externalLink" Target="externalLinks/externalLink55.xml"/><Relationship Id="rId20" Type="http://schemas.openxmlformats.org/officeDocument/2006/relationships/externalLink" Target="externalLinks/externalLink8.xml"/><Relationship Id="rId41" Type="http://schemas.openxmlformats.org/officeDocument/2006/relationships/externalLink" Target="externalLinks/externalLink29.xml"/><Relationship Id="rId54" Type="http://schemas.openxmlformats.org/officeDocument/2006/relationships/externalLink" Target="externalLinks/externalLink42.xml"/><Relationship Id="rId62" Type="http://schemas.openxmlformats.org/officeDocument/2006/relationships/externalLink" Target="externalLinks/externalLink50.xml"/><Relationship Id="rId70" Type="http://schemas.openxmlformats.org/officeDocument/2006/relationships/externalLink" Target="externalLinks/externalLink58.xml"/><Relationship Id="rId75" Type="http://schemas.openxmlformats.org/officeDocument/2006/relationships/externalLink" Target="externalLinks/externalLink63.xml"/><Relationship Id="rId83" Type="http://schemas.openxmlformats.org/officeDocument/2006/relationships/externalLink" Target="externalLinks/externalLink71.xml"/><Relationship Id="rId88" Type="http://schemas.openxmlformats.org/officeDocument/2006/relationships/externalLink" Target="externalLinks/externalLink76.xml"/><Relationship Id="rId91" Type="http://schemas.openxmlformats.org/officeDocument/2006/relationships/externalLink" Target="externalLinks/externalLink79.xml"/><Relationship Id="rId96" Type="http://schemas.openxmlformats.org/officeDocument/2006/relationships/externalLink" Target="externalLinks/externalLink84.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externalLink" Target="externalLinks/externalLink3.xml"/><Relationship Id="rId23" Type="http://schemas.openxmlformats.org/officeDocument/2006/relationships/externalLink" Target="externalLinks/externalLink11.xml"/><Relationship Id="rId28" Type="http://schemas.openxmlformats.org/officeDocument/2006/relationships/externalLink" Target="externalLinks/externalLink16.xml"/><Relationship Id="rId36" Type="http://schemas.openxmlformats.org/officeDocument/2006/relationships/externalLink" Target="externalLinks/externalLink24.xml"/><Relationship Id="rId49" Type="http://schemas.openxmlformats.org/officeDocument/2006/relationships/externalLink" Target="externalLinks/externalLink37.xml"/><Relationship Id="rId57" Type="http://schemas.openxmlformats.org/officeDocument/2006/relationships/externalLink" Target="externalLinks/externalLink45.xml"/><Relationship Id="rId10" Type="http://schemas.openxmlformats.org/officeDocument/2006/relationships/worksheet" Target="worksheets/sheet10.xml"/><Relationship Id="rId31" Type="http://schemas.openxmlformats.org/officeDocument/2006/relationships/externalLink" Target="externalLinks/externalLink19.xml"/><Relationship Id="rId44" Type="http://schemas.openxmlformats.org/officeDocument/2006/relationships/externalLink" Target="externalLinks/externalLink32.xml"/><Relationship Id="rId52" Type="http://schemas.openxmlformats.org/officeDocument/2006/relationships/externalLink" Target="externalLinks/externalLink40.xml"/><Relationship Id="rId60" Type="http://schemas.openxmlformats.org/officeDocument/2006/relationships/externalLink" Target="externalLinks/externalLink48.xml"/><Relationship Id="rId65" Type="http://schemas.openxmlformats.org/officeDocument/2006/relationships/externalLink" Target="externalLinks/externalLink53.xml"/><Relationship Id="rId73" Type="http://schemas.openxmlformats.org/officeDocument/2006/relationships/externalLink" Target="externalLinks/externalLink61.xml"/><Relationship Id="rId78" Type="http://schemas.openxmlformats.org/officeDocument/2006/relationships/externalLink" Target="externalLinks/externalLink66.xml"/><Relationship Id="rId81" Type="http://schemas.openxmlformats.org/officeDocument/2006/relationships/externalLink" Target="externalLinks/externalLink69.xml"/><Relationship Id="rId86" Type="http://schemas.openxmlformats.org/officeDocument/2006/relationships/externalLink" Target="externalLinks/externalLink74.xml"/><Relationship Id="rId94" Type="http://schemas.openxmlformats.org/officeDocument/2006/relationships/externalLink" Target="externalLinks/externalLink82.xml"/><Relationship Id="rId99" Type="http://schemas.openxmlformats.org/officeDocument/2006/relationships/theme" Target="theme/theme1.xml"/><Relationship Id="rId101"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39" Type="http://schemas.openxmlformats.org/officeDocument/2006/relationships/externalLink" Target="externalLinks/externalLink27.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'[85]5. анализ эконом эфф'!$A$86</c:f>
              <c:strCache>
                <c:ptCount val="1"/>
                <c:pt idx="0">
                  <c:v>Дисконтированный денежный поток нарастающим итогом (PV)</c:v>
                </c:pt>
              </c:strCache>
            </c:strRef>
          </c:tx>
          <c:marker>
            <c:symbol val="none"/>
          </c:marker>
          <c:cat>
            <c:numRef>
              <c:f>'[85]5.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'[85]5. анализ эконом эфф'!$B$86:$L$86</c:f>
              <c:numCache>
                <c:formatCode>General</c:formatCode>
                <c:ptCount val="11"/>
                <c:pt idx="0">
                  <c:v>-740311.31975778204</c:v>
                </c:pt>
                <c:pt idx="1">
                  <c:v>-7284.4197676918502</c:v>
                </c:pt>
                <c:pt idx="2">
                  <c:v>-6299.0584215227464</c:v>
                </c:pt>
                <c:pt idx="3">
                  <c:v>-5446.986618445394</c:v>
                </c:pt>
                <c:pt idx="4">
                  <c:v>-4710.174320680575</c:v>
                </c:pt>
                <c:pt idx="5">
                  <c:v>-4073.0304084225545</c:v>
                </c:pt>
                <c:pt idx="6">
                  <c:v>-3522.0727681131048</c:v>
                </c:pt>
                <c:pt idx="7">
                  <c:v>-3045.6430077791333</c:v>
                </c:pt>
                <c:pt idx="8">
                  <c:v>-2633.6597627434448</c:v>
                </c:pt>
                <c:pt idx="9">
                  <c:v>-2277.4053716005619</c:v>
                </c:pt>
                <c:pt idx="10">
                  <c:v>-1969.3414084711901</c:v>
                </c:pt>
              </c:numCache>
            </c:numRef>
          </c:val>
          <c:smooth val="0"/>
        </c:ser>
        <c:ser>
          <c:idx val="1"/>
          <c:order val="1"/>
          <c:tx>
            <c:strRef>
              <c:f>'[85]5. анализ эконом эфф'!$A$87</c:f>
              <c:strCache>
                <c:ptCount val="1"/>
                <c:pt idx="0">
                  <c:v>Чистая приведённая стоимость без учета продажи (NPV) </c:v>
                </c:pt>
              </c:strCache>
            </c:strRef>
          </c:tx>
          <c:marker>
            <c:symbol val="none"/>
          </c:marker>
          <c:cat>
            <c:numRef>
              <c:f>'[85]5.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'[85]5. анализ эконом эфф'!$B$87:$L$87</c:f>
              <c:numCache>
                <c:formatCode>General</c:formatCode>
                <c:ptCount val="11"/>
                <c:pt idx="0">
                  <c:v>-740311.31975778204</c:v>
                </c:pt>
                <c:pt idx="1">
                  <c:v>-747595.73952547391</c:v>
                </c:pt>
                <c:pt idx="2">
                  <c:v>-753894.79794699664</c:v>
                </c:pt>
                <c:pt idx="3">
                  <c:v>-759341.78456544201</c:v>
                </c:pt>
                <c:pt idx="4">
                  <c:v>-764051.95888612256</c:v>
                </c:pt>
                <c:pt idx="5">
                  <c:v>-768124.98929454514</c:v>
                </c:pt>
                <c:pt idx="6">
                  <c:v>-771647.06206265825</c:v>
                </c:pt>
                <c:pt idx="7">
                  <c:v>-774692.7050704374</c:v>
                </c:pt>
                <c:pt idx="8">
                  <c:v>-777326.36483318079</c:v>
                </c:pt>
                <c:pt idx="9">
                  <c:v>-779603.77020478132</c:v>
                </c:pt>
                <c:pt idx="10">
                  <c:v>-781573.11161325255</c:v>
                </c:pt>
              </c:numCache>
            </c:numRef>
          </c:val>
          <c:smooth val="0"/>
        </c:ser>
        <c:dLbls>
          <c:showLegendKey val="0"/>
          <c:showVal val="0"/>
          <c:showCatName val="0"/>
          <c:showSerName val="0"/>
          <c:showPercent val="0"/>
          <c:showBubbleSize val="0"/>
        </c:dLbls>
        <c:smooth val="0"/>
        <c:axId val="889767936"/>
        <c:axId val="889768328"/>
      </c:lineChart>
      <c:catAx>
        <c:axId val="889767936"/>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889768328"/>
        <c:crosses val="autoZero"/>
        <c:auto val="1"/>
        <c:lblAlgn val="ctr"/>
        <c:lblOffset val="100"/>
        <c:noMultiLvlLbl val="0"/>
      </c:catAx>
      <c:valAx>
        <c:axId val="889768328"/>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889767936"/>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'[86]5. анализ эконом эфф'!$A$86</c:f>
              <c:strCache>
                <c:ptCount val="1"/>
                <c:pt idx="0">
                  <c:v>Дисконтированный денежный поток нарастающим итогом (PV)</c:v>
                </c:pt>
              </c:strCache>
            </c:strRef>
          </c:tx>
          <c:marker>
            <c:symbol val="none"/>
          </c:marker>
          <c:cat>
            <c:numRef>
              <c:f>'[86]5.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'[86]5. анализ эконом эфф'!$B$86:$L$86</c:f>
              <c:numCache>
                <c:formatCode>General</c:formatCode>
                <c:ptCount val="11"/>
                <c:pt idx="0">
                  <c:v>-614366.24046288966</c:v>
                </c:pt>
                <c:pt idx="1">
                  <c:v>-6299.0584215227464</c:v>
                </c:pt>
                <c:pt idx="2">
                  <c:v>-5446.986618445394</c:v>
                </c:pt>
                <c:pt idx="3">
                  <c:v>-4710.174320680575</c:v>
                </c:pt>
                <c:pt idx="4">
                  <c:v>-4073.030408422549</c:v>
                </c:pt>
                <c:pt idx="5">
                  <c:v>-3522.0727681131048</c:v>
                </c:pt>
                <c:pt idx="6">
                  <c:v>-3045.6430077791333</c:v>
                </c:pt>
                <c:pt idx="7">
                  <c:v>-2633.659762743453</c:v>
                </c:pt>
                <c:pt idx="8">
                  <c:v>-2277.4053716005583</c:v>
                </c:pt>
                <c:pt idx="9">
                  <c:v>-1969.3414084711901</c:v>
                </c:pt>
                <c:pt idx="10">
                  <c:v>-1702.9491681551679</c:v>
                </c:pt>
              </c:numCache>
            </c:numRef>
          </c:val>
          <c:smooth val="0"/>
        </c:ser>
        <c:ser>
          <c:idx val="1"/>
          <c:order val="1"/>
          <c:tx>
            <c:strRef>
              <c:f>'[86]5. анализ эконом эфф'!$A$87</c:f>
              <c:strCache>
                <c:ptCount val="1"/>
                <c:pt idx="0">
                  <c:v>Чистая приведённая стоимость без учета продажи (NPV) </c:v>
                </c:pt>
              </c:strCache>
            </c:strRef>
          </c:tx>
          <c:marker>
            <c:symbol val="none"/>
          </c:marker>
          <c:cat>
            <c:numRef>
              <c:f>'[86]5.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'[86]5. анализ эконом эфф'!$B$87:$L$87</c:f>
              <c:numCache>
                <c:formatCode>General</c:formatCode>
                <c:ptCount val="11"/>
                <c:pt idx="0">
                  <c:v>-614366.24046288966</c:v>
                </c:pt>
                <c:pt idx="1">
                  <c:v>-620665.29888441239</c:v>
                </c:pt>
                <c:pt idx="2">
                  <c:v>-626112.28550285776</c:v>
                </c:pt>
                <c:pt idx="3">
                  <c:v>-630822.45982353832</c:v>
                </c:pt>
                <c:pt idx="4">
                  <c:v>-634895.4902319609</c:v>
                </c:pt>
                <c:pt idx="5">
                  <c:v>-638417.56300007401</c:v>
                </c:pt>
                <c:pt idx="6">
                  <c:v>-641463.20600785315</c:v>
                </c:pt>
                <c:pt idx="7">
                  <c:v>-644096.86577059655</c:v>
                </c:pt>
                <c:pt idx="8">
                  <c:v>-646374.27114219707</c:v>
                </c:pt>
                <c:pt idx="9">
                  <c:v>-648343.6125506683</c:v>
                </c:pt>
                <c:pt idx="10">
                  <c:v>-650046.5617188235</c:v>
                </c:pt>
              </c:numCache>
            </c:numRef>
          </c:val>
          <c:smooth val="0"/>
        </c:ser>
        <c:dLbls>
          <c:showLegendKey val="0"/>
          <c:showVal val="0"/>
          <c:showCatName val="0"/>
          <c:showSerName val="0"/>
          <c:showPercent val="0"/>
          <c:showBubbleSize val="0"/>
        </c:dLbls>
        <c:smooth val="0"/>
        <c:axId val="882386592"/>
        <c:axId val="882386984"/>
      </c:lineChart>
      <c:catAx>
        <c:axId val="882386592"/>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882386984"/>
        <c:crosses val="autoZero"/>
        <c:auto val="1"/>
        <c:lblAlgn val="ctr"/>
        <c:lblOffset val="100"/>
        <c:noMultiLvlLbl val="0"/>
      </c:catAx>
      <c:valAx>
        <c:axId val="882386984"/>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882386592"/>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32</xdr:row>
      <xdr:rowOff>0</xdr:rowOff>
    </xdr:from>
    <xdr:to>
      <xdr:col>8</xdr:col>
      <xdr:colOff>24130</xdr:colOff>
      <xdr:row>45</xdr:row>
      <xdr:rowOff>40005</xdr:rowOff>
    </xdr:to>
    <xdr:graphicFrame macro="">
      <xdr:nvGraphicFramePr>
        <xdr:cNvPr id="3"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0</xdr:colOff>
      <xdr:row>32</xdr:row>
      <xdr:rowOff>0</xdr:rowOff>
    </xdr:from>
    <xdr:to>
      <xdr:col>8</xdr:col>
      <xdr:colOff>5080</xdr:colOff>
      <xdr:row>45</xdr:row>
      <xdr:rowOff>11430</xdr:rowOff>
    </xdr:to>
    <xdr:graphicFrame macro="">
      <xdr:nvGraphicFramePr>
        <xdr:cNvPr id="4" name="Диаграмма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E:\B-PL\NBPL\_FES.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Root\Home\DOCUME~1\OLGAM~1.SPI\LOCALS~1\Temp\&#1051;&#1041;\Atsk.12-2004.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bigstore\Store\&#1056;&#1045;&#1043;&#1059;&#1051;&#1048;&#1056;&#1054;&#1042;&#1040;&#1053;&#1048;&#1045;_&#1087;&#1077;&#1088;&#1077;&#1076;&#1072;&#1095;&#1072;_&#1087;&#1086;&#1089;&#1090;&#1072;&#1074;&#1082;&#1072;\2009&#1075;\&#1086;&#1090;&#1074;&#1077;&#1090;_&#1085;&#1072;_&#1079;&#1072;&#1087;&#1088;&#1086;&#1089;_&#1060;&#1057;&#1058;\OREP.SZPR.2009.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Temp-fs\ia\le\le\Resource\Documents%20and%20Settings\rykov_ya\Local%20Settings\Temporary%20Internet%20Files\Content.IE5\Q7UJ6TYN\&#1052;&#1086;&#1085;&#1080;&#1090;&#1086;&#1088;&#1080;&#1085;&#1075;%20_1.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Server\Departments\&#1062;&#1077;&#1085;&#1086;&#1086;&#1073;&#1088;&#1072;&#1079;&#1086;&#1074;&#1072;&#1085;&#1080;&#1103;%20&#1074;%20&#1101;&#1085;&#1077;&#1088;&#1075;&#1077;&#1090;&#1080;&#1082;&#1077;\&#1056;&#1046;&#1040;&#1042;&#1048;&#1053;&#1040;%20&#1047;%20&#1043;\&#1052;&#1086;&#1085;&#1080;&#1090;&#1086;&#1088;&#1080;&#1085;&#1075;%202007\&#1052;&#1086;&#1085;&#1080;&#1090;&#1086;&#1088;&#1080;&#1085;&#1075;%20_2.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Sna\C\Akt_12.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Temp-fs\ia\&#1052;&#1086;&#1090;&#1080;&#1074;%20-%20&#1087;&#1088;&#1086;&#1077;&#1082;&#1090;&#1099;\&#1050;&#1048;&#1057;%20&#1041;&#1072;&#1083;&#1072;&#1085;&#1089;\&#1040;&#1083;&#1100;&#1073;&#1086;&#1084;%20&#1086;&#1090;&#1095;&#1077;&#1090;&#1085;&#1099;&#1093;%20&#1092;&#1086;&#1088;&#1084;%20&#1069;&#1085;&#1077;&#1088;&#1075;&#1086;&#1073;&#1072;&#1083;&#1072;&#1085;&#1089;-&#1057;&#1080;&#1073;&#1080;&#1088;&#1100;.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Temp-fs\ia\Documents%20and%20Settings\klepikov_yg\&#1056;&#1072;&#1073;&#1086;&#1095;&#1080;&#1081;%20&#1089;&#1090;&#1086;&#1083;\Information%20blok.xlsx"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smas\&#1044;&#1086;&#1082;&#1091;&#1084;&#1077;&#1085;&#1090;&#1099;%20&#1045;&#1048;&#1040;&#1057;\Documents%20and%20Settings\Administrator\Local%20Settings\Temporary%20Internet%20Files\Content.IE5\OZ4WAL3W\&#1088;&#1072;&#1089;&#1095;&#1077;&#1090;%20&#1089;&#1090;&#1088;&#1072;&#1085;&#1099;.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Temp-fs\ia\le\le\Resource\ESK\2.%20&#1044;&#1086;&#1082;&#1091;&#1084;&#1077;&#1085;&#1090;&#1099;%20&#1086;&#1073;&#1097;&#1077;&#1075;&#1086;%20&#1076;&#1086;&#1089;&#1090;&#1091;&#1087;&#1072;\1.%20&#1044;&#1083;&#1103;%20&#1086;&#1073;&#1084;&#1077;&#1085;&#1072;\&#1040;&#1056;&#1052;%20&#1090;&#1072;&#1088;&#1080;&#1092;&#1099;%202007\&#1040;&#1056;&#1052;%20&#1090;&#1072;&#1088;&#1080;&#1092;&#1099;.2007(&#1051;&#1077;&#1085;.&#1086;&#1073;&#1083;).1.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Temp-fs\ia\Documents%20and%20Settings\klepikov_yg\Local%20Settings\Temporary%20Internet%20Files\Content.Outlook\2UMNX8RJ\Information%20blok.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IN1\D\2003\&#1060;&#1086;&#1088;&#1084;&#1080;&#1088;&#1086;&#1074;&#1072;&#1085;&#1080;&#1077;%20&#1044;&#1055;&#1053;\B-PL\NBPL\_FES.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file:///\\Vzhidkov\3%20&#1054;&#1060;&#1048;&#1057;\3%20&#1086;&#1092;&#1080;&#1089;\&#1041;&#1102;&#1076;&#1078;&#1077;&#1090;\&#1054;&#1090;&#1095;&#1077;&#1090;&#1099;%20&#1087;&#1086;%20&#1082;&#1086;&#1084;&#1072;&#1085;&#1076;&#1080;&#1088;&#1086;&#1074;&#1082;&#1072;&#1084;\20020431%20&#1050;&#1086;&#1084;&#1072;&#1085;&#1076;&#1080;&#1088;&#1086;&#1074;&#1086;&#1095;&#1085;&#1099;&#1077;%20&#1087;&#1086;%20&#1057;&#1055;&#1073;%20&#1086;&#1092;&#1080;&#1089;&#1091;%20-%20&#1089;&#1074;&#1086;&#1076;&#1085;&#1099;&#1077;%20&#1076;&#1072;&#1085;&#1085;&#1099;&#1077;.xls"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file:///\\Vzhidkov\3%20&#1054;&#1060;&#1048;&#1057;\3%20&#1086;&#1092;&#1080;&#1089;\&#1041;&#1102;&#1076;&#1078;&#1077;&#1090;\&#1054;&#1090;&#1095;&#1077;&#1090;&#1099;%20&#1087;&#1086;%20&#1082;&#1086;&#1084;&#1072;&#1085;&#1076;&#1080;&#1088;&#1086;&#1074;&#1082;&#1072;&#1084;\20020415%20&#1050;&#1086;&#1084;&#1072;&#1085;&#1076;&#1080;&#1088;&#1086;&#1074;&#1086;&#1095;&#1085;&#1099;&#1077;%20&#1087;&#1086;%20&#1057;&#1055;&#1073;%20&#1086;&#1092;&#1080;&#1089;&#1091;%20-%20&#1089;&#1074;&#1086;&#1076;&#1085;&#1099;&#1077;%20&#1076;&#1072;&#1085;&#1085;&#1099;&#1077;.xls"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file:///X:\&#1055;&#1086;&#1083;&#1100;&#1079;&#1086;&#1074;&#1072;&#1090;&#1077;&#1083;&#1100;&#1089;&#1082;&#1080;&#1077;%20&#1087;&#1072;&#1087;&#1082;&#1080;$\bas\&#1052;&#1086;&#1080;%20&#1076;&#1086;&#1082;&#1091;&#1084;&#1077;&#1085;&#1090;&#1099;\&#1056;&#1072;&#1073;&#1086;&#1095;&#1080;&#1077;%20&#1076;&#1086;&#1082;&#1091;&#1084;&#1077;&#1085;&#1090;&#1099;%20&#1089;%20&#1053;&#1086;&#1091;&#1090;&#1073;&#1091;&#1082;&#1072;\&#1058;&#1077;&#1093;.&#1079;&#1072;&#1076;&#1072;&#1085;&#1080;&#1103;\&#1055;&#1088;&#1080;&#1083;&#1086;&#1078;&#1077;&#1085;&#1080;&#1103;%20&#1082;%20&#1090;&#1077;&#1093;&#1085;&#1080;&#1095;&#1077;&#1089;&#1082;&#1086;&#1084;&#1091;%20&#1079;&#1072;&#1076;&#1072;&#1085;&#1080;&#1102;.xls"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file:///\\Temp-fs\ia\Documents%20and%20Settings\SERGEY.VERESCHAGIN\Desktop\&#1040;&#1083;&#1100;&#1073;&#1086;&#1084;%20&#1076;&#1086;&#1087;&#1086;&#1083;&#1085;&#1080;&#1090;&#1077;&#1083;&#1100;&#1085;&#1099;&#1093;%20&#1092;&#1086;&#1088;&#1084;%20(Autosaved).xlsx" TargetMode="External"/></Relationships>
</file>

<file path=xl/externalLinks/_rels/externalLink24.xml.rels><?xml version="1.0" encoding="UTF-8" standalone="yes"?>
<Relationships xmlns="http://schemas.openxmlformats.org/package/2006/relationships"><Relationship Id="rId1" Type="http://schemas.openxmlformats.org/officeDocument/2006/relationships/externalLinkPath" Target="file:///X:\Documents%20and%20Settings\peshkov_av\&#1052;&#1086;&#1080;%20&#1076;&#1086;&#1082;&#1091;&#1084;&#1077;&#1085;&#1090;&#1099;\&#1061;&#1086;&#1083;&#1076;&#1080;&#1085;&#1075;%20&#1052;&#1056;&#1057;&#1050;\&#1069;&#1085;&#1077;&#1088;&#1075;&#1086;&#1089;&#1073;&#1077;&#1088;&#1077;&#1078;&#1077;&#1085;&#1080;&#1077;\&#1055;&#1088;&#1086;&#1075;&#1088;&#1072;&#1084;&#1084;&#1099;%20&#1101;&#1085;&#1077;&#1088;&#1075;&#1086;&#1089;&#1073;&#1077;&#1088;&#1077;&#1078;&#1077;&#1085;&#1080;&#1103;\&#1055;&#1088;&#1086;&#1075;&#1088;&#1072;&#1084;&#1084;&#1072;%20v18_1.xlsx" TargetMode="External"/></Relationships>
</file>

<file path=xl/externalLinks/_rels/externalLink25.xml.rels><?xml version="1.0" encoding="UTF-8" standalone="yes"?>
<Relationships xmlns="http://schemas.openxmlformats.org/package/2006/relationships"><Relationship Id="rId1" Type="http://schemas.openxmlformats.org/officeDocument/2006/relationships/externalLinkPath" Target="file:///\\Temp-fs\ia\WINDOWS\TEMP\notesFFF692\&#1056;&#1072;&#1079;&#1088;&#1072;&#1073;&#1086;&#1090;&#1082;&#1072;%20&#1096;&#1072;&#1073;&#1083;&#1086;&#1085;&#1072;%20&#1041;&#1055;\old\&#1096;&#1072;&#1073;&#1083;&#1086;&#1085;_v59.xlsx" TargetMode="External"/></Relationships>
</file>

<file path=xl/externalLinks/_rels/externalLink26.xml.rels><?xml version="1.0" encoding="UTF-8" standalone="yes"?>
<Relationships xmlns="http://schemas.openxmlformats.org/package/2006/relationships"><Relationship Id="rId1" Type="http://schemas.openxmlformats.org/officeDocument/2006/relationships/externalLinkPath" Target="file:///\\Alphon\users\PEO\&#1054;&#1073;&#1097;&#1072;&#1103;\&#1041;&#1048;&#1047;&#1053;&#1045;&#1057;%20&#1055;&#1051;&#1040;&#1053;&#1067;\&#1056;&#1040;&#1047;&#1044;&#1045;&#1051;&#1045;&#1053;&#1048;&#1045;%20&#1089;.1.10.04&#1075;%20&#1041;.&#1087;&#1083;&#1072;&#1085;&#1099;\&#1087;&#1088;&#1086;&#1075;&#1088;&#1072;&#1084;&#1084;&#1082;&#1072;%20&#1090;&#1072;&#1088;&#1080;&#1092;&#1099;\&#1088;&#1077;&#1075;2004\&#1076;&#1083;&#1103;%20&#1056;&#1069;&#1050;\Tarif_300_6_2004%20&#1076;&#1083;&#1103;%20&#1092;&#1101;&#1082;%20&#1089;&#1082;&#1086;&#1088;&#1088;.xls" TargetMode="External"/></Relationships>
</file>

<file path=xl/externalLinks/_rels/externalLink27.xml.rels><?xml version="1.0" encoding="UTF-8" standalone="yes"?>
<Relationships xmlns="http://schemas.openxmlformats.org/package/2006/relationships"><Relationship Id="rId1" Type="http://schemas.openxmlformats.org/officeDocument/2006/relationships/externalLinkPath" Target="file:///\\Temp-fs\ia\B-PL\NBPL\_FES.XLS" TargetMode="External"/></Relationships>
</file>

<file path=xl/externalLinks/_rels/externalLink28.xml.rels><?xml version="1.0" encoding="UTF-8" standalone="yes"?>
<Relationships xmlns="http://schemas.openxmlformats.org/package/2006/relationships"><Relationship Id="rId1" Type="http://schemas.openxmlformats.org/officeDocument/2006/relationships/externalLinkPath" Target="file:///\\Alphon\Users-&#1050;&#1086;&#1088;&#1089;&#1089;&#1080;&#1089;\&#1044;&#1069;&#1055;\&#1054;&#1073;&#1097;&#1072;&#1103;\11%20&#1056;&#1045;&#1043;&#1059;&#1051;&#1048;&#1056;&#1054;&#1042;&#1040;&#1053;&#1048;&#1045;%20&#1058;&#1040;&#1056;&#1048;&#1060;&#1054;&#1042;\03%20&#1055;&#1088;&#1077;&#1076;&#1077;&#1083;&#1100;&#1085;&#1099;&#1077;%202009\&#1045;&#1048;&#1040;&#1057;\&#1045;&#1048;&#1040;&#1057;%2002.08.08\OREP.INV.NET.xls" TargetMode="External"/></Relationships>
</file>

<file path=xl/externalLinks/_rels/externalLink29.xml.rels><?xml version="1.0" encoding="UTF-8" standalone="yes"?>
<Relationships xmlns="http://schemas.openxmlformats.org/package/2006/relationships"><Relationship Id="rId1" Type="http://schemas.openxmlformats.org/officeDocument/2006/relationships/externalLinkPath" Target="file:///\\Temp-fs\ia\Users\Miroshnikova.SA\AppData\Local\Microsoft\Windows\Temporary%20Internet%20Files\Content.Outlook\N7PPEWBH\&#1055;&#1088;&#1080;&#1083;&#1086;&#1078;&#1077;&#1085;&#1080;&#1077;%2024%20%20(&#1082;&#1086;&#1085;&#1089;&#1086;&#1083;&#1080;&#1076;&#1072;&#1094;&#1080;&#1103;%20&#1040;&#1074;&#1090;&#1086;).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Temp-fs\ia\le\le\Resource\ECONOM\IZDERSKI\IZDPL200\UGOL.XLS" TargetMode="External"/></Relationships>
</file>

<file path=xl/externalLinks/_rels/externalLink30.xml.rels><?xml version="1.0" encoding="UTF-8" standalone="yes"?>
<Relationships xmlns="http://schemas.openxmlformats.org/package/2006/relationships"><Relationship Id="rId1" Type="http://schemas.openxmlformats.org/officeDocument/2006/relationships/externalLinkPath" Target="file:///\\Usr21-232\&#1055;&#1088;&#1086;&#1077;&#1082;&#1090;&#1099;\&#1040;&#1085;&#1072;&#1083;&#1080;&#1079;%20&#1060;&#1044;\&#1040;&#1085;&#1072;&#1083;&#1080;&#1079;%20&#1060;&#1057;%20&#1079;&#1072;%201%20&#1087;&#1086;&#1083;&#1091;&#1075;&#1086;&#1076;&#1080;&#1077;%202003\&#1056;&#1077;&#1081;&#1090;&#1080;&#1085;&#1075;.xls" TargetMode="External"/></Relationships>
</file>

<file path=xl/externalLinks/_rels/externalLink31.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7;&#1082;&#1086;&#1088;&#1088;_&#1040;&#1041;&#1055;_&#1085;&#1072;%202009&#1075;_&#1050;&#1091;&#1088;&#1089;&#1082;&#1101;&#1085;&#1077;&#1088;&#1075;&#1086;_210709_1733.xls" TargetMode="External"/></Relationships>
</file>

<file path=xl/externalLinks/_rels/externalLink32.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8;&#1074;&#1077;&#1088;&#1100;&#1101;&#1085;&#1077;&#1088;&#1075;&#1086;\&#1057;&#1082;&#1086;&#1088;&#1088;_&#1040;&#1041;&#1055;_&#1085;&#1072;%202009&#1075;_&#1058;&#1074;&#1077;&#1088;_290709_1532.xls" TargetMode="External"/></Relationships>
</file>

<file path=xl/externalLinks/_rels/externalLink33.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8;&#1072;&#1084;&#1073;&#1086;&#1074;&#1101;&#1085;&#1077;&#1088;&#1075;&#1086;\&#1057;&#1082;&#1086;&#1088;&#1088;_&#1040;&#1041;&#1055;_&#1085;&#1072;%202009&#1075;_&#1058;&#1072;&#1084;&#1073;&#1086;&#1074;&#1101;&#1085;&#1077;&#1088;&#1075;&#1086;_100709_1739.xls" TargetMode="External"/></Relationships>
</file>

<file path=xl/externalLinks/_rels/externalLink34.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8;&#1074;&#1077;&#1088;&#1100;&#1101;&#1085;&#1077;&#1088;&#1075;&#1086;\&#1057;&#1082;&#1086;&#1088;&#1088;_&#1040;&#1041;&#1055;_&#1085;&#1072;%202009&#1075;_&#1058;&#1074;&#1077;&#1088;_140709_1356.xls" TargetMode="External"/></Relationships>
</file>

<file path=xl/externalLinks/_rels/externalLink35.xml.rels><?xml version="1.0" encoding="UTF-8" standalone="yes"?>
<Relationships xmlns="http://schemas.openxmlformats.org/package/2006/relationships"><Relationship Id="rId1" Type="http://schemas.openxmlformats.org/officeDocument/2006/relationships/externalLinkPath" Target="file:///\\Temp-fs\ia\le\le\Resource\Documents%20and%20Settings\&#1045;&#1088;&#1084;&#1086;&#1083;&#1077;&#1085;&#1082;&#1086;\&#1056;&#1072;&#1073;&#1086;&#1095;&#1080;&#1081;%20&#1089;&#1090;&#1086;&#1083;\Tarif_demo\Tarif2_demo.xls" TargetMode="External"/></Relationships>
</file>

<file path=xl/externalLinks/_rels/externalLink36.xml.rels><?xml version="1.0" encoding="UTF-8" standalone="yes"?>
<Relationships xmlns="http://schemas.openxmlformats.org/package/2006/relationships"><Relationship Id="rId1" Type="http://schemas.openxmlformats.org/officeDocument/2006/relationships/externalLinkPath" Target="file:///\\Domainmail\&#1092;&#1086;&#1088;&#1101;&#1084;\DOCUME~1\DROMAN~1\LOCALS~1\Temp\notes6030C8\~5537733.xls" TargetMode="External"/></Relationships>
</file>

<file path=xl/externalLinks/_rels/externalLink37.xml.rels><?xml version="1.0" encoding="UTF-8" standalone="yes"?>
<Relationships xmlns="http://schemas.openxmlformats.org/package/2006/relationships"><Relationship Id="rId1" Type="http://schemas.openxmlformats.org/officeDocument/2006/relationships/externalLinkPath" Target="file:///\\Rbsfile\&#1092;&#1089;&#1082;\DOCUME~1\krokhmal\LOCALS~1\Temp\Rar$DI01.840\&#1040;&#1083;&#1100;&#1073;&#1086;&#1084;%20&#1092;&#1086;&#1088;&#1084;%20&#1057;&#1041;&#1059;%20&#1056;&#1046;&#1044;%20&#1091;&#1090;&#1074;&#1077;&#1088;&#1078;&#1076;&#1077;&#1085;&#1085;&#1099;&#1081;%20150704.xls" TargetMode="External"/></Relationships>
</file>

<file path=xl/externalLinks/_rels/externalLink38.xml.rels><?xml version="1.0" encoding="UTF-8" standalone="yes"?>
<Relationships xmlns="http://schemas.openxmlformats.org/package/2006/relationships"><Relationship Id="rId1" Type="http://schemas.openxmlformats.org/officeDocument/2006/relationships/externalLinkPath" Target="file:///\\Work\arhiv\2007w\&#1051;&#1077;&#1085;&#1101;&#1085;&#1077;&#1088;&#1075;&#1086;\&#1060;&#1080;&#1085;&#1072;&#1085;&#1089;&#1086;&#1074;&#1099;&#1081;%20&#1082;&#1086;&#1085;&#1089;&#1072;&#1083;&#1090;&#1080;&#1085;&#1075;\&#1041;&#1102;&#1076;&#1078;&#1077;&#1090;&#1085;&#1086;&#1077;%20&#1080;&#1089;&#1087;&#1086;&#1083;&#1085;&#1077;&#1085;&#1080;&#1077;\&#1056;&#1072;&#1079;&#1088;&#1072;&#1073;&#1086;&#1090;&#1082;&#1072;%20&#1089;&#1080;&#1089;&#1090;&#1077;&#1084;&#1099;\&#1053;&#1072;&#1089;&#1090;&#1088;&#1086;&#1081;&#1082;&#1072;%20&#1073;&#1102;&#1076;&#1078;&#1077;&#1090;&#1085;&#1099;&#1093;%20&#1074;&#1079;&#1072;&#1080;&#1084;&#1086;&#1089;&#1074;&#1103;&#1079;&#1077;&#1081;\&#1089;%206.09\&#1089;%206.09%20c%20&#1085;&#1086;&#1091;&#1090;&#1073;&#1091;&#1082;&#1072;\&#1041;&#1102;&#1076;&#1078;&#1077;&#1090;&#1085;&#1099;&#1077;%20&#1092;&#1086;&#1088;&#1084;&#1099;.%20&#1048;&#1085;&#1074;&#1077;&#1089;&#1090;&#1080;&#1094;&#1080;&#1080;_&#1074;&#1079;&#1072;&#1080;&#1084;&#1086;&#1089;&#1074;&#1103;&#1079;&#1080;.xls" TargetMode="External"/></Relationships>
</file>

<file path=xl/externalLinks/_rels/externalLink39.xml.rels><?xml version="1.0" encoding="UTF-8" standalone="yes"?>
<Relationships xmlns="http://schemas.openxmlformats.org/package/2006/relationships"><Relationship Id="rId1" Type="http://schemas.openxmlformats.org/officeDocument/2006/relationships/externalLinkPath" Target="file:///\\Domainmail\&#1092;&#1086;&#1088;&#1101;&#1084;\DOCUME~1\DROMAN~1\LOCALS~1\Temp\notes6030C8\~5047955.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Temp-fs\ia\le\le\Resource\&#1052;&#1086;&#1080;%20&#1076;&#1086;&#1082;&#1091;&#1084;&#1077;&#1085;&#1090;&#1099;\&#1073;&#1080;&#1079;&#1085;&#1077;&#1089;-&#1087;&#1083;&#1072;&#1085;\2003%20&#1075;&#1086;&#1076;\ARH.Biznes_pl.2003%20(&#1080;&#1089;&#1093;&#1086;&#1076;&#1085;&#1099;&#1081;%20&#1076;&#1083;&#1103;%20&#1101;&#1082;&#1086;&#1085;&#1086;&#1084;&#1080;&#1089;&#1090;&#1086;&#1074;).xls" TargetMode="External"/></Relationships>
</file>

<file path=xl/externalLinks/_rels/externalLink40.xml.rels><?xml version="1.0" encoding="UTF-8" standalone="yes"?>
<Relationships xmlns="http://schemas.openxmlformats.org/package/2006/relationships"><Relationship Id="rId1" Type="http://schemas.openxmlformats.org/officeDocument/2006/relationships/externalLinkPath" Target="file:///\\Work\arhiv\Documents%20and%20Settings\Huvenen.TI\Local%20Settings\Temporary%20Internet%20Files\Content.IE5\4HUV0HUF\&#1041;&#1102;&#1076;&#1078;&#1077;&#1090;_&#1047;&#1072;&#1082;&#1091;&#1087;&#1082;&#1080;.xls" TargetMode="External"/></Relationships>
</file>

<file path=xl/externalLinks/_rels/externalLink41.xml.rels><?xml version="1.0" encoding="UTF-8" standalone="yes"?>
<Relationships xmlns="http://schemas.openxmlformats.org/package/2006/relationships"><Relationship Id="rId1" Type="http://schemas.openxmlformats.org/officeDocument/2006/relationships/externalLinkPath" Target="file:///\\Rbsfile\&#1092;&#1089;&#1082;\Documents%20and%20Settings\krokhmal\&#1052;&#1086;&#1080;%20&#1076;&#1086;&#1082;&#1091;&#1084;&#1077;&#1085;&#1090;&#1099;\&#1060;&#1057;&#1050;\&#1041;&#1102;&#1076;&#1078;&#1077;&#1090;&#1085;&#1099;&#1077;%20&#1092;&#1086;&#1088;&#1084;&#1099;.&#1060;&#1080;&#1085;&#1072;&#1085;&#1089;&#1099;%20v.1.1.xls" TargetMode="External"/></Relationships>
</file>

<file path=xl/externalLinks/_rels/externalLink42.xml.rels><?xml version="1.0" encoding="UTF-8" standalone="yes"?>
<Relationships xmlns="http://schemas.openxmlformats.org/package/2006/relationships"><Relationship Id="rId1" Type="http://schemas.openxmlformats.org/officeDocument/2006/relationships/externalLinkPath" Target="file:///\\Work\arhiv\2007w\&#1051;&#1077;&#1085;&#1101;&#1085;&#1077;&#1088;&#1075;&#1086;\&#1060;&#1080;&#1085;&#1072;&#1085;&#1089;&#1086;&#1074;&#1099;&#1081;%20&#1082;&#1086;&#1085;&#1089;&#1072;&#1083;&#1090;&#1080;&#1085;&#1075;\&#1041;&#1102;&#1076;&#1078;&#1077;&#1090;&#1085;&#1086;&#1077;%20&#1080;&#1089;&#1087;&#1086;&#1083;&#1085;&#1077;&#1085;&#1080;&#1077;\&#1040;&#1076;&#1072;&#1087;&#1090;&#1080;&#1088;&#1086;&#1074;&#1072;&#1085;&#1085;&#1072;&#1103;%20&#1089;&#1080;&#1089;&#1090;&#1077;&#1084;&#1072;%20&#1051;&#1069;\&#1040;&#1083;&#1100;&#1073;&#1086;&#1084;%20&#1092;&#1086;&#1088;&#1084;%20&#1092;&#1080;&#1085;&#1072;&#1083;&#1100;&#1085;&#1099;&#1081;%20&#1074;&#1072;&#1088;&#1080;&#1072;&#1085;&#1090;%20+%20&#1087;&#1088;&#1086;&#1074;&#1103;&#1079;&#1082;&#1080;%20&#1041;&#1055;%20&#1080;%20&#1073;&#1102;&#1076;&#1078;&#1077;&#1090;&#1086;&#1074;\&#1040;&#1083;&#1100;&#1073;&#1086;&#1084;%20&#1092;&#1086;&#1088;&#1084;%20&#1089;%20&#1080;&#1079;&#1084;&#1077;&#1085;&#1077;&#1085;&#1080;&#1103;&#1084;&#1080;\&#1041;&#1102;&#1076;&#1078;&#1077;&#1090;&#1085;&#1099;&#1077;%20&#1092;&#1086;&#1088;&#1084;&#1099;.&#1060;&#1080;&#1085;&#1072;&#1085;&#1089;&#1099;%20&#1076;&#1083;&#1103;%20&#1044;&#1055;&#1053;.xls" TargetMode="External"/></Relationships>
</file>

<file path=xl/externalLinks/_rels/externalLink43.xml.rels><?xml version="1.0" encoding="UTF-8" standalone="yes"?>
<Relationships xmlns="http://schemas.openxmlformats.org/package/2006/relationships"><Relationship Id="rId1" Type="http://schemas.openxmlformats.org/officeDocument/2006/relationships/externalLinkPath" Target="file:///\\Work\arhiv\Documents%20and%20Settings\Korotaeva\Local%20Settings\Temp\wz6347\&#1048;&#1079;&#1084;&#1077;&#1085;&#1077;&#1085;&#1080;&#1103;%2017.05.07\&#1040;&#1041;&#1060;\&#1041;&#1102;&#1076;&#1078;&#1077;&#1090;&#1085;&#1099;&#1077;%20&#1092;&#1086;&#1088;&#1084;&#1099;.&#1060;&#1080;&#1085;&#1072;&#1085;&#1089;&#1099;_17.05.07.xls" TargetMode="External"/></Relationships>
</file>

<file path=xl/externalLinks/_rels/externalLink44.xml.rels><?xml version="1.0" encoding="UTF-8" standalone="yes"?>
<Relationships xmlns="http://schemas.openxmlformats.org/package/2006/relationships"><Relationship Id="rId1" Type="http://schemas.openxmlformats.org/officeDocument/2006/relationships/externalLinkPath" Target="file:///\\Work\arhiv\DOCUME~1\churin\LOCALS~1\Temp\bat\3C544164.xls" TargetMode="External"/></Relationships>
</file>

<file path=xl/externalLinks/_rels/externalLink45.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7;&#1082;&#1086;&#1088;&#1088;_&#1040;&#1041;&#1055;_&#1085;&#1072;%202009&#1075;_&#1058;&#1072;&#1084;&#1073;&#1086;&#1074;&#1101;&#1085;&#1077;&#1088;&#1075;&#1086;_030809_1643.xls" TargetMode="External"/></Relationships>
</file>

<file path=xl/externalLinks/_rels/externalLink46.xml.rels><?xml version="1.0" encoding="UTF-8" standalone="yes"?>
<Relationships xmlns="http://schemas.openxmlformats.org/package/2006/relationships"><Relationship Id="rId1" Type="http://schemas.openxmlformats.org/officeDocument/2006/relationships/externalLinkPath" Target="file:///\\Temp-fs\ia\Users\Lazutchenkova_OV\Downloads\&#1055;&#1088;&#1080;&#1083;&#1086;&#1078;&#1077;&#1085;&#1080;&#1077;%20&#8470;%203_&#1040;&#1056;&#1052;%20&#1073;&#1080;&#1079;&#1085;&#1077;&#1089;-&#1087;&#1083;&#1072;&#1085;&#1072;%20&#1085;&#1072;%202013%20&#1075;.%20(5).xlsx" TargetMode="External"/></Relationships>
</file>

<file path=xl/externalLinks/_rels/externalLink47.xml.rels><?xml version="1.0" encoding="UTF-8" standalone="yes"?>
<Relationships xmlns="http://schemas.openxmlformats.org/package/2006/relationships"><Relationship Id="rId1" Type="http://schemas.openxmlformats.org/officeDocument/2006/relationships/externalLinkPath" Target="file:///\\Temp-fs\ia\Documents%20and%20Settings\Klepikov_YG\&#1052;&#1086;&#1080;%20&#1076;&#1086;&#1082;&#1091;&#1084;&#1077;&#1085;&#1090;&#1099;\Downloads\&#1055;&#1088;&#1080;&#1083;%201%20&#1040;&#1075;&#1088;&#1077;&#1075;&#1080;&#1088;&#1086;&#1074;&#1072;&#1085;&#1085;&#1099;&#1081;%20&#1073;&#1080;&#1079;&#1085;&#1077;&#1089;-&#1087;&#1083;&#1072;&#1085;%20&#1085;&#1072;%202009%20&#1075;&#1086;&#1076;_&#1058;&#1042;&#1045;&#1056;&#1068;_29%2007%2009+.xls" TargetMode="External"/></Relationships>
</file>

<file path=xl/externalLinks/_rels/externalLink48.xml.rels><?xml version="1.0" encoding="UTF-8" standalone="yes"?>
<Relationships xmlns="http://schemas.openxmlformats.org/package/2006/relationships"><Relationship Id="rId1" Type="http://schemas.openxmlformats.org/officeDocument/2006/relationships/externalLinkPath" Target="file:///X:\Program%20Files\Tec1\&#1055;&#1058;&#1054;\&#1040;&#1082;&#1090;%20&#1041;&#1072;&#1083;&#1072;&#1085;&#1089;&#1072;%20&#1069;&#1069;\&#1041;&#1072;&#1083;&#1072;&#1085;&#1089;%20&#1069;&#1069;%20&#1058;&#1069;&#1062;-1%20(v1).xls" TargetMode="External"/></Relationships>
</file>

<file path=xl/externalLinks/_rels/externalLink49.xml.rels><?xml version="1.0" encoding="UTF-8" standalone="yes"?>
<Relationships xmlns="http://schemas.openxmlformats.org/package/2006/relationships"><Relationship Id="rId1" Type="http://schemas.openxmlformats.org/officeDocument/2006/relationships/externalLinkPath" Target="file:///\\Temp-fs\ia\Users\Miroshnikova.SA\AppData\Local\Microsoft\Windows\Temporary%20Internet%20Files\Content.Outlook\N7PPEWBH\Users\PYTKIN~1.MRS\AppData\Local\Temp\Rar$DI00.634\&#1041;&#1072;&#1079;&#1072;%20&#1048;&#1055;%202011-2015.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Alphon\users\Documents%20and%20Settings\Taraev_RV\&#1052;&#1086;&#1080;%20&#1076;&#1086;&#1082;&#1091;&#1084;&#1077;&#1085;&#1090;&#1099;\&#1087;&#1088;&#1086;&#1075;&#1088;&#1072;&#1084;&#1084;&#1082;&#1072;%20&#1090;&#1072;&#1088;&#1080;&#1092;&#1099;\&#1088;&#1077;&#1075;2004\&#1076;&#1083;&#1103;%20&#1056;&#1069;&#1050;\Tarif_300_6_2004%20&#1076;&#1083;&#1103;%20&#1092;&#1101;&#1082;%20&#1089;&#1082;&#1086;&#1088;&#1088;.xls" TargetMode="External"/></Relationships>
</file>

<file path=xl/externalLinks/_rels/externalLink50.xml.rels><?xml version="1.0" encoding="UTF-8" standalone="yes"?>
<Relationships xmlns="http://schemas.openxmlformats.org/package/2006/relationships"><Relationship Id="rId1" Type="http://schemas.openxmlformats.org/officeDocument/2006/relationships/externalLinkPath" Target="file:///X:\Documents%20and%20Settings\nekipeloe\&#1052;&#1086;&#1080;%20&#1076;&#1086;&#1082;&#1091;&#1084;&#1077;&#1085;&#1090;&#1099;\&#1056;&#1072;&#1073;&#1086;&#1090;&#1072;\2005%20&#1075;&#1086;&#1076;\&#1076;&#1077;&#1082;&#1072;&#1073;&#1088;&#1100;%20&#1086;&#1090;%20&#1044;&#1086;&#1073;&#1088;&#1099;&#1085;&#1080;&#1085;&#1086;&#1081;\&#1057;&#1042;&#1054;&#1044;-%20%20&#1057;&#1058;&#1040;&#1053;&#1062;&#1048;&#1048;.xls" TargetMode="External"/></Relationships>
</file>

<file path=xl/externalLinks/_rels/externalLink51.xml.rels><?xml version="1.0" encoding="UTF-8" standalone="yes"?>
<Relationships xmlns="http://schemas.openxmlformats.org/package/2006/relationships"><Relationship Id="rId1" Type="http://schemas.openxmlformats.org/officeDocument/2006/relationships/externalLinkPath" Target="file:///\\Temp-fs\ia\&#1050;&#1083;&#1077;&#1087;&#1080;&#1082;&#1086;&#1074;\&#1054;&#1041;&#1065;&#1040;&#1071;\2013%20&#1075;&#1086;&#1076;\&#1050;&#1086;&#1088;&#1088;&#1077;&#1082;&#1090;&#1080;&#1088;&#1086;&#1074;&#1082;&#1072;%20&#1041;&#1055;%20&#1085;&#1072;%202013%20&#1075;&#1086;&#1076;\_&#1050;&#1086;&#1085;&#1089;&#1086;&#1083;&#1080;&#1076;&#1080;&#1088;&#1086;&#1074;&#1072;&#1085;&#1085;&#1099;&#1081;\&#1050;&#1041;&#1055;_&#1082;&#1086;&#1085;&#1089;&#1086;&#1083;_2013&#1075;_160713_0810_&#1080;&#1079;&#1084;%202014-17.xlsx" TargetMode="External"/></Relationships>
</file>

<file path=xl/externalLinks/_rels/externalLink52.xml.rels><?xml version="1.0" encoding="UTF-8" standalone="yes"?>
<Relationships xmlns="http://schemas.openxmlformats.org/package/2006/relationships"><Relationship Id="rId1" Type="http://schemas.openxmlformats.org/officeDocument/2006/relationships/externalLinkPath" Target="file:///\\Balobanov\plan-99\P-99b.xls" TargetMode="External"/></Relationships>
</file>

<file path=xl/externalLinks/_rels/externalLink53.xml.rels><?xml version="1.0" encoding="UTF-8" standalone="yes"?>
<Relationships xmlns="http://schemas.openxmlformats.org/package/2006/relationships"><Relationship Id="rId1" Type="http://schemas.openxmlformats.org/officeDocument/2006/relationships/externalLinkPath" Target="file:///\\Domainmail\&#1092;&#1086;&#1088;&#1101;&#1084;\DOCUME~1\DROMAN~1\LOCALS~1\Temp\notes6030C8\GRES.2007.5.xls" TargetMode="External"/></Relationships>
</file>

<file path=xl/externalLinks/_rels/externalLink54.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8;&#1074;&#1077;&#1088;&#1100;&#1101;&#1085;&#1077;&#1088;&#1075;&#1086;\&#1057;&#1082;&#1086;&#1088;&#1088;_&#1040;&#1041;&#1055;_&#1085;&#1072;%202009&#1075;_&#1058;&#1074;&#1077;&#1088;_170709_0948.xls" TargetMode="External"/></Relationships>
</file>

<file path=xl/externalLinks/_rels/externalLink55.xml.rels><?xml version="1.0" encoding="UTF-8" standalone="yes"?>
<Relationships xmlns="http://schemas.openxmlformats.org/package/2006/relationships"><Relationship Id="rId1" Type="http://schemas.openxmlformats.org/officeDocument/2006/relationships/externalLinkPath" Target="file:///\\Fin-nina\c\&#1052;&#1086;&#1080;%20&#1076;&#1086;&#1082;&#1091;&#1084;&#1077;&#1085;&#1090;&#1099;\fek%202002\FEK%202002.&#1053;.xls" TargetMode="External"/></Relationships>
</file>

<file path=xl/externalLinks/_rels/externalLink56.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0;&#1091;&#1088;&#1089;&#1082;&#1101;&#1085;&#1077;&#1088;&#1075;&#1086;\&#1040;&#1075;&#1088;&#1077;&#1075;&#1080;&#1088;&#1086;&#1074;&#1072;&#1085;&#1085;&#1099;&#1081;%20&#1041;&#1055;%202%20&#1087;&#1086;&#1083;&#1091;&#1075;&#1086;&#1076;&#1080;&#1077;%20(%20&#1089;%20&#1055;&#1091;&#1048;)%20(&#1056;&#1054;&#1050;&#1059;%20&#1074;%20&#1091;&#1089;&#1083;&#1091;&#1075;&#1072;&#1093;)%20(4).xls" TargetMode="External"/></Relationships>
</file>

<file path=xl/externalLinks/_rels/externalLink57.xml.rels><?xml version="1.0" encoding="UTF-8" standalone="yes"?>
<Relationships xmlns="http://schemas.openxmlformats.org/package/2006/relationships"><Relationship Id="rId1" Type="http://schemas.openxmlformats.org/officeDocument/2006/relationships/externalLinkPath" Target="file:///\\Temp-fs\ia\BC\1_client\MRSK\01.Working%20papers\02.&#1052;&#1077;&#1090;&#1086;&#1076;&#1086;&#1083;&#1086;&#1075;&#1080;&#1103;\&#1069;&#1090;&#1072;&#1087;%202.2\01.%20&#1064;&#1072;&#1073;&#1083;&#1086;&#1085;%20&#1041;&#1055;%20&#1044;&#1047;&#1054;\&#1052;&#1086;&#1076;&#1091;&#1083;&#1100;%20&#1076;&#1086;&#1087;.%20&#1092;&#1086;&#1088;&#1084;%20&#1082;%20&#1041;&#1055;\&#1044;&#1086;&#1087;&#1086;&#1083;&#1085;&#1080;&#1090;&#1077;&#1083;&#1100;&#1085;&#1099;&#1077;%20&#1092;&#1086;&#1088;&#1084;&#1099;\&#1052;&#1086;&#1076;&#1091;&#1083;&#1100;%20&#1076;&#1086;&#1087;&#1086;&#1083;&#1085;&#1080;&#1090;&#1077;&#1083;&#1100;&#1085;&#1099;&#1093;%20&#1092;&#1086;&#1088;&#1084;_&#1088;&#1072;&#1089;&#1096;%20&#1089;&#1084;&#1077;&#1090;&#1072;_26012012.xlsx" TargetMode="External"/></Relationships>
</file>

<file path=xl/externalLinks/_rels/externalLink58.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0;&#1091;&#1088;&#1089;&#1082;&#1101;&#1085;&#1077;&#1088;&#1075;&#1086;\&#1040;&#1075;&#1088;&#1077;&#1075;&#1080;&#1088;&#1086;&#1074;&#1072;&#1085;&#1085;&#1099;&#1081;%20&#1041;&#1055;%202%20&#1087;&#1086;&#1083;&#1091;&#1075;&#1086;&#1076;&#1080;&#1077;.xls" TargetMode="External"/></Relationships>
</file>

<file path=xl/externalLinks/_rels/externalLink59.xml.rels><?xml version="1.0" encoding="UTF-8" standalone="yes"?>
<Relationships xmlns="http://schemas.openxmlformats.org/package/2006/relationships"><Relationship Id="rId1" Type="http://schemas.openxmlformats.org/officeDocument/2006/relationships/externalLinkPath" Target="file:///X:\Users\Hromova_EV\Desktop\&#1057;&#1090;&#1072;&#1085;&#1076;&#1072;&#1088;&#1090;%20&#1044;&#1047;\&#1055;&#1088;&#1080;&#1083;&#1086;&#1078;&#1077;&#1085;&#1080;&#1103;%20&#1082;%20&#1057;&#1090;&#1072;&#1085;&#1076;&#1072;&#1088;&#1090;&#1091;_&#1055;&#1088;-279-&#1062;&#1040;.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Mrsk-store\users\&#1054;&#1090;&#1076;%20&#1087;&#1083;&#1072;&#1090;&#1072;%20&#1079;&#1072;%20&#1087;&#1077;&#1088;&#1077;&#1076;&#1072;&#1095;&#1091;\&#1055;&#1077;&#1088;&#1077;&#1076;&#1072;&#1095;&#1072;%202007\&#1058;&#1072;&#1088;&#1080;&#1092;&#1099;\&#1057;&#1077;&#1088;&#1075;&#1077;&#1081;%20&#1055;&#1086;&#1076;&#1083;\&#1058;&#1086;&#1084;&#1089;&#1082;\&#1058;&#1086;&#1084;&#1089;&#1082;&#1072;&#1103;%20&#1086;&#1073;&#1083;&#1072;&#1089;&#1090;&#1100;1.xls" TargetMode="External"/></Relationships>
</file>

<file path=xl/externalLinks/_rels/externalLink60.xml.rels><?xml version="1.0" encoding="UTF-8" standalone="yes"?>
<Relationships xmlns="http://schemas.openxmlformats.org/package/2006/relationships"><Relationship Id="rId1" Type="http://schemas.openxmlformats.org/officeDocument/2006/relationships/externalLinkPath" Target="file:///G:\RAG\RAB\&#1052;&#1072;&#1081;&#1077;&#1088;_27_03_08\Model_RAB_MRSK_svod.xls" TargetMode="External"/></Relationships>
</file>

<file path=xl/externalLinks/_rels/externalLink61.xml.rels><?xml version="1.0" encoding="UTF-8" standalone="yes"?>
<Relationships xmlns="http://schemas.openxmlformats.org/package/2006/relationships"><Relationship Id="rId1" Type="http://schemas.openxmlformats.org/officeDocument/2006/relationships/externalLinkPath" Target="file:///\\Work\arhiv\DOCUME~1\krokhmal\LOCALS~1\Temp\Rar$DI01.840\&#1040;&#1083;&#1100;&#1073;&#1086;&#1084;%20&#1092;&#1086;&#1088;&#1084;%20&#1057;&#1041;&#1059;%20&#1056;&#1046;&#1044;%20&#1091;&#1090;&#1074;&#1077;&#1088;&#1078;&#1076;&#1077;&#1085;&#1085;&#1099;&#1081;%20150704.xls" TargetMode="External"/></Relationships>
</file>

<file path=xl/externalLinks/_rels/externalLink62.xml.rels><?xml version="1.0" encoding="UTF-8" standalone="yes"?>
<Relationships xmlns="http://schemas.openxmlformats.org/package/2006/relationships"><Relationship Id="rId1" Type="http://schemas.openxmlformats.org/officeDocument/2006/relationships/externalLinkPath" Target="file:///\\bigstore\Store\Documents%20and%20Settings\Lifanova_tv\&#1052;&#1086;&#1080;%20&#1076;&#1086;&#1082;&#1091;&#1084;&#1077;&#1085;&#1090;&#1099;\&#1056;&#1072;&#1079;&#1085;&#1099;&#1077;%20&#1087;&#1086;%20&#1056;&#1040;B\&#1083;&#1080;&#1087;&#1077;&#1094;&#1082;-&#1088;&#1072;&#1089;&#1095;&#1077;&#1090;.xls" TargetMode="External"/></Relationships>
</file>

<file path=xl/externalLinks/_rels/externalLink63.xml.rels><?xml version="1.0" encoding="UTF-8" standalone="yes"?>
<Relationships xmlns="http://schemas.openxmlformats.org/package/2006/relationships"><Relationship Id="rId1" Type="http://schemas.openxmlformats.org/officeDocument/2006/relationships/externalLinkPath" Target="file:///G:\06.08\TEPLO.PREDEL.0911.2.xls" TargetMode="External"/></Relationships>
</file>

<file path=xl/externalLinks/_rels/externalLink64.xml.rels><?xml version="1.0" encoding="UTF-8" standalone="yes"?>
<Relationships xmlns="http://schemas.openxmlformats.org/package/2006/relationships"><Relationship Id="rId1" Type="http://schemas.openxmlformats.org/officeDocument/2006/relationships/externalLinkPath" Target="file:///D:\PFO\13%20&#1079;&#1087;&#1083;%20&#1079;&#1072;%202002.xls" TargetMode="External"/></Relationships>
</file>

<file path=xl/externalLinks/_rels/externalLink65.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8;&#1074;&#1077;&#1088;&#1100;&#1101;&#1085;&#1077;&#1088;&#1075;&#1086;\&#1057;&#1082;&#1086;&#1088;&#1088;_&#1040;&#1041;&#1055;_&#1085;&#1072;%202009&#1075;_&#1058;&#1074;&#1077;&#1088;_030809_1201.xls" TargetMode="External"/></Relationships>
</file>

<file path=xl/externalLinks/_rels/externalLink66.xml.rels><?xml version="1.0" encoding="UTF-8" standalone="yes"?>
<Relationships xmlns="http://schemas.openxmlformats.org/package/2006/relationships"><Relationship Id="rId1" Type="http://schemas.openxmlformats.org/officeDocument/2006/relationships/externalLinkPath" Target="file:///\\Temp-fs\ia\&#1055;&#1069;&#1054;%20(&#1055;&#1083;&#1072;&#1085;&#1086;&#1074;&#1086;-&#1101;&#1082;&#1086;&#1085;&#1086;&#1084;&#1080;&#1095;&#1077;&#1089;&#1082;&#1080;&#1081;%20&#1086;&#1090;&#1076;&#1077;&#1083;)\&#1057;&#1052;&#1045;&#1058;&#1040;%202008%20&#1075;&#1086;&#1076;\Documents%20and%20Settings\ZverzhanskayaEA\&#1052;&#1086;&#1080;%20&#1076;&#1086;&#1082;&#1091;&#1084;&#1077;&#1085;&#1090;&#1099;\&#1052;&#1086;&#1080;%20&#1076;&#1086;&#1082;&#1091;&#1084;&#1077;&#1085;&#1090;&#1099;\&#1082;&#1086;&#1087;&#1080;&#1103;%20&#1076;&#1083;&#1103;%20&#1052;&#1054;&#1069;&#1050;\Eliseeva\&#1052;&#1054;&#1069;&#1050;%20&#1089;&#1073;&#1086;&#1088;%20&#1076;&#1086;&#1082;&#1091;&#1084;&#1077;&#1085;&#1090;&#1086;&#1074;\2006%20&#1075;&#1086;&#1076;\&#1057;&#1042;&#1054;&#1044;%202006%20&#1090;&#1072;&#1088;&#1080;&#1092;&#1099;%20&#1058;&#1055;%20&#1089;&#1084;&#1077;&#1090;&#1099;.xls" TargetMode="External"/></Relationships>
</file>

<file path=xl/externalLinks/_rels/externalLink67.xml.rels><?xml version="1.0" encoding="UTF-8" standalone="yes"?>
<Relationships xmlns="http://schemas.openxmlformats.org/package/2006/relationships"><Relationship Id="rId1" Type="http://schemas.openxmlformats.org/officeDocument/2006/relationships/externalLinkPath" Target="file:///\\Work\arhiv\2007w\&#1051;&#1077;&#1085;&#1101;&#1085;&#1077;&#1088;&#1075;&#1086;\&#1060;&#1080;&#1085;&#1072;&#1085;&#1089;&#1086;&#1074;&#1099;&#1081;%20&#1082;&#1086;&#1085;&#1089;&#1072;&#1083;&#1090;&#1080;&#1085;&#1075;\&#1041;&#1102;&#1076;&#1078;&#1077;&#1090;&#1085;&#1086;&#1077;%20&#1080;&#1089;&#1087;&#1086;&#1083;&#1085;&#1077;&#1085;&#1080;&#1077;\&#1040;&#1076;&#1072;&#1087;&#1090;&#1080;&#1088;&#1086;&#1074;&#1072;&#1085;&#1085;&#1072;&#1103;%20&#1089;&#1080;&#1089;&#1090;&#1077;&#1084;&#1072;%20&#1051;&#1069;\&#1040;&#1083;&#1100;&#1073;&#1086;&#1084;%20&#1092;&#1086;&#1088;&#1084;%20&#1092;&#1080;&#1085;&#1072;&#1083;&#1100;&#1085;&#1099;&#1081;%20&#1074;&#1072;&#1088;&#1080;&#1072;&#1085;&#1090;%20+%20&#1087;&#1088;&#1086;&#1074;&#1103;&#1079;&#1082;&#1080;%20&#1041;&#1055;%20&#1080;%20&#1073;&#1102;&#1076;&#1078;&#1077;&#1090;&#1086;&#1074;\&#1040;&#1083;&#1100;&#1073;&#1086;&#1084;%20&#1092;&#1086;&#1088;&#1084;%20&#1089;%20&#1080;&#1079;&#1084;&#1077;&#1085;&#1077;&#1085;&#1080;&#1103;&#1084;&#1080;\&#1041;&#1102;&#1076;&#1078;&#1077;&#1090;&#1085;&#1099;&#1077;%20&#1092;&#1086;&#1088;&#1084;&#1099;.&#1060;&#1080;&#1085;&#1072;&#1085;&#1089;&#1099;%20v.3.4_VERA.xls" TargetMode="External"/></Relationships>
</file>

<file path=xl/externalLinks/_rels/externalLink68.xml.rels><?xml version="1.0" encoding="UTF-8" standalone="yes"?>
<Relationships xmlns="http://schemas.openxmlformats.org/package/2006/relationships"><Relationship Id="rId1" Type="http://schemas.openxmlformats.org/officeDocument/2006/relationships/externalLinkPath" Target="file:///\\Rbsfile\&#1092;&#1089;&#1082;\DOCUME~1\IVANOV~1.RBS\LOCALS~1\Temp\notes6030C8\&#1041;&#1102;&#1076;&#1078;&#1077;&#1090;&#1085;&#1099;&#1077;%20&#1092;&#1086;&#1088;&#1084;&#1099;.&#1060;&#1080;&#1085;&#1041;&#1102;&#1076;&#1078;&#1077;&#1090;&#1099;%20v.4.0.xls" TargetMode="External"/></Relationships>
</file>

<file path=xl/externalLinks/_rels/externalLink69.xml.rels><?xml version="1.0" encoding="UTF-8" standalone="yes"?>
<Relationships xmlns="http://schemas.openxmlformats.org/package/2006/relationships"><Relationship Id="rId1" Type="http://schemas.openxmlformats.org/officeDocument/2006/relationships/externalLinkPath" Target="file:///\\Temp-fs\ia\Users\user\AppData\Local\Microsoft\Windows\Temporary%20Internet%20Files\Content.Outlook\YV97H037\&#1045;&#1083;&#1077;&#1085;&#1072;\&#1057;&#1077;&#1073;&#1077;&#1089;&#1090;&#1086;&#1080;&#1084;&#1086;&#1089;&#1090;&#1100;\&#1058;&#1056;&#1059;&#1044;,%20&#1053;&#1054;&#1056;&#1052;&#1048;&#1056;&#1054;&#1042;&#1040;&#1053;&#1048;&#1045;,%20&#1047;&#1040;&#1056;&#1055;&#1051;&#1040;&#1058;&#1040;\2007%20&#1075;&#1086;&#1076;\&#1043;&#1086;&#1076;&#1086;&#1074;&#1099;&#1077;%20&#1074;&#1086;&#1079;&#1085;&#1072;&#1075;&#1088;&#1072;&#1078;&#1076;&#1077;&#1085;&#1080;&#1103;\&#1056;&#1072;&#1089;&#1095;&#1077;&#1090;&#1099;%20&#1079;&#1072;%202007%20&#1075;&#1086;&#1076;%203.12.07.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Mrsk-store\users\Documents%20and%20Settings\vgrishanov\&#1056;&#1072;&#1073;&#1086;&#1095;&#1080;&#1081;%20&#1089;&#1090;&#1086;&#1083;\proverka.xls" TargetMode="External"/></Relationships>
</file>

<file path=xl/externalLinks/_rels/externalLink70.xml.rels><?xml version="1.0" encoding="UTF-8" standalone="yes"?>
<Relationships xmlns="http://schemas.openxmlformats.org/package/2006/relationships"><Relationship Id="rId1" Type="http://schemas.openxmlformats.org/officeDocument/2006/relationships/externalLinkPath" Target="file:///X:\&#1055;&#1086;&#1083;&#1100;&#1079;&#1086;&#1074;&#1072;&#1090;&#1077;&#1083;&#1100;&#1089;&#1082;&#1080;&#1077;%20&#1087;&#1072;&#1087;&#1082;&#1080;$\&#1044;&#1080;&#1088;&#1077;&#1082;&#1094;&#1080;&#1103;%20&#1087;&#1086;%20&#1082;&#1086;&#1084;&#1084;&#1077;&#1088;&#1095;&#1077;&#1089;&#1082;&#1086;&#1084;&#1091;%20&#1091;&#1095;&#1077;&#1090;&#1091;\&#1041;&#1072;&#1088;&#1085;&#1072;&#1091;&#1083;&#1100;&#1089;&#1082;&#1080;&#1081;%20&#1092;&#1080;&#1083;&#1080;&#1072;&#1083;\&#1044;&#1086;&#1082;&#1091;&#1084;&#1077;&#1085;&#1090;&#1099;%20&#1076;&#1083;&#1103;%20&#1080;&#1085;&#1092;&#1086;&#1088;&#1084;%20&#1086;&#1073;&#1084;&#1077;&#1085;&#1072;.xls" TargetMode="External"/></Relationships>
</file>

<file path=xl/externalLinks/_rels/externalLink71.xml.rels><?xml version="1.0" encoding="UTF-8" standalone="yes"?>
<Relationships xmlns="http://schemas.openxmlformats.org/package/2006/relationships"><Relationship Id="rId1" Type="http://schemas.openxmlformats.org/officeDocument/2006/relationships/externalLinkPath" Target="file:///\\Temp-fs\ia\Users\suhotina-il\AppData\Local\Microsoft\Windows\INetCache\Content.Outlook\ZLHUG1EG\&#1087;&#1072;&#1089;&#1087;&#1086;&#1088;&#1090;%20&#1087;&#1091;&#1089;&#1090;&#1086;&#1081;.xlsx" TargetMode="External"/></Relationships>
</file>

<file path=xl/externalLinks/_rels/externalLink72.xml.rels><?xml version="1.0" encoding="UTF-8" standalone="yes"?>
<Relationships xmlns="http://schemas.openxmlformats.org/package/2006/relationships"><Relationship Id="rId1" Type="http://schemas.openxmlformats.org/officeDocument/2006/relationships/externalLinkPath" Target="file:///\\Controler\Home\Documents%20and%20Settings\Polakova.SPIRVVC\Local%20Settings\Temporary%20Internet%20Files\OLK71\&#1050;&#1086;&#1087;&#1080;&#1103;%20&#1054;&#1082;&#1086;&#1085;&#1095;&#1072;&#1090;&#1077;&#1083;&#1100;&#1085;&#1099;&#1081;%20&#1056;&#1040;&#1057;&#1063;&#1045;&#1058;%20&#1042;&#1054;&#1047;&#1053;&#1040;&#1043;&#1056;&#1040;&#1046;&#1044;&#1045;&#1053;&#1048;&#1071;%20&#1079;&#1072;%202005%20&#1075;&#1086;&#1076;.xls" TargetMode="External"/></Relationships>
</file>

<file path=xl/externalLinks/_rels/externalLink73.xml.rels><?xml version="1.0" encoding="UTF-8" standalone="yes"?>
<Relationships xmlns="http://schemas.openxmlformats.org/package/2006/relationships"><Relationship Id="rId1" Type="http://schemas.openxmlformats.org/officeDocument/2006/relationships/externalLinkPath" Target="file:///\\Temp-fs\ia\Users\user\AppData\Local\Microsoft\Windows\Temporary%20Internet%20Files\Content.Outlook\YV97H037\&#1045;&#1083;&#1077;&#1085;&#1072;\&#1057;&#1077;&#1073;&#1077;&#1089;&#1090;&#1086;&#1080;&#1084;&#1086;&#1089;&#1090;&#1100;\&#1058;&#1056;&#1059;&#1044;,%20&#1053;&#1054;&#1056;&#1052;&#1048;&#1056;&#1054;&#1042;&#1040;&#1053;&#1048;&#1045;,%20&#1047;&#1040;&#1056;&#1055;&#1051;&#1040;&#1058;&#1040;\2006%20&#1075;&#1086;&#1076;\&#1042;&#1054;&#1047;&#1053;&#1040;&#1043;&#1056;&#1040;&#1046;&#1044;&#1045;&#1053;&#1048;&#1071;\&#1043;&#1086;&#1076;&#1086;&#1074;&#1086;&#1077;%20&#1074;&#1086;&#1079;&#1085;&#1072;&#1075;&#1088;&#1072;&#1078;&#1076;&#1077;&#1085;&#1080;&#1077;%202006%20&#1075;\13-&#1103;%20&#1079;&#1087;&#1083;%202006%20&#1057;&#1058;&#1040;&#1046;%20(&#1087;&#1088;&#1086;&#1074;&#1077;&#1088;&#1077;&#1085;%20&#1054;&#1050;).xls" TargetMode="External"/></Relationships>
</file>

<file path=xl/externalLinks/_rels/externalLink74.xml.rels><?xml version="1.0" encoding="UTF-8" standalone="yes"?>
<Relationships xmlns="http://schemas.openxmlformats.org/package/2006/relationships"><Relationship Id="rId1" Type="http://schemas.openxmlformats.org/officeDocument/2006/relationships/externalLinkPath" Target="file:///X:\Documents%20and%20Settings\Zorina_EN\&#1056;&#1072;&#1073;&#1086;&#1095;&#1080;&#1081;%20&#1089;&#1090;&#1086;&#1083;\&#1054;&#1060;&#1055;\&#1057;&#1090;&#1088;&#1072;&#1093;&#1086;&#1074;&#1072;&#1085;&#1080;&#1077;\2013.09.10%20&#1054;&#1073;%20&#1086;&#1088;&#1075;&#1072;&#1085;&#1080;&#1079;&#1072;&#1094;&#1080;&#1080;%20&#1089;&#1077;&#1090;&#1077;&#1074;&#1086;&#1081;%20&#1086;&#1090;&#1095;&#1077;&#1090;&#1085;&#1086;&#1089;&#1090;&#1080;\&#1055;&#1056;&#1040;&#1042;&#1050;&#1048;%20&#1044;&#1060;&#1080;&#1085;%20%20&#1048;&#1085;&#1089;&#1090;&#1088;&#1091;&#1082;&#1094;&#1080;&#1103;%20&#1087;&#1086;%20&#1079;&#1072;&#1087;&#1086;&#1083;&#1085;&#1077;&#1085;&#1080;&#1103;%20&#1092;&#1086;&#1088;&#1084;%20&#1074;&#1074;&#1086;&#1076;&#1072;%20(&#1084;&#1072;&#1082;&#1077;&#1090;&#1086;&#1074;)%20(2).xlsx" TargetMode="External"/></Relationships>
</file>

<file path=xl/externalLinks/_rels/externalLink75.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8;&#1072;&#1084;&#1073;&#1086;&#1074;&#1101;&#1085;&#1077;&#1088;&#1075;&#1086;\&#1057;&#1082;&#1086;&#1088;&#1088;_&#1040;&#1041;&#1055;_&#1085;&#1072;%202009&#1075;_&#1058;&#1072;&#1084;&#1073;&#1086;&#1074;&#1101;&#1085;&#1077;&#1088;&#1075;&#1086;_270709_1741.xls" TargetMode="External"/></Relationships>
</file>

<file path=xl/externalLinks/_rels/externalLink76.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0;&#1091;&#1088;&#1089;&#1082;&#1101;&#1085;&#1077;&#1088;&#1075;&#1086;\&#1057;&#1082;&#1086;&#1088;&#1088;_&#1040;&#1041;&#1055;_&#1085;&#1072;%202009&#1075;_&#1050;&#1091;&#1088;&#1089;&#1082;&#1101;&#1085;&#1077;&#1088;&#1075;&#1086;_100709_1810.xls" TargetMode="External"/></Relationships>
</file>

<file path=xl/externalLinks/_rels/externalLink77.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8;&#1072;&#1084;&#1073;&#1086;&#1074;&#1101;&#1085;&#1077;&#1088;&#1075;&#1086;\&#1057;&#1082;&#1086;&#1088;&#1088;_&#1040;&#1041;&#1055;_&#1085;&#1072;%202009&#1075;_&#1058;&#1072;&#1084;&#1073;&#1086;&#1074;&#1101;&#1085;&#1077;&#1088;&#1075;&#1086;_280709_1101.xls" TargetMode="External"/></Relationships>
</file>

<file path=xl/externalLinks/_rels/externalLink78.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8;&#1072;&#1084;&#1073;&#1086;&#1074;&#1101;&#1085;&#1077;&#1088;&#1075;&#1086;\&#1057;&#1082;&#1086;&#1088;&#1088;_&#1040;&#1041;&#1055;_&#1085;&#1072;%202009&#1075;_&#1058;&#1072;&#1084;&#1073;&#1086;&#1074;&#1101;&#1085;&#1077;&#1088;&#1075;&#1086;_290709_0946.xls" TargetMode="External"/></Relationships>
</file>

<file path=xl/externalLinks/_rels/externalLink79.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7;&#1084;&#1086;&#1083;&#1077;&#1085;&#1089;&#1082;&#1101;&#1085;&#1077;&#1088;&#1075;&#1086;\&#1057;&#1082;&#1086;&#1088;&#1088;_&#1040;&#1041;&#1055;_&#1085;&#1072;%202009&#1075;_&#1057;&#1084;&#1086;&#1083;&#1077;&#1085;&#1089;&#1082;_290709_1121.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Temp-fs\ia\DOCUME~1\muser\LOCALS~1\Temp\bat\ARM_BP_RSK_V10_0_final.xls" TargetMode="External"/></Relationships>
</file>

<file path=xl/externalLinks/_rels/externalLink80.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41;&#1088;&#1103;&#1085;&#1089;&#1082;&#1101;&#1085;&#1077;&#1088;&#1075;&#1086;\&#1057;&#1082;&#1086;&#1088;&#1088;_&#1040;&#1041;&#1055;_&#1085;&#1072;%202009&#1075;_&#1041;&#1088;&#1103;&#1085;&#1089;&#1082;&#1101;&#1085;&#1077;&#1088;&#1075;&#1086;_270709_1807.xls" TargetMode="External"/></Relationships>
</file>

<file path=xl/externalLinks/_rels/externalLink81.xml.rels><?xml version="1.0" encoding="UTF-8" standalone="yes"?>
<Relationships xmlns="http://schemas.openxmlformats.org/package/2006/relationships"><Relationship Id="rId1" Type="http://schemas.openxmlformats.org/officeDocument/2006/relationships/externalLinkPath" Target="file:///\\GAVRILOV\common\WIN\TEMP\Mikhaylov\1\Alexandrov\TMP\pred.xls" TargetMode="External"/></Relationships>
</file>

<file path=xl/externalLinks/_rels/externalLink82.xml.rels><?xml version="1.0" encoding="UTF-8" standalone="yes"?>
<Relationships xmlns="http://schemas.openxmlformats.org/package/2006/relationships"><Relationship Id="rId1" Type="http://schemas.openxmlformats.org/officeDocument/2006/relationships/externalLinkPath" Target="file:///\\Work\arhiv\COMMON\JDANOVA\&#1060;&#1054;\&#1050;&#1085;&#1080;&#1075;&#1072;1.xls" TargetMode="External"/></Relationships>
</file>

<file path=xl/externalLinks/_rels/externalLink83.xml.rels><?xml version="1.0" encoding="UTF-8" standalone="yes"?>
<Relationships xmlns="http://schemas.openxmlformats.org/package/2006/relationships"><Relationship Id="rId1" Type="http://schemas.openxmlformats.org/officeDocument/2006/relationships/externalLinkPath" Target="file:///\\Temp-fs\ia\Lu07\E\i\&#1086;&#1090;&#1095;&#1077;&#1090;&#1099;2003\&#1088;&#1072;&#1089;&#1089;&#1099;&#1083;&#1082;&#1072;%20&#1048;&#1053;&#1069;&#1048;\&#1057;&#1080;&#1073;&#1080;&#1088;&#1100;\For%20Bezik%20&#1057;&#1090;&#1088;&#1072;&#1090;&#1077;&#1075;-1130-&#1080;&#1102;&#1083;&#1100;.xls" TargetMode="External"/></Relationships>
</file>

<file path=xl/externalLinks/_rels/externalLink84.xml.rels><?xml version="1.0" encoding="UTF-8" standalone="yes"?>
<Relationships xmlns="http://schemas.openxmlformats.org/package/2006/relationships"><Relationship Id="rId1" Type="http://schemas.openxmlformats.org/officeDocument/2006/relationships/externalLinkPath" Target="file:///\\Temp-fs\ia\Lu07\E\i\&#1086;&#1090;&#1095;&#1077;&#1090;&#1099;2003\&#1088;&#1072;&#1089;&#1089;&#1099;&#1083;&#1082;&#1072;%20&#1048;&#1053;&#1069;&#1048;\&#1042;&#1086;&#1083;&#1075;&#1072;\For%20Bezik%20&#1057;&#1090;&#1088;&#1072;&#1090;&#1077;&#1075;-1130-&#1080;&#1102;&#1083;&#1100;.xls" TargetMode="External"/></Relationships>
</file>

<file path=xl/externalLinks/_rels/externalLink85.xml.rels><?xml version="1.0" encoding="UTF-8" standalone="yes"?>
<Relationships xmlns="http://schemas.openxmlformats.org/package/2006/relationships"><Relationship Id="rId1" Type="http://schemas.openxmlformats.org/officeDocument/2006/relationships/externalLinkPath" Target="file:///\\Temp-fs\ia\&#1059;&#1048;\&#1047;&#1040;&#1050;&#1056;&#1067;&#1058;&#1040;&#1071;\&#1055;&#1040;&#1057;&#1055;&#1054;&#1056;&#1058;&#1040;\&#1096;&#1072;&#1073;&#1083;&#1086;&#1085;&#1099;\2018__Pasport_&#1096;&#1072;&#1073;&#1083;&#1086;&#1085;_&#1074;&#1074;&#1086;&#1076;%20&#1074;%202020.xlsx" TargetMode="External"/></Relationships>
</file>

<file path=xl/externalLinks/_rels/externalLink86.xml.rels><?xml version="1.0" encoding="UTF-8" standalone="yes"?>
<Relationships xmlns="http://schemas.openxmlformats.org/package/2006/relationships"><Relationship Id="rId1" Type="http://schemas.openxmlformats.org/officeDocument/2006/relationships/externalLinkPath" Target="file:///\\Temp-fs\ia\&#1059;&#1048;\&#1047;&#1040;&#1050;&#1056;&#1067;&#1058;&#1040;&#1071;\&#1055;&#1040;&#1057;&#1055;&#1054;&#1056;&#1058;&#1040;\&#1096;&#1072;&#1073;&#1083;&#1086;&#1085;&#1099;\2018__Pasport_&#1096;&#1072;&#1073;&#1083;&#1086;&#1085;_&#1074;&#1074;&#1086;&#1076;%20&#1074;%202021.xlsx"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Root\Home\VSE\&#1044;&#1051;&#1071;%20%20&#1054;&#1051;&#1068;&#1043;&#1048;%20%20&#1043;&#1056;&#1048;&#1043;&#1054;&#1056;&#1068;&#1045;&#1042;&#1053;&#1067;\&#1053;&#1086;&#1074;&#1099;&#1077;%20&#1092;&#1086;&#1088;&#1084;&#1099;%20&#1086;&#1090;&#1095;&#1077;&#1090;&#1085;&#1086;&#1089;&#1090;&#1080;\01%20&#1054;&#1090;&#1095;&#1077;&#1090;%20&#1079;&#1072;%20&#1103;&#1085;&#1074;&#1072;&#1088;&#1100;%2005%20(&#1057;&#1055;&#1048;-&#1056;&#1042;&#1042;&#105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ES"/>
      <sheetName val="свод до вн.об."/>
      <sheetName val="расш.для РАО"/>
      <sheetName val="расш.для РАО стр.310"/>
      <sheetName val="Лист1"/>
      <sheetName val="1.1."/>
      <sheetName val="1.2."/>
      <sheetName val="Графики_Гкал,тыс.руб."/>
      <sheetName val="2.1."/>
      <sheetName val="2.2."/>
      <sheetName val="2.3."/>
      <sheetName val="2.4."/>
      <sheetName val="3.1."/>
      <sheetName val="3.2."/>
      <sheetName val="3.3."/>
      <sheetName val="4.1."/>
      <sheetName val="4.2."/>
      <sheetName val="4.3."/>
      <sheetName val="4.4."/>
      <sheetName val="4.5."/>
      <sheetName val="4.6."/>
      <sheetName val="4.7."/>
      <sheetName val="5.1."/>
      <sheetName val="5.1_январь"/>
      <sheetName val="5.1_февраль"/>
      <sheetName val="5.1_март"/>
      <sheetName val="6.1."/>
      <sheetName val="Лист2"/>
      <sheetName val="Лист3"/>
      <sheetName val="1 кв."/>
      <sheetName val="2 кв."/>
      <sheetName val="3 кв."/>
      <sheetName val="4 кв."/>
      <sheetName val=" год"/>
      <sheetName val="УП 33 свод."/>
      <sheetName val="Факт"/>
      <sheetName val="пл. и факт"/>
      <sheetName val="Модуль2"/>
      <sheetName val="Модуль1"/>
      <sheetName val="_FES"/>
      <sheetName val="18.2-"/>
      <sheetName val="20-"/>
      <sheetName val="Э1.14 ОАО"/>
      <sheetName val="Э1.15ОАО"/>
      <sheetName val="Э1.14 ЗЭС"/>
      <sheetName val="Э1.14ЦЭС"/>
      <sheetName val="Э1.14ВЭС"/>
      <sheetName val="Э1.14ЮЭС"/>
      <sheetName val="Э1.15ЗЭС"/>
      <sheetName val="Э1.15ЦЭС"/>
      <sheetName val="Э1.15ВЭС"/>
      <sheetName val="Э1.15ЮЭС"/>
      <sheetName val="титул"/>
      <sheetName val="А1"/>
      <sheetName val="А2"/>
      <sheetName val="ПЭП2"/>
      <sheetName val="ПЭП3"/>
      <sheetName val="Б1"/>
      <sheetName val="ДПН1"/>
      <sheetName val="ДПН2"/>
      <sheetName val="ПБ1"/>
      <sheetName val="ПБ2"/>
      <sheetName val="УФ1 "/>
      <sheetName val="М2"/>
      <sheetName val="М3"/>
      <sheetName val="УЗ1 "/>
      <sheetName val="УЗ2"/>
      <sheetName val="УП1"/>
      <sheetName val="УП2"/>
      <sheetName val="УП3"/>
      <sheetName val="УИ1"/>
      <sheetName val="УИ2"/>
      <sheetName val="УР1"/>
      <sheetName val="И1"/>
      <sheetName val="И2"/>
      <sheetName val="УФ2"/>
      <sheetName val="Приложение6"/>
      <sheetName val="П-15"/>
      <sheetName val="П-16 "/>
      <sheetName val="П-16-с"/>
      <sheetName val="П-16-м"/>
      <sheetName val="П-17 "/>
      <sheetName val="П-18 "/>
      <sheetName val="П-19 "/>
      <sheetName val="П-20"/>
      <sheetName val="УЗ-21 "/>
      <sheetName val="УЗ-22"/>
      <sheetName val="УЗ-23"/>
      <sheetName val="УЗ-24"/>
      <sheetName val="УЗ-25"/>
      <sheetName val="УЗ-26"/>
      <sheetName val="УЗ-27"/>
      <sheetName val="УП-28 "/>
      <sheetName val="УП-29 "/>
      <sheetName val="УП-30 "/>
      <sheetName val="УП-31"/>
      <sheetName val="УП-32 "/>
      <sheetName val="УП-33"/>
      <sheetName val="УИ-34"/>
      <sheetName val="УИ-34-м"/>
      <sheetName val="УИ-35"/>
      <sheetName val="УИ-36"/>
      <sheetName val="УИ-37"/>
      <sheetName val="УИ-39"/>
      <sheetName val="УЗ-21"/>
      <sheetName val="УЗ-21(1кв)"/>
      <sheetName val="УЗ-21(1кв)факт"/>
      <sheetName val="УЗ-21(2кв)"/>
      <sheetName val="УЗ-21(3кв)"/>
      <sheetName val="УЗ-21(4кв)"/>
      <sheetName val="УЗ-22(1кв)"/>
      <sheetName val="УЗ-22(2кв)"/>
      <sheetName val="УЗ-22(3кв)"/>
      <sheetName val="УЗ-22(4кв)"/>
      <sheetName val="УЗ-26 (1)"/>
      <sheetName val="УЗ-26 (2)"/>
      <sheetName val="УЗ-26 (3)"/>
      <sheetName val="УЗ-26 (4)"/>
      <sheetName val="УЗ-27 (1)"/>
      <sheetName val="УЗ-27 (2)"/>
      <sheetName val="УЗ-27 (3)"/>
      <sheetName val="УЗ-27 (4)"/>
      <sheetName val="УП-28"/>
      <sheetName val="УП-29"/>
      <sheetName val="УП-30"/>
      <sheetName val="УП-32"/>
      <sheetName val="Лист1 (2)"/>
      <sheetName val="УЗ-21 (1полуг 2002)"/>
      <sheetName val="УЗ-21 (1полуг 2003 план)"/>
      <sheetName val="УЗ-21(1полуг2003факт)1"/>
      <sheetName val="УЗ-21 (1полуг 2003 факт)"/>
      <sheetName val="УЗ-22 (1полуг 2002)факт"/>
      <sheetName val="УЗ-22 (1полуг 2003)пл"/>
      <sheetName val="УЗ-22 (1полуг 2003)факт"/>
      <sheetName val="УЗ-23(1 полуг 2002)"/>
      <sheetName val="УЗ-23(1 полуг 2003)пл"/>
      <sheetName val="УЗ-23(1полуг 2003) факт"/>
      <sheetName val="УЗ-26 (1полуг 2002  факт)"/>
      <sheetName val="УЗ-26 (1полуг 2003 план)"/>
      <sheetName val="УЗ-26 (1полуг 2003 факт)"/>
      <sheetName val="Прил 1"/>
      <sheetName val="Прил. 1.1."/>
      <sheetName val="Объемы"/>
      <sheetName val="СКС"/>
      <sheetName val="пл-ф 01.06г."/>
      <sheetName val="Премия (Бизнес-план) "/>
      <sheetName val="Премия (БДР) "/>
      <sheetName val="Объемы "/>
      <sheetName val="СКС "/>
      <sheetName val="Качк_тепло"/>
      <sheetName val="Качк_электро"/>
      <sheetName val="Качк_вода"/>
      <sheetName val="Качк_стоки"/>
      <sheetName val="Качк_свод"/>
      <sheetName val="Н_Тура"/>
      <sheetName val="Первоур"/>
      <sheetName val="пл-ф 02.06г."/>
      <sheetName val="Дотация за февраль"/>
      <sheetName val="Анализ по субконто"/>
      <sheetName val="Объемы март "/>
      <sheetName val="Доходы март"/>
      <sheetName val="свод"/>
      <sheetName val="тэнергия"/>
      <sheetName val="котельные"/>
      <sheetName val="котельные 2"/>
      <sheetName val="ээнергия"/>
      <sheetName val="водоотведение"/>
      <sheetName val="водоснабжение"/>
      <sheetName val="прочие"/>
      <sheetName val="расшифровка по прочим"/>
      <sheetName val="анализ покупки ТЭР"/>
      <sheetName val="обьем продаж"/>
      <sheetName val="смета ахр"/>
      <sheetName val="приложение 2 "/>
      <sheetName val="Лист"/>
      <sheetName val="навигация"/>
      <sheetName val="Т12"/>
      <sheetName val="Т3"/>
      <sheetName val="УФ-53 1кв02 скорр"/>
      <sheetName val="УФ-53 1кв 2002 факт "/>
      <sheetName val="УФ-53 2кв02 скорр"/>
      <sheetName val="УФ-53 3кв02скорр"/>
      <sheetName val="УФ-53 4кв02 скорр"/>
      <sheetName val="УФ-53 2002 всего"/>
      <sheetName val="TEHSHEET"/>
      <sheetName val="Заголовок"/>
      <sheetName val="под кредитное плечо 25%"/>
      <sheetName val="Справочно"/>
      <sheetName val="Инфо"/>
      <sheetName val="СОК накладные (ТК-Бишкек)"/>
      <sheetName val="2013б_п"/>
      <sheetName val="выручка"/>
      <sheetName val="ТМЦ ремонт"/>
      <sheetName val="ремонт"/>
      <sheetName val="пуско-нал"/>
      <sheetName val="ОФ вне смет строек"/>
      <sheetName val="ОФ"/>
      <sheetName val="ОС до 10 тр"/>
      <sheetName val="НИОКР"/>
      <sheetName val="аренда"/>
      <sheetName val="диагностика"/>
      <sheetName val="гостехнадзор"/>
      <sheetName val="лицензии"/>
      <sheetName val="вода"/>
      <sheetName val="охрана окр ср"/>
      <sheetName val="типографские бланки"/>
      <sheetName val="ТМЦ канц"/>
      <sheetName val="командиров"/>
      <sheetName val="спецлитература"/>
      <sheetName val="XLR_NoRangeSheet"/>
      <sheetName val="VLOOKUP"/>
      <sheetName val="INPUTMASTER"/>
      <sheetName val="Sheet2"/>
      <sheetName val="Данные для расчета"/>
      <sheetName val="Справочники"/>
      <sheetName val="SMetstrait"/>
      <sheetName val="2001"/>
      <sheetName val="t_Настройки"/>
      <sheetName val="Ком потери"/>
      <sheetName val="ñâîä äî âí.îá."/>
      <sheetName val="ðàñø.äëÿ ÐÀÎ"/>
      <sheetName val="ðàñø.äëÿ ÐÀÎ ñòð.310"/>
      <sheetName val="Ëèñò1"/>
      <sheetName val="Ãðàôèêè_Ãêàë,òûñ.ðóá."/>
      <sheetName val="5.1_ÿíâàðü"/>
      <sheetName val="5.1_ôåâðàëü"/>
      <sheetName val="5.1_ìàðò"/>
      <sheetName val="Ý1.14 ÎÀÎ"/>
      <sheetName val="Ý1.15ÎÀÎ"/>
      <sheetName val="Ý1.14 ÇÝÑ"/>
      <sheetName val="Ý1.14ÖÝÑ"/>
      <sheetName val="Ý1.14ÂÝÑ"/>
      <sheetName val="Ý1.14ÞÝÑ"/>
      <sheetName val="Ý1.15ÇÝÑ"/>
      <sheetName val="Ý1.15ÖÝÑ"/>
      <sheetName val="Ý1.15ÂÝÑ"/>
      <sheetName val="Ý1.15ÞÝÑ"/>
      <sheetName val="1 êâ."/>
      <sheetName val="2 êâ."/>
      <sheetName val="3 êâ."/>
      <sheetName val="4 êâ."/>
      <sheetName val=" ãîä"/>
      <sheetName val="ÓÏ 33 ñâîä."/>
      <sheetName val="Ôàêò"/>
      <sheetName val="ïë. è ôàêò"/>
      <sheetName val="Ìîäóëü2"/>
      <sheetName val="Ìîäóëü1"/>
      <sheetName val="òèòóë"/>
      <sheetName val="À1"/>
      <sheetName val="À2"/>
      <sheetName val="ÏÝÏ2"/>
      <sheetName val="ÏÝÏ3"/>
      <sheetName val="Á1"/>
      <sheetName val="ÄÏÍ1"/>
      <sheetName val="ÄÏÍ2"/>
      <sheetName val="ÏÁ1"/>
      <sheetName val="ÏÁ2"/>
      <sheetName val="ÓÔ1 "/>
      <sheetName val="Ì2"/>
      <sheetName val="Ì3"/>
      <sheetName val="ÓÇ1 "/>
      <sheetName val="ÓÇ2"/>
      <sheetName val="ÓÏ1"/>
      <sheetName val="ÓÏ2"/>
      <sheetName val="ÓÏ3"/>
      <sheetName val="ÓÈ1"/>
      <sheetName val="ÓÈ2"/>
      <sheetName val="ÓÐ1"/>
      <sheetName val="È1"/>
      <sheetName val="È2"/>
      <sheetName val="ÓÔ2"/>
      <sheetName val="Ëèñò2"/>
      <sheetName val="Ëèñò3"/>
      <sheetName val="ИТОГИ  по Н,Р,Э,Q"/>
      <sheetName val="материалы"/>
      <sheetName val="Лист13"/>
      <sheetName val="КТ 13.1.1"/>
      <sheetName val="Списки"/>
      <sheetName val="Макет"/>
      <sheetName val="ИТ-бюджет"/>
      <sheetName val="Исходные"/>
      <sheetName val="t_проверки"/>
      <sheetName val="Сценарные условия"/>
      <sheetName val="Список ДЗО"/>
      <sheetName val="3 Программа реализации"/>
      <sheetName val="расходы - ТБР"/>
      <sheetName val="модель - RAB окончат."/>
      <sheetName val="Индексация"/>
      <sheetName val="НВВ - предложение ок."/>
      <sheetName val="Расх. - предложение ок."/>
      <sheetName val="модель - ТБР "/>
      <sheetName val="Расчет расходов RAB окончат. "/>
      <sheetName val="Покупная энергия RAB"/>
      <sheetName val="Расходы - индексация"/>
      <sheetName val="Топливо2009"/>
      <sheetName val="2009"/>
      <sheetName val="T25"/>
      <sheetName val="T31"/>
      <sheetName val="форма-прил к ф№1"/>
      <sheetName val="T0"/>
      <sheetName val="9. Смета затрат"/>
      <sheetName val="11 Прочие_расчет"/>
      <sheetName val="10. БДР"/>
      <sheetName val="1"/>
      <sheetName val="на 1 тут"/>
      <sheetName val="услуги непроизводств."/>
      <sheetName val="экология"/>
      <sheetName val="страховые"/>
      <sheetName val="другие затраты с-ст"/>
      <sheetName val="налоги в с-ст"/>
      <sheetName val="% за кредит"/>
      <sheetName val="поощрение (ДВ)"/>
      <sheetName val="другие из прибыли"/>
      <sheetName val="выпадающие"/>
      <sheetName val="ремонты"/>
      <sheetName val="#ССЫЛКА"/>
      <sheetName val=""/>
      <sheetName val="перечень бизнес-систем"/>
      <sheetName val="перечень ОИК"/>
      <sheetName val="перечень СКО"/>
      <sheetName val="оргструктура"/>
      <sheetName val="10"/>
      <sheetName val="11"/>
      <sheetName val="14"/>
      <sheetName val="16"/>
      <sheetName val="18"/>
      <sheetName val="19"/>
      <sheetName val="25"/>
      <sheetName val="22"/>
      <sheetName val="27"/>
      <sheetName val="28"/>
      <sheetName val="3"/>
      <sheetName val="4.1"/>
      <sheetName val="4"/>
      <sheetName val="InputTI"/>
      <sheetName val="Позиция"/>
      <sheetName val="map_nat"/>
      <sheetName val="map_RPG"/>
      <sheetName val="Profit &amp; Loss Total"/>
      <sheetName val="Контроль"/>
      <sheetName val="Отопление"/>
      <sheetName val="постоянные затраты"/>
      <sheetName val="vec"/>
      <sheetName val="Таб1.1"/>
      <sheetName val="календарный план"/>
      <sheetName val="ПРОГНОЗ_1"/>
      <sheetName val="MTL$-INTER"/>
      <sheetName val="合成単価作成・-BLDG"/>
      <sheetName val="Curves"/>
      <sheetName val="Note"/>
      <sheetName val="共機計算"/>
      <sheetName val="Heads"/>
      <sheetName val="Dbase"/>
      <sheetName val="Tables"/>
      <sheetName val="Page 2"/>
      <sheetName val="共機J"/>
      <sheetName val="Закупки центр"/>
      <sheetName val="БФ-2-8-П"/>
      <sheetName val="БФ-2-13-П"/>
      <sheetName val="РБП"/>
      <sheetName val="ПС рек"/>
      <sheetName val="ПВР_9"/>
      <sheetName val="ЛЭП нов"/>
      <sheetName val="расшифровка"/>
      <sheetName val="Пер-Вл"/>
      <sheetName val="Текущие цены"/>
      <sheetName val="Source"/>
      <sheetName val="эл ст"/>
      <sheetName val="ис.смета"/>
      <sheetName val="Гр5(о)"/>
      <sheetName val="Данные"/>
      <sheetName val="См-2 Шатурс сети  проект работы"/>
      <sheetName val="Макро"/>
      <sheetName val="Технический лист"/>
      <sheetName val="Месяцы"/>
      <sheetName val="17СВОД-ПУ"/>
      <sheetName val="Регионы"/>
      <sheetName val="Олимпстрой декабрь 2010"/>
      <sheetName val="ПП"/>
      <sheetName val="БФ-2-5-П"/>
      <sheetName val="НП-2-12-П"/>
      <sheetName val="1_из"/>
      <sheetName val="2РЗ"/>
      <sheetName val="3конф"/>
      <sheetName val="3_пр"/>
      <sheetName val="4_РЗ"/>
      <sheetName val="5_конф"/>
      <sheetName val="6_НКУ"/>
      <sheetName val="Параметры"/>
      <sheetName val="Таблица А13"/>
      <sheetName val="3оос_новая"/>
      <sheetName val="ТехЭк"/>
      <sheetName val="НВВ утв тарифы"/>
      <sheetName val="ВСПОМОГАТ"/>
      <sheetName val="план 2000"/>
      <sheetName val="SILICATE"/>
      <sheetName val="БДР_классиф-р_чистовой"/>
      <sheetName val="2.ГСМ"/>
      <sheetName val="Выпадающие списки"/>
      <sheetName val="СБП_Списки"/>
      <sheetName val="СВОД (с новой москвой)"/>
      <sheetName val="Корр ИП _2016_2017"/>
      <sheetName val="Расчет НВВ по RAB (2011-2017)"/>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sheetData sheetId="27"/>
      <sheetData sheetId="28"/>
      <sheetData sheetId="29"/>
      <sheetData sheetId="30"/>
      <sheetData sheetId="31"/>
      <sheetData sheetId="32"/>
      <sheetData sheetId="33"/>
      <sheetData sheetId="34"/>
      <sheetData sheetId="35"/>
      <sheetData sheetId="36" refreshError="1"/>
      <sheetData sheetId="37" refreshError="1"/>
      <sheetData sheetId="38"/>
      <sheetData sheetId="39" refreshError="1"/>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sheetData sheetId="157"/>
      <sheetData sheetId="158"/>
      <sheetData sheetId="159"/>
      <sheetData sheetId="160"/>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sheetData sheetId="179"/>
      <sheetData sheetId="180"/>
      <sheetData sheetId="181"/>
      <sheetData sheetId="182"/>
      <sheetData sheetId="183"/>
      <sheetData sheetId="184"/>
      <sheetData sheetId="185"/>
      <sheetData sheetId="186"/>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efreshError="1"/>
      <sheetData sheetId="372" refreshError="1"/>
      <sheetData sheetId="373" refreshError="1"/>
      <sheetData sheetId="374" refreshError="1"/>
      <sheetData sheetId="375" refreshError="1"/>
      <sheetData sheetId="376" refreshError="1"/>
      <sheetData sheetId="377" refreshError="1"/>
      <sheetData sheetId="378" refreshError="1"/>
      <sheetData sheetId="379" refreshError="1"/>
      <sheetData sheetId="380" refreshError="1"/>
      <sheetData sheetId="381" refreshError="1"/>
      <sheetData sheetId="382" refreshError="1"/>
      <sheetData sheetId="383" refreshError="1"/>
      <sheetData sheetId="384" refreshError="1"/>
      <sheetData sheetId="385" refreshError="1"/>
      <sheetData sheetId="386" refreshError="1"/>
      <sheetData sheetId="387" refreshError="1"/>
      <sheetData sheetId="388" refreshError="1"/>
      <sheetData sheetId="389" refreshError="1"/>
      <sheetData sheetId="390" refreshError="1"/>
      <sheetData sheetId="391" refreshError="1"/>
      <sheetData sheetId="392" refreshError="1"/>
      <sheetData sheetId="393" refreshError="1"/>
      <sheetData sheetId="394" refreshError="1"/>
      <sheetData sheetId="395" refreshError="1"/>
      <sheetData sheetId="396" refreshError="1"/>
      <sheetData sheetId="397" refreshError="1"/>
      <sheetData sheetId="398" refreshError="1"/>
      <sheetData sheetId="399" refreshError="1"/>
      <sheetData sheetId="400" refreshError="1"/>
      <sheetData sheetId="401" refreshError="1"/>
      <sheetData sheetId="402"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z_mēn _bud_"/>
      <sheetName val="pz_mēn"/>
      <sheetName val="cogs_mēn"/>
      <sheetName val="sell_mēn"/>
      <sheetName val="admin_mēn"/>
      <sheetName val="pz_gads"/>
      <sheetName val="cogs_gads"/>
      <sheetName val="sell_gads"/>
      <sheetName val="admin_gads"/>
      <sheetName val="bs"/>
      <sheetName val="приложение"/>
      <sheetName val="realiz_M"/>
      <sheetName val="realiz_Y"/>
      <sheetName val="Data"/>
      <sheetName val="Себестоимость"/>
      <sheetName val="Свод"/>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нструкция"/>
      <sheetName val="Справочники"/>
      <sheetName val="Приложение 1"/>
      <sheetName val="Приложение 2"/>
      <sheetName val="Приложение 3"/>
      <sheetName val="Приложение 4"/>
      <sheetName val="Регионы"/>
      <sheetName val="14б ДПН отчет"/>
      <sheetName val="16а Сводный анализ"/>
      <sheetName val="FST5"/>
      <sheetName val="Заголовок"/>
      <sheetName val="Форма 20 (1)"/>
      <sheetName val="Форма 20 (2)"/>
      <sheetName val="Форма 20 (3)"/>
      <sheetName val="Форма 20 (4)"/>
      <sheetName val="Форма 20 (5)"/>
      <sheetName val="ЭСО"/>
      <sheetName val="сбыт"/>
      <sheetName val="Ген. не уч. ОРЭМ"/>
      <sheetName val="TEHSHEET"/>
      <sheetName val="Свод"/>
      <sheetName val="Заголовок2"/>
      <sheetName val="Таб1.1"/>
      <sheetName val="Гр5(о)"/>
      <sheetName val="0"/>
      <sheetName val="0.3"/>
      <sheetName val="1"/>
      <sheetName val="2.1"/>
      <sheetName val="2"/>
      <sheetName val="2.2"/>
      <sheetName val="2.3"/>
      <sheetName val="4"/>
      <sheetName val="РчСтЭЭ_Ф"/>
      <sheetName val="ИП"/>
      <sheetName val="Ист-ики финанс-я"/>
      <sheetName val="Расчет прибыли"/>
      <sheetName val="РчСтГМ_УП"/>
      <sheetName val="РчСтГМ_Ф"/>
      <sheetName val="0.1"/>
      <sheetName val="РчСтЭЭ_УП"/>
      <sheetName val="РчСтЭЭ"/>
      <sheetName val="Индексы"/>
      <sheetName val="РчСтГМ"/>
      <sheetName val="control"/>
      <sheetName val="Сводка-20"/>
      <sheetName val="Сводка"/>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писок форм"/>
      <sheetName val="Справочники"/>
      <sheetName val="2"/>
      <sheetName val="3"/>
      <sheetName val="4"/>
      <sheetName val="5"/>
      <sheetName val="6"/>
      <sheetName val="7"/>
      <sheetName val="8"/>
      <sheetName val="9"/>
      <sheetName val="10"/>
      <sheetName val="11"/>
      <sheetName val="12"/>
      <sheetName val="13"/>
      <sheetName val="14"/>
      <sheetName val="15"/>
      <sheetName val="16"/>
      <sheetName val="17"/>
      <sheetName val="999"/>
      <sheetName val="Регионы"/>
      <sheetName val="29"/>
      <sheetName val="20"/>
      <sheetName val="21"/>
      <sheetName val="23"/>
      <sheetName val="25"/>
      <sheetName val="26"/>
      <sheetName val="27"/>
      <sheetName val="28"/>
      <sheetName val="19"/>
      <sheetName val="22"/>
      <sheetName val="24"/>
      <sheetName val="УФ-61"/>
      <sheetName val="расчет тарифов"/>
      <sheetName val="Приложение (ТЭЦ) "/>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Передача ЭЭ"/>
      <sheetName val="FES"/>
      <sheetName val="TEHSHEET"/>
      <sheetName val="Топливо2009"/>
      <sheetName val="2009"/>
      <sheetName val="Титульный"/>
      <sheetName val="Лист1"/>
      <sheetName val="14б ДПН отчет"/>
      <sheetName val="16а Сводный анализ"/>
      <sheetName val="FST5"/>
      <sheetName val="REESTR_MO"/>
      <sheetName val="2.2"/>
      <sheetName val="ИП"/>
      <sheetName val="Ист-ики финанс-я"/>
      <sheetName val="Расчет прибыли"/>
      <sheetName val="2.1"/>
      <sheetName val="2.3"/>
      <sheetName val="0.1"/>
      <sheetName val="Индексы"/>
      <sheetName val="Инструкция"/>
      <sheetName val="ИТОГИ  по Н,Р,Э,Q"/>
      <sheetName val="Сводка-20"/>
      <sheetName val="Сводка"/>
      <sheetName val="Список_форм"/>
      <sheetName val="Приложение_(ТЭЦ)_"/>
      <sheetName val="на 1 тут"/>
      <sheetName val="NEW-PANEL"/>
      <sheetName val="Смета"/>
      <sheetName val="УЕ"/>
      <sheetName val="TSheet"/>
      <sheetName val="ф2 сап"/>
      <sheetName val="Т.16"/>
      <sheetName val="control"/>
      <sheetName val="Таб1.1"/>
    </sheetNames>
    <sheetDataSet>
      <sheetData sheetId="0" refreshError="1"/>
      <sheetData sheetId="1" refreshError="1"/>
      <sheetData sheetId="2" refreshError="1">
        <row r="2">
          <cell r="A2" t="str">
            <v>ТЭС-1</v>
          </cell>
        </row>
        <row r="3">
          <cell r="A3" t="str">
            <v>ТЭС-2</v>
          </cell>
        </row>
        <row r="5">
          <cell r="A5" t="str">
            <v>Добавить строки</v>
          </cell>
        </row>
        <row r="9">
          <cell r="A9" t="str">
            <v>Котельная - 1</v>
          </cell>
        </row>
        <row r="10">
          <cell r="A10" t="str">
            <v>Котельная - 2</v>
          </cell>
        </row>
        <row r="12">
          <cell r="A12" t="str">
            <v>Добавить строки</v>
          </cell>
        </row>
        <row r="30">
          <cell r="A30" t="str">
            <v>Абонплата РАО "ЕЭС России"</v>
          </cell>
        </row>
        <row r="31">
          <cell r="A31" t="str">
            <v>Плата ФСК "ЕЭС России"</v>
          </cell>
        </row>
        <row r="32">
          <cell r="A32" t="str">
            <v>Плата НП "АТС"</v>
          </cell>
        </row>
        <row r="33">
          <cell r="A33" t="str">
            <v>Плата ОАО "СО-ЦДУ ЕЭС"</v>
          </cell>
        </row>
        <row r="35">
          <cell r="A35" t="str">
            <v>Добавить строки</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Справочники"/>
      <sheetName val="19"/>
      <sheetName val="20"/>
      <sheetName val="21"/>
      <sheetName val="22"/>
      <sheetName val="23"/>
      <sheetName val="24"/>
      <sheetName val="25"/>
      <sheetName val="26"/>
      <sheetName val="27"/>
      <sheetName val="28"/>
      <sheetName val="29"/>
      <sheetName val="реализация СВОД"/>
      <sheetName val="реализация нерег"/>
      <sheetName val="реализация рег"/>
      <sheetName val="расчет смешанного тарифа"/>
      <sheetName val="товарка население"/>
      <sheetName val="товарка исх"/>
      <sheetName val="смешанный тариф рег"/>
      <sheetName val="товарка рег"/>
      <sheetName val="смешанный тариф нерег"/>
      <sheetName val="товарка нерег"/>
      <sheetName val="смешанный тариф итого"/>
      <sheetName val="товарка итого"/>
      <sheetName val="1.1.1.1.(товарка исх.)"/>
      <sheetName val="1.1.1.1.(товарка рег)"/>
      <sheetName val="1.1.1.1.(товарка нерег)"/>
      <sheetName val="1.1.1.1.(товарка итого)"/>
      <sheetName val="1.1.1.1.(товарка горсети исх.)"/>
      <sheetName val="1.1.1.1.(товарка горсети рег)"/>
      <sheetName val="1.1.1.1.(товарка горсети нерег)"/>
      <sheetName val="1.1.1.1.(товарка горсети итого)"/>
      <sheetName val="товарка отрасли"/>
      <sheetName val="товарка группы"/>
      <sheetName val="товарка горсети"/>
      <sheetName val="Анализ по товарке"/>
      <sheetName val="Анализ по товарке (ОПП)"/>
      <sheetName val="Анализ по реализации"/>
      <sheetName val="товарка факт по рег. тарифу"/>
      <sheetName val="Анализ товарки по рег. тарифу"/>
      <sheetName val="Анализ товарки ОПП рег. тарифу"/>
      <sheetName val="P2.1"/>
      <sheetName val="Мониторинг _2"/>
      <sheetName val="Регионы"/>
      <sheetName val="перекрестка"/>
      <sheetName val="16"/>
      <sheetName val="18.2"/>
      <sheetName val="4"/>
      <sheetName val="6"/>
      <sheetName val="15"/>
      <sheetName val="17.1"/>
      <sheetName val="2.3"/>
      <sheetName val="реализация"/>
      <sheetName val="группы итого 1с"/>
      <sheetName val="группы рег."/>
      <sheetName val="группы нерег."/>
      <sheetName val="группы перерасчет рег."/>
      <sheetName val="группы перерасчет нерег."/>
      <sheetName val="группы итого проверка"/>
      <sheetName val="ПД_ПФ_2009"/>
      <sheetName val="Бюджет_2010_ожид."/>
      <sheetName val="шаблон для R3"/>
      <sheetName val="ЭСО"/>
      <sheetName val="сбыт"/>
      <sheetName val="Ген. не уч. ОРЭМ"/>
      <sheetName val="сети"/>
      <sheetName val="21.3"/>
      <sheetName val="Форма 20 (1)"/>
      <sheetName val="Форма 20 (2)"/>
      <sheetName val="Форма 20 (3)"/>
      <sheetName val="Форма 20 (4)"/>
      <sheetName val="Форма 20 (5)"/>
      <sheetName val="FES"/>
      <sheetName val="ПД_дек"/>
      <sheetName val="ПФ_дек"/>
      <sheetName val="анализ 50"/>
      <sheetName val="анализ 51"/>
      <sheetName val="анализ 57"/>
      <sheetName val="анализ 62"/>
      <sheetName val="расшифровка 62"/>
      <sheetName val="ОСВ"/>
      <sheetName val="60,51"/>
      <sheetName val="71,50"/>
      <sheetName val="76.5,51"/>
      <sheetName val="91.2,51"/>
      <sheetName val="66,51"/>
      <sheetName val="бюджет_2010_фев"/>
      <sheetName val="расх. из приб. фев 2010"/>
      <sheetName val="инвест.прогр"/>
      <sheetName val="сч.60 услуги СЭ"/>
      <sheetName val="ДЗ_РСВ"/>
      <sheetName val="РСВ_продажа"/>
      <sheetName val="ДЗ_БР"/>
      <sheetName val="БР продажа "/>
      <sheetName val="ДЗ_мощность"/>
      <sheetName val="ДЗ_ТДЭн_компенсация"/>
      <sheetName val="КЗ_60.1"/>
      <sheetName val="КЗ_РСВ"/>
      <sheetName val="КЗ_КОМ"/>
      <sheetName val="КЗ_БР"/>
      <sheetName val="КЗ_76.5"/>
      <sheetName val="КЗ_71"/>
      <sheetName val="авансы выданные_60.2"/>
      <sheetName val="КЗ_ЦФР"/>
      <sheetName val=" анализ  70"/>
      <sheetName val="68.1_ПОДОХОДНЫЙ"/>
      <sheetName val="68.2_НДС"/>
      <sheetName val="68.4 налог на ПРИБЫЛЬ"/>
      <sheetName val="68.4.1._платежи в бюджет"/>
      <sheetName val="68.4.2_начисление _налога_ПРИБ."/>
      <sheetName val="68.8_ИМУЩЕСТВО"/>
      <sheetName val="68.10_ОКР.СРЕДА"/>
      <sheetName val="68.11_ТРАНСПОРТ"/>
      <sheetName val="68.12_ЗЕМЛЯ"/>
      <sheetName val="68.14_ГОСПОШЛИНА"/>
      <sheetName val="Анализ 97"/>
      <sheetName val="69.1_СОЦ_СТРАХ"/>
      <sheetName val="69.2_ПФ"/>
      <sheetName val="69.3_МЕД.СТРАХ."/>
      <sheetName val="69.11_ТРАВМАТИЗМ"/>
      <sheetName val="58.1 АКЦИИ СГЭС"/>
      <sheetName val="58.2_ВЕКСЕЛЯ"/>
      <sheetName val="58.3_ЗАЙМЫ"/>
      <sheetName val="58.2_91.1_ВЕКСЕЛЯ"/>
      <sheetName val="91.2_58.2_ВЕКСЕЛЯ"/>
      <sheetName val="анализ сч.75"/>
      <sheetName val="план счетов"/>
      <sheetName val="выручка_02"/>
      <sheetName val="Лист1"/>
      <sheetName val="Лист1 (2)"/>
      <sheetName val="Лист2"/>
      <sheetName val="Лист3"/>
      <sheetName val="Электроэн 4кв"/>
      <sheetName val="Вода 4кв"/>
      <sheetName val="Тепло 4кв"/>
      <sheetName val="ДПН внутр"/>
      <sheetName val="ДПН АРМ"/>
      <sheetName val="_x0018_O_x0000__x0000__x0000_"/>
      <sheetName val=""/>
      <sheetName val="Control"/>
      <sheetName val="Приток"/>
      <sheetName val="Отток"/>
      <sheetName val="Списки"/>
      <sheetName val="FST5"/>
      <sheetName val="TSheet"/>
      <sheetName val="Титульный"/>
      <sheetName val="3"/>
      <sheetName val="5"/>
      <sheetName val="P2.2"/>
      <sheetName val="реализация_СВОД"/>
      <sheetName val="реализация_нерег"/>
      <sheetName val="реализация_рег"/>
      <sheetName val="расчет_смешанного_тарифа"/>
      <sheetName val="товарка_население"/>
      <sheetName val="товарка_исх"/>
      <sheetName val="смешанный_тариф_рег"/>
      <sheetName val="товарка_рег"/>
      <sheetName val="смешанный_тариф_нерег"/>
      <sheetName val="товарка_нерег"/>
      <sheetName val="смешанный_тариф_итого"/>
      <sheetName val="товарка_итого"/>
      <sheetName val="1_1_1_1_(товарка_исх_)"/>
      <sheetName val="1_1_1_1_(товарка_рег)"/>
      <sheetName val="1_1_1_1_(товарка_нерег)"/>
      <sheetName val="1_1_1_1_(товарка_итого)"/>
      <sheetName val="1_1_1_1_(товарка_горсети_исх_)"/>
      <sheetName val="1_1_1_1_(товарка_горсети_рег)"/>
      <sheetName val="1_1_1_1_(товарка_горсети_нерег)"/>
      <sheetName val="1_1_1_1_(товарка_горсети_итого)"/>
      <sheetName val="товарка_отрасли"/>
      <sheetName val="товарка_группы"/>
      <sheetName val="товарка_горсети"/>
      <sheetName val="Анализ_по_товарке"/>
      <sheetName val="Анализ_по_товарке_(ОПП)"/>
      <sheetName val="Анализ_по_реализации"/>
      <sheetName val="товарка_факт_по_рег__тарифу"/>
      <sheetName val="Анализ_товарки_по_рег__тарифу"/>
      <sheetName val="Анализ_товарки_ОПП_рег__тарифу"/>
      <sheetName val="P2_1"/>
      <sheetName val="Мониторинг__2"/>
      <sheetName val="шаблон_для_R3"/>
      <sheetName val="группы_итого_1с"/>
      <sheetName val="группы_рег_"/>
      <sheetName val="группы_нерег_"/>
      <sheetName val="группы_перерасчет_рег_"/>
      <sheetName val="группы_перерасчет_нерег_"/>
      <sheetName val="группы_итого_проверка"/>
      <sheetName val="Бюджет_2010_ожид_"/>
      <sheetName val="Форма_20_(1)"/>
      <sheetName val="Форма_20_(2)"/>
      <sheetName val="Форма_20_(3)"/>
      <sheetName val="Форма_20_(4)"/>
      <sheetName val="Форма_20_(5)"/>
      <sheetName val="18_2"/>
      <sheetName val="17_1"/>
      <sheetName val="2_3"/>
      <sheetName val="Ген__не_уч__ОРЭМ"/>
      <sheetName val="21_3"/>
      <sheetName val="анализ_50"/>
      <sheetName val="анализ_51"/>
      <sheetName val="анализ_57"/>
      <sheetName val="анализ_62"/>
      <sheetName val="расшифровка_62"/>
      <sheetName val="76_5,51"/>
      <sheetName val="91_2,51"/>
      <sheetName val="расх__из_приб__фев_2010"/>
      <sheetName val="инвест_прогр"/>
      <sheetName val="сч_60_услуги_СЭ"/>
      <sheetName val="БР_продажа_"/>
      <sheetName val="КЗ_60_1"/>
      <sheetName val="КЗ_76_5"/>
      <sheetName val="авансы_выданные_60_2"/>
      <sheetName val="_анализ__70"/>
      <sheetName val="68_1_ПОДОХОДНЫЙ"/>
      <sheetName val="68_2_НДС"/>
      <sheetName val="68_4_налог_на_ПРИБЫЛЬ"/>
      <sheetName val="68_4_1__платежи_в_бюджет"/>
      <sheetName val="68_4_2_начисление__налога_ПРИБ_"/>
      <sheetName val="68_8_ИМУЩЕСТВО"/>
      <sheetName val="68_10_ОКР_СРЕДА"/>
      <sheetName val="68_11_ТРАНСПОРТ"/>
      <sheetName val="68_12_ЗЕМЛЯ"/>
      <sheetName val="68_14_ГОСПОШЛИНА"/>
      <sheetName val="Анализ_97"/>
      <sheetName val="69_1_СОЦ_СТРАХ"/>
      <sheetName val="69_2_ПФ"/>
      <sheetName val="69_3_МЕД_СТРАХ_"/>
      <sheetName val="69_11_ТРАВМАТИЗМ"/>
      <sheetName val="58_1_АКЦИИ_СГЭС"/>
      <sheetName val="58_2_ВЕКСЕЛЯ"/>
      <sheetName val="58_3_ЗАЙМЫ"/>
      <sheetName val="58_2_91_1_ВЕКСЕЛЯ"/>
      <sheetName val="91_2_58_2_ВЕКСЕЛЯ"/>
      <sheetName val="анализ_сч_75"/>
      <sheetName val="план_счетов"/>
      <sheetName val="Лист1_(2)"/>
      <sheetName val="Электроэн_4кв"/>
      <sheetName val="Вода_4кв"/>
      <sheetName val="Тепло_4кв"/>
      <sheetName val="ДПН_внутр"/>
      <sheetName val="ДПН_АРМ"/>
      <sheetName val="O"/>
      <sheetName val="_x0018_O???"/>
      <sheetName val="35998"/>
      <sheetName val="44"/>
      <sheetName val="92"/>
      <sheetName val="94"/>
      <sheetName val="97"/>
      <sheetName val="Отчет"/>
      <sheetName val="Расчёт"/>
      <sheetName val="14б ДПН отчет"/>
      <sheetName val="16а Сводный анализ"/>
      <sheetName val="НЕДЕЛИ"/>
      <sheetName val="реализация⼘6㮧疽М"/>
      <sheetName val="TEHSHEET"/>
      <sheetName val="_x0018_O"/>
      <sheetName val="_x0018_O_x0000_"/>
      <sheetName val="Топливо2009"/>
      <sheetName val="2009"/>
      <sheetName val="_x0018_O?"/>
      <sheetName val="Таб1.1"/>
      <sheetName val="ПС 110 кВ №13 А"/>
      <sheetName val="17"/>
      <sheetName val="Ф-1 (для АО-энерго)"/>
      <sheetName val="Ф-2 (для АО-энерго)"/>
      <sheetName val="свод"/>
      <sheetName val="Гр5(о)"/>
      <sheetName val="_x005f_x0018_O_x005f_x0000__x005f_x0000__x005f_x0000_"/>
      <sheetName val="Расчёт НВВ по RAB"/>
      <sheetName val="Лист4"/>
      <sheetName val="СВОД БДДС"/>
      <sheetName val="ПЭ"/>
      <sheetName val="СЭ"/>
      <sheetName val="ЧЭ"/>
      <sheetName val="ИА"/>
      <sheetName val="2. Баланс"/>
      <sheetName val="3. БДДС"/>
      <sheetName val="Бюджет_2015"/>
      <sheetName val="ПФ_2015"/>
      <sheetName val="ПД_2015"/>
      <sheetName val="НВВ"/>
      <sheetName val="Бюджет_15_поквартально."/>
      <sheetName val="Бюджет_01.15"/>
      <sheetName val="ПФ_01.15"/>
      <sheetName val="ПД_01.15"/>
      <sheetName val="Бюджет_02.15"/>
      <sheetName val="ПФ_02.15"/>
      <sheetName val="ПД_02.15"/>
      <sheetName val="Бюджет_03.15"/>
      <sheetName val="ПФ_03.15"/>
      <sheetName val="ПД_03.15"/>
      <sheetName val="Бюджет_1кв._15"/>
      <sheetName val="ПФ_1кв._15"/>
      <sheetName val="ПД_1кв._15"/>
      <sheetName val="Бюджет_04.15"/>
      <sheetName val="ПФ_04.15"/>
      <sheetName val="ПД_04.15"/>
      <sheetName val="Бюджет_05.15"/>
      <sheetName val="ПФ_05.15"/>
      <sheetName val="ПД_05.15"/>
      <sheetName val="Бюджет_06.15"/>
      <sheetName val="ПФ_06.15"/>
      <sheetName val="ПД_06.15"/>
      <sheetName val="Бюджет_2кв._15"/>
      <sheetName val="ПФ_2кв._15"/>
      <sheetName val="ПД_2кв._15"/>
      <sheetName val="Бюджет_6мес._15"/>
      <sheetName val="ПФ_6мес._15"/>
      <sheetName val="Справочник"/>
      <sheetName val="СевЭС"/>
      <sheetName val="НоябЭС"/>
      <sheetName val="КогЭС"/>
      <sheetName val="НВЭС"/>
      <sheetName val="НЮЭС"/>
      <sheetName val="ЭК"/>
      <sheetName val="УрайЭС"/>
      <sheetName val="СурЭС"/>
      <sheetName val="ТюмТПО "/>
      <sheetName val="ЮжТПО "/>
      <sheetName val="ИшТПО"/>
      <sheetName val="ТобТПО"/>
    </sheetNames>
    <sheetDataSet>
      <sheetData sheetId="0" refreshError="1"/>
      <sheetData sheetId="1" refreshError="1"/>
      <sheetData sheetId="2" refreshError="1">
        <row r="2">
          <cell r="A2" t="str">
            <v>ТЭС-1</v>
          </cell>
        </row>
        <row r="3">
          <cell r="A3" t="str">
            <v>ТЭС-2</v>
          </cell>
        </row>
        <row r="16">
          <cell r="A16" t="str">
            <v>Котельная - 1</v>
          </cell>
        </row>
        <row r="17">
          <cell r="A17" t="str">
            <v>Котельная - 2</v>
          </cell>
        </row>
      </sheetData>
      <sheetData sheetId="3" refreshError="1">
        <row r="2">
          <cell r="A2" t="str">
            <v>ТЭС-1</v>
          </cell>
        </row>
        <row r="4">
          <cell r="E4" t="str">
            <v>ТЭС-1</v>
          </cell>
          <cell r="G4" t="str">
            <v>ТЭС-2</v>
          </cell>
          <cell r="J4" t="str">
            <v>ГЭС-1</v>
          </cell>
          <cell r="L4" t="str">
            <v>ГЭС-2</v>
          </cell>
        </row>
        <row r="8">
          <cell r="C8">
            <v>0</v>
          </cell>
          <cell r="D8">
            <v>0</v>
          </cell>
        </row>
        <row r="9">
          <cell r="C9">
            <v>0</v>
          </cell>
          <cell r="D9">
            <v>0</v>
          </cell>
        </row>
        <row r="10">
          <cell r="C10">
            <v>0</v>
          </cell>
          <cell r="D10">
            <v>0</v>
          </cell>
        </row>
        <row r="11">
          <cell r="C11">
            <v>0</v>
          </cell>
          <cell r="D11">
            <v>0</v>
          </cell>
          <cell r="E11">
            <v>0</v>
          </cell>
          <cell r="F11">
            <v>0</v>
          </cell>
          <cell r="G11">
            <v>0</v>
          </cell>
          <cell r="H11">
            <v>0</v>
          </cell>
          <cell r="J11">
            <v>0</v>
          </cell>
          <cell r="K11" t="e">
            <v>#NAME?</v>
          </cell>
          <cell r="L11">
            <v>0</v>
          </cell>
          <cell r="M11" t="e">
            <v>#NAME?</v>
          </cell>
        </row>
        <row r="12">
          <cell r="C12">
            <v>0</v>
          </cell>
          <cell r="D12">
            <v>0</v>
          </cell>
          <cell r="E12">
            <v>0</v>
          </cell>
          <cell r="F12">
            <v>0</v>
          </cell>
          <cell r="G12">
            <v>0</v>
          </cell>
          <cell r="H12">
            <v>0</v>
          </cell>
          <cell r="J12">
            <v>0</v>
          </cell>
          <cell r="K12">
            <v>0</v>
          </cell>
          <cell r="L12">
            <v>0</v>
          </cell>
          <cell r="M12">
            <v>0</v>
          </cell>
        </row>
        <row r="13">
          <cell r="C13">
            <v>0</v>
          </cell>
          <cell r="D13">
            <v>0</v>
          </cell>
        </row>
        <row r="14">
          <cell r="C14">
            <v>0</v>
          </cell>
          <cell r="D14">
            <v>0</v>
          </cell>
          <cell r="E14">
            <v>0</v>
          </cell>
          <cell r="F14">
            <v>0</v>
          </cell>
          <cell r="G14">
            <v>0</v>
          </cell>
          <cell r="H14">
            <v>0</v>
          </cell>
          <cell r="J14">
            <v>0</v>
          </cell>
          <cell r="K14">
            <v>0</v>
          </cell>
          <cell r="L14">
            <v>0</v>
          </cell>
          <cell r="M14">
            <v>0</v>
          </cell>
        </row>
        <row r="15">
          <cell r="C15">
            <v>0</v>
          </cell>
          <cell r="D15">
            <v>0</v>
          </cell>
          <cell r="E15">
            <v>0</v>
          </cell>
          <cell r="F15">
            <v>0</v>
          </cell>
          <cell r="G15">
            <v>0</v>
          </cell>
          <cell r="H15">
            <v>0</v>
          </cell>
          <cell r="J15">
            <v>0</v>
          </cell>
          <cell r="K15" t="e">
            <v>#NAME?</v>
          </cell>
          <cell r="L15">
            <v>0</v>
          </cell>
          <cell r="M15" t="e">
            <v>#NAME?</v>
          </cell>
        </row>
        <row r="16">
          <cell r="C16">
            <v>0</v>
          </cell>
          <cell r="D16">
            <v>0</v>
          </cell>
          <cell r="E16">
            <v>0</v>
          </cell>
          <cell r="F16">
            <v>0</v>
          </cell>
          <cell r="G16">
            <v>0</v>
          </cell>
          <cell r="H16">
            <v>0</v>
          </cell>
          <cell r="J16">
            <v>0</v>
          </cell>
          <cell r="K16">
            <v>0</v>
          </cell>
          <cell r="L16">
            <v>0</v>
          </cell>
          <cell r="M16">
            <v>0</v>
          </cell>
        </row>
      </sheetData>
      <sheetData sheetId="4" refreshError="1">
        <row r="2">
          <cell r="A2" t="str">
            <v>ТЭС-1</v>
          </cell>
        </row>
        <row r="4">
          <cell r="E4" t="str">
            <v>ТЭС-1</v>
          </cell>
          <cell r="G4" t="str">
            <v>ТЭС-2</v>
          </cell>
          <cell r="J4" t="str">
            <v>ГЭС-1</v>
          </cell>
          <cell r="L4" t="str">
            <v>ГЭС-2</v>
          </cell>
        </row>
        <row r="8">
          <cell r="C8">
            <v>0</v>
          </cell>
          <cell r="D8">
            <v>0</v>
          </cell>
          <cell r="E8">
            <v>0</v>
          </cell>
          <cell r="F8">
            <v>0</v>
          </cell>
          <cell r="G8">
            <v>0</v>
          </cell>
          <cell r="H8">
            <v>0</v>
          </cell>
          <cell r="I8" t="str">
            <v>Добавить столбцы</v>
          </cell>
          <cell r="J8">
            <v>0</v>
          </cell>
          <cell r="K8">
            <v>0</v>
          </cell>
          <cell r="L8">
            <v>0</v>
          </cell>
        </row>
        <row r="9">
          <cell r="C9">
            <v>0</v>
          </cell>
          <cell r="D9">
            <v>0</v>
          </cell>
          <cell r="E9">
            <v>0</v>
          </cell>
          <cell r="F9">
            <v>0</v>
          </cell>
          <cell r="G9">
            <v>0</v>
          </cell>
          <cell r="H9">
            <v>0</v>
          </cell>
          <cell r="I9">
            <v>0</v>
          </cell>
          <cell r="J9">
            <v>0</v>
          </cell>
          <cell r="K9">
            <v>0</v>
          </cell>
          <cell r="L9">
            <v>0</v>
          </cell>
        </row>
        <row r="10">
          <cell r="C10">
            <v>0</v>
          </cell>
          <cell r="D10">
            <v>0</v>
          </cell>
          <cell r="E10">
            <v>0</v>
          </cell>
          <cell r="F10">
            <v>0</v>
          </cell>
          <cell r="G10">
            <v>0</v>
          </cell>
          <cell r="H10">
            <v>0</v>
          </cell>
          <cell r="I10">
            <v>0</v>
          </cell>
          <cell r="J10">
            <v>0</v>
          </cell>
          <cell r="K10">
            <v>0</v>
          </cell>
          <cell r="L10">
            <v>0</v>
          </cell>
        </row>
        <row r="11">
          <cell r="C11">
            <v>0</v>
          </cell>
          <cell r="D11">
            <v>0</v>
          </cell>
          <cell r="E11">
            <v>0</v>
          </cell>
          <cell r="F11">
            <v>0</v>
          </cell>
          <cell r="G11">
            <v>0</v>
          </cell>
          <cell r="H11">
            <v>0</v>
          </cell>
          <cell r="I11">
            <v>0</v>
          </cell>
          <cell r="J11">
            <v>0</v>
          </cell>
          <cell r="K11">
            <v>0</v>
          </cell>
          <cell r="L11">
            <v>0</v>
          </cell>
        </row>
        <row r="13">
          <cell r="C13">
            <v>0</v>
          </cell>
          <cell r="D13">
            <v>0</v>
          </cell>
          <cell r="E13">
            <v>0</v>
          </cell>
          <cell r="F13">
            <v>0</v>
          </cell>
          <cell r="G13">
            <v>0</v>
          </cell>
          <cell r="H13">
            <v>0</v>
          </cell>
          <cell r="I13">
            <v>0</v>
          </cell>
          <cell r="J13">
            <v>0</v>
          </cell>
          <cell r="K13">
            <v>0</v>
          </cell>
          <cell r="L13">
            <v>0</v>
          </cell>
        </row>
        <row r="15">
          <cell r="C15">
            <v>0</v>
          </cell>
          <cell r="D15">
            <v>0</v>
          </cell>
          <cell r="E15">
            <v>0</v>
          </cell>
          <cell r="F15">
            <v>0</v>
          </cell>
          <cell r="G15">
            <v>0</v>
          </cell>
          <cell r="H15">
            <v>0</v>
          </cell>
          <cell r="I15">
            <v>0</v>
          </cell>
          <cell r="J15">
            <v>0</v>
          </cell>
          <cell r="K15">
            <v>0</v>
          </cell>
          <cell r="L15">
            <v>0</v>
          </cell>
          <cell r="M15">
            <v>0</v>
          </cell>
        </row>
        <row r="16">
          <cell r="C16">
            <v>0</v>
          </cell>
          <cell r="D16">
            <v>0</v>
          </cell>
          <cell r="E16">
            <v>0</v>
          </cell>
          <cell r="F16">
            <v>0</v>
          </cell>
          <cell r="G16">
            <v>0</v>
          </cell>
          <cell r="H16">
            <v>0</v>
          </cell>
          <cell r="I16">
            <v>0</v>
          </cell>
          <cell r="J16">
            <v>0</v>
          </cell>
          <cell r="K16">
            <v>0</v>
          </cell>
          <cell r="L16">
            <v>0</v>
          </cell>
        </row>
        <row r="17">
          <cell r="C17">
            <v>0</v>
          </cell>
          <cell r="D17">
            <v>0</v>
          </cell>
        </row>
        <row r="18">
          <cell r="C18">
            <v>0</v>
          </cell>
          <cell r="D18">
            <v>0</v>
          </cell>
          <cell r="E18">
            <v>0</v>
          </cell>
          <cell r="F18">
            <v>0</v>
          </cell>
          <cell r="G18">
            <v>0</v>
          </cell>
          <cell r="H18">
            <v>0</v>
          </cell>
          <cell r="I18">
            <v>0</v>
          </cell>
          <cell r="J18">
            <v>0</v>
          </cell>
          <cell r="K18">
            <v>0</v>
          </cell>
          <cell r="L18">
            <v>0</v>
          </cell>
          <cell r="M18">
            <v>0</v>
          </cell>
        </row>
        <row r="19">
          <cell r="C19">
            <v>0</v>
          </cell>
          <cell r="D19">
            <v>0</v>
          </cell>
          <cell r="K19" t="e">
            <v>#NAME?</v>
          </cell>
          <cell r="L19" t="e">
            <v>#NAME?</v>
          </cell>
        </row>
      </sheetData>
      <sheetData sheetId="5" refreshError="1">
        <row r="2">
          <cell r="A2" t="str">
            <v>ТЭС-1</v>
          </cell>
        </row>
        <row r="11">
          <cell r="D11">
            <v>0</v>
          </cell>
          <cell r="E11">
            <v>0</v>
          </cell>
          <cell r="F11">
            <v>0</v>
          </cell>
          <cell r="G11">
            <v>0</v>
          </cell>
          <cell r="H11">
            <v>0</v>
          </cell>
          <cell r="I11" t="str">
            <v>-</v>
          </cell>
          <cell r="J11">
            <v>0</v>
          </cell>
          <cell r="K11" t="e">
            <v>#NAME?</v>
          </cell>
          <cell r="L11">
            <v>0</v>
          </cell>
          <cell r="M11" t="e">
            <v>#NAME?</v>
          </cell>
          <cell r="N11">
            <v>0</v>
          </cell>
        </row>
        <row r="12">
          <cell r="D12">
            <v>0</v>
          </cell>
          <cell r="E12">
            <v>0</v>
          </cell>
          <cell r="F12">
            <v>0</v>
          </cell>
          <cell r="G12">
            <v>0</v>
          </cell>
          <cell r="H12">
            <v>0</v>
          </cell>
          <cell r="I12">
            <v>0</v>
          </cell>
          <cell r="J12">
            <v>0</v>
          </cell>
          <cell r="K12">
            <v>0</v>
          </cell>
          <cell r="L12">
            <v>0</v>
          </cell>
          <cell r="M12">
            <v>0</v>
          </cell>
          <cell r="N12">
            <v>0</v>
          </cell>
          <cell r="O12">
            <v>0</v>
          </cell>
          <cell r="P12">
            <v>0</v>
          </cell>
          <cell r="Q12">
            <v>0</v>
          </cell>
          <cell r="R12">
            <v>0</v>
          </cell>
          <cell r="S12">
            <v>0</v>
          </cell>
        </row>
        <row r="14">
          <cell r="B14" t="str">
            <v>ТЭС-1</v>
          </cell>
          <cell r="D14">
            <v>0</v>
          </cell>
          <cell r="E14">
            <v>0</v>
          </cell>
          <cell r="F14">
            <v>0</v>
          </cell>
          <cell r="G14">
            <v>0</v>
          </cell>
          <cell r="H14">
            <v>0</v>
          </cell>
          <cell r="I14">
            <v>0</v>
          </cell>
          <cell r="J14">
            <v>0</v>
          </cell>
          <cell r="K14" t="e">
            <v>#NAME?</v>
          </cell>
          <cell r="L14">
            <v>0</v>
          </cell>
          <cell r="M14" t="e">
            <v>#NAME?</v>
          </cell>
          <cell r="N14">
            <v>0</v>
          </cell>
        </row>
        <row r="15">
          <cell r="B15" t="str">
            <v>ТЭС-2</v>
          </cell>
          <cell r="D15">
            <v>0</v>
          </cell>
          <cell r="E15">
            <v>0</v>
          </cell>
          <cell r="F15">
            <v>0</v>
          </cell>
          <cell r="G15">
            <v>0</v>
          </cell>
          <cell r="H15">
            <v>0</v>
          </cell>
          <cell r="I15">
            <v>0</v>
          </cell>
          <cell r="J15">
            <v>0</v>
          </cell>
          <cell r="K15" t="e">
            <v>#NAME?</v>
          </cell>
          <cell r="L15">
            <v>0</v>
          </cell>
          <cell r="M15" t="e">
            <v>#NAME?</v>
          </cell>
          <cell r="N15">
            <v>0</v>
          </cell>
        </row>
        <row r="16">
          <cell r="D16">
            <v>0</v>
          </cell>
          <cell r="E16">
            <v>0</v>
          </cell>
          <cell r="F16">
            <v>0</v>
          </cell>
          <cell r="G16">
            <v>0</v>
          </cell>
          <cell r="H16">
            <v>0</v>
          </cell>
          <cell r="I16">
            <v>0</v>
          </cell>
          <cell r="J16">
            <v>0</v>
          </cell>
          <cell r="K16">
            <v>0</v>
          </cell>
          <cell r="L16">
            <v>0</v>
          </cell>
          <cell r="M16">
            <v>0</v>
          </cell>
          <cell r="N16">
            <v>0</v>
          </cell>
        </row>
        <row r="18">
          <cell r="D18">
            <v>0</v>
          </cell>
          <cell r="E18">
            <v>0</v>
          </cell>
          <cell r="F18">
            <v>0</v>
          </cell>
          <cell r="G18">
            <v>0</v>
          </cell>
          <cell r="H18">
            <v>0</v>
          </cell>
          <cell r="I18">
            <v>0</v>
          </cell>
          <cell r="J18">
            <v>0</v>
          </cell>
          <cell r="K18">
            <v>0</v>
          </cell>
          <cell r="L18">
            <v>0</v>
          </cell>
          <cell r="M18">
            <v>0</v>
          </cell>
          <cell r="N18">
            <v>0</v>
          </cell>
          <cell r="O18">
            <v>0</v>
          </cell>
          <cell r="P18">
            <v>0</v>
          </cell>
          <cell r="Q18">
            <v>0</v>
          </cell>
          <cell r="R18">
            <v>0</v>
          </cell>
          <cell r="S18">
            <v>0</v>
          </cell>
        </row>
        <row r="20">
          <cell r="B20" t="str">
            <v>Котельная - 1</v>
          </cell>
          <cell r="D20">
            <v>0</v>
          </cell>
          <cell r="E20">
            <v>0</v>
          </cell>
          <cell r="F20">
            <v>0</v>
          </cell>
          <cell r="G20">
            <v>0</v>
          </cell>
          <cell r="H20">
            <v>0</v>
          </cell>
          <cell r="I20">
            <v>0</v>
          </cell>
          <cell r="J20">
            <v>0</v>
          </cell>
          <cell r="K20" t="e">
            <v>#NAME?</v>
          </cell>
          <cell r="L20">
            <v>0</v>
          </cell>
          <cell r="M20" t="e">
            <v>#NAME?</v>
          </cell>
          <cell r="N20">
            <v>0</v>
          </cell>
          <cell r="O20" t="str">
            <v>-</v>
          </cell>
        </row>
        <row r="21">
          <cell r="B21" t="str">
            <v>Котельная - 2</v>
          </cell>
          <cell r="D21">
            <v>0</v>
          </cell>
          <cell r="F21">
            <v>0</v>
          </cell>
          <cell r="L21">
            <v>0</v>
          </cell>
          <cell r="N21">
            <v>0</v>
          </cell>
        </row>
        <row r="22">
          <cell r="B22" t="str">
            <v>Котельная - 2</v>
          </cell>
          <cell r="D22">
            <v>0</v>
          </cell>
          <cell r="E22">
            <v>0</v>
          </cell>
          <cell r="F22">
            <v>0</v>
          </cell>
          <cell r="K22" t="e">
            <v>#NAME?</v>
          </cell>
          <cell r="L22">
            <v>0</v>
          </cell>
          <cell r="M22" t="e">
            <v>#NAME?</v>
          </cell>
          <cell r="N22">
            <v>0</v>
          </cell>
        </row>
        <row r="24">
          <cell r="D24">
            <v>0</v>
          </cell>
          <cell r="E24">
            <v>0</v>
          </cell>
          <cell r="F24">
            <v>0</v>
          </cell>
          <cell r="G24">
            <v>0</v>
          </cell>
          <cell r="H24">
            <v>0</v>
          </cell>
          <cell r="I24">
            <v>0</v>
          </cell>
          <cell r="J24">
            <v>0</v>
          </cell>
          <cell r="K24">
            <v>0</v>
          </cell>
          <cell r="L24">
            <v>0</v>
          </cell>
          <cell r="M24">
            <v>0</v>
          </cell>
          <cell r="N24">
            <v>0</v>
          </cell>
          <cell r="O24">
            <v>0</v>
          </cell>
          <cell r="P24">
            <v>0</v>
          </cell>
          <cell r="Q24">
            <v>0</v>
          </cell>
          <cell r="R24">
            <v>0</v>
          </cell>
          <cell r="S24">
            <v>0</v>
          </cell>
        </row>
        <row r="26">
          <cell r="B26" t="str">
            <v>Электробойлерная - 1</v>
          </cell>
          <cell r="D26">
            <v>0</v>
          </cell>
          <cell r="F26">
            <v>0</v>
          </cell>
          <cell r="G26">
            <v>0</v>
          </cell>
          <cell r="H26">
            <v>0</v>
          </cell>
          <cell r="I26" t="str">
            <v>-</v>
          </cell>
          <cell r="J26">
            <v>0</v>
          </cell>
          <cell r="L26">
            <v>0</v>
          </cell>
          <cell r="M26">
            <v>0</v>
          </cell>
          <cell r="N26">
            <v>0</v>
          </cell>
        </row>
        <row r="27">
          <cell r="B27" t="str">
            <v>Всего</v>
          </cell>
          <cell r="D27">
            <v>0</v>
          </cell>
          <cell r="E27">
            <v>0</v>
          </cell>
          <cell r="F27">
            <v>0</v>
          </cell>
          <cell r="G27">
            <v>0</v>
          </cell>
          <cell r="H27">
            <v>0</v>
          </cell>
          <cell r="I27">
            <v>0</v>
          </cell>
          <cell r="J27">
            <v>0</v>
          </cell>
          <cell r="K27" t="e">
            <v>#NAME?</v>
          </cell>
          <cell r="L27">
            <v>0</v>
          </cell>
          <cell r="M27" t="e">
            <v>#NAME?</v>
          </cell>
          <cell r="N27">
            <v>0</v>
          </cell>
          <cell r="O27">
            <v>0</v>
          </cell>
          <cell r="P27">
            <v>0</v>
          </cell>
        </row>
        <row r="28">
          <cell r="B28" t="str">
            <v>Всего</v>
          </cell>
          <cell r="D28">
            <v>0</v>
          </cell>
          <cell r="E28">
            <v>0</v>
          </cell>
          <cell r="F28">
            <v>0</v>
          </cell>
          <cell r="G28">
            <v>0</v>
          </cell>
          <cell r="H28">
            <v>0</v>
          </cell>
          <cell r="I28">
            <v>0</v>
          </cell>
          <cell r="J28">
            <v>0</v>
          </cell>
          <cell r="K28" t="e">
            <v>#NAME?</v>
          </cell>
          <cell r="L28">
            <v>0</v>
          </cell>
          <cell r="M28" t="e">
            <v>#NAME?</v>
          </cell>
          <cell r="N28">
            <v>0</v>
          </cell>
          <cell r="O28">
            <v>0</v>
          </cell>
          <cell r="P28">
            <v>0</v>
          </cell>
        </row>
        <row r="31">
          <cell r="B31" t="str">
            <v>СЦТ - 1</v>
          </cell>
          <cell r="D31">
            <v>0</v>
          </cell>
          <cell r="E31">
            <v>0</v>
          </cell>
          <cell r="F31">
            <v>0</v>
          </cell>
          <cell r="G31">
            <v>0</v>
          </cell>
          <cell r="L31">
            <v>0</v>
          </cell>
          <cell r="M31" t="e">
            <v>#NAME?</v>
          </cell>
          <cell r="N31">
            <v>0</v>
          </cell>
          <cell r="O31">
            <v>0</v>
          </cell>
          <cell r="P31">
            <v>0</v>
          </cell>
        </row>
        <row r="32">
          <cell r="B32" t="str">
            <v>СЦТ - 2</v>
          </cell>
          <cell r="D32">
            <v>0</v>
          </cell>
          <cell r="E32">
            <v>0</v>
          </cell>
          <cell r="F32">
            <v>0</v>
          </cell>
          <cell r="K32" t="e">
            <v>#NAME?</v>
          </cell>
          <cell r="L32">
            <v>0</v>
          </cell>
          <cell r="M32" t="e">
            <v>#NAME?</v>
          </cell>
          <cell r="N32">
            <v>0</v>
          </cell>
        </row>
        <row r="33">
          <cell r="D33">
            <v>0</v>
          </cell>
          <cell r="E33">
            <v>0</v>
          </cell>
          <cell r="F33">
            <v>0</v>
          </cell>
          <cell r="K33" t="e">
            <v>#NAME?</v>
          </cell>
          <cell r="L33">
            <v>0</v>
          </cell>
          <cell r="M33" t="e">
            <v>#NAME?</v>
          </cell>
          <cell r="N33">
            <v>0</v>
          </cell>
        </row>
      </sheetData>
      <sheetData sheetId="6" refreshError="1">
        <row r="2">
          <cell r="A2" t="str">
            <v>ТЭС-1</v>
          </cell>
        </row>
        <row r="8">
          <cell r="E8">
            <v>0</v>
          </cell>
          <cell r="F8">
            <v>0</v>
          </cell>
          <cell r="G8">
            <v>0</v>
          </cell>
          <cell r="H8">
            <v>0</v>
          </cell>
          <cell r="I8">
            <v>0</v>
          </cell>
          <cell r="J8">
            <v>0</v>
          </cell>
          <cell r="K8">
            <v>0</v>
          </cell>
          <cell r="L8">
            <v>0</v>
          </cell>
        </row>
        <row r="9">
          <cell r="E9">
            <v>0</v>
          </cell>
          <cell r="F9">
            <v>0</v>
          </cell>
          <cell r="G9">
            <v>0</v>
          </cell>
          <cell r="H9">
            <v>0</v>
          </cell>
          <cell r="I9">
            <v>0</v>
          </cell>
          <cell r="J9">
            <v>0</v>
          </cell>
          <cell r="K9">
            <v>0</v>
          </cell>
          <cell r="L9">
            <v>0</v>
          </cell>
        </row>
        <row r="10">
          <cell r="E10">
            <v>0</v>
          </cell>
          <cell r="F10">
            <v>0</v>
          </cell>
          <cell r="G10">
            <v>0</v>
          </cell>
          <cell r="H10">
            <v>0</v>
          </cell>
          <cell r="I10">
            <v>0</v>
          </cell>
          <cell r="J10">
            <v>0</v>
          </cell>
          <cell r="K10">
            <v>0</v>
          </cell>
          <cell r="L10">
            <v>0</v>
          </cell>
        </row>
        <row r="11">
          <cell r="E11">
            <v>0</v>
          </cell>
          <cell r="F11">
            <v>0</v>
          </cell>
          <cell r="G11">
            <v>0</v>
          </cell>
          <cell r="H11">
            <v>0</v>
          </cell>
          <cell r="I11">
            <v>0</v>
          </cell>
          <cell r="J11">
            <v>0</v>
          </cell>
          <cell r="K11">
            <v>0</v>
          </cell>
          <cell r="L11">
            <v>0</v>
          </cell>
        </row>
        <row r="12">
          <cell r="E12">
            <v>0</v>
          </cell>
          <cell r="F12">
            <v>0</v>
          </cell>
          <cell r="G12">
            <v>0</v>
          </cell>
          <cell r="H12">
            <v>0</v>
          </cell>
          <cell r="I12">
            <v>0</v>
          </cell>
          <cell r="J12">
            <v>0</v>
          </cell>
          <cell r="K12">
            <v>0</v>
          </cell>
          <cell r="L12">
            <v>0</v>
          </cell>
        </row>
        <row r="13">
          <cell r="E13">
            <v>0</v>
          </cell>
          <cell r="F13">
            <v>0</v>
          </cell>
          <cell r="G13">
            <v>0</v>
          </cell>
          <cell r="H13">
            <v>0</v>
          </cell>
          <cell r="I13">
            <v>0</v>
          </cell>
          <cell r="J13">
            <v>0</v>
          </cell>
          <cell r="K13">
            <v>0</v>
          </cell>
          <cell r="L13">
            <v>0</v>
          </cell>
        </row>
        <row r="14">
          <cell r="E14">
            <v>0</v>
          </cell>
          <cell r="F14">
            <v>0</v>
          </cell>
          <cell r="G14">
            <v>0</v>
          </cell>
          <cell r="H14">
            <v>0</v>
          </cell>
          <cell r="I14">
            <v>0</v>
          </cell>
          <cell r="J14">
            <v>0</v>
          </cell>
          <cell r="K14">
            <v>0</v>
          </cell>
          <cell r="L14">
            <v>0</v>
          </cell>
        </row>
        <row r="15">
          <cell r="E15">
            <v>0</v>
          </cell>
          <cell r="F15">
            <v>0</v>
          </cell>
          <cell r="G15">
            <v>0</v>
          </cell>
          <cell r="H15">
            <v>0</v>
          </cell>
          <cell r="I15">
            <v>0</v>
          </cell>
          <cell r="J15">
            <v>0</v>
          </cell>
          <cell r="K15">
            <v>0</v>
          </cell>
          <cell r="L15">
            <v>0</v>
          </cell>
        </row>
        <row r="16">
          <cell r="E16">
            <v>0</v>
          </cell>
          <cell r="F16">
            <v>0</v>
          </cell>
          <cell r="G16">
            <v>0</v>
          </cell>
          <cell r="H16">
            <v>0</v>
          </cell>
          <cell r="I16">
            <v>0</v>
          </cell>
          <cell r="J16">
            <v>0</v>
          </cell>
          <cell r="K16">
            <v>0</v>
          </cell>
          <cell r="L16">
            <v>0</v>
          </cell>
        </row>
        <row r="18">
          <cell r="E18">
            <v>0</v>
          </cell>
          <cell r="F18">
            <v>0</v>
          </cell>
          <cell r="G18">
            <v>0</v>
          </cell>
          <cell r="H18">
            <v>0</v>
          </cell>
          <cell r="I18">
            <v>0</v>
          </cell>
          <cell r="J18">
            <v>0</v>
          </cell>
          <cell r="K18">
            <v>0</v>
          </cell>
          <cell r="L18">
            <v>0</v>
          </cell>
        </row>
        <row r="19">
          <cell r="K19" t="e">
            <v>#NAME?</v>
          </cell>
          <cell r="L19" t="e">
            <v>#NAME?</v>
          </cell>
        </row>
        <row r="20">
          <cell r="E20">
            <v>0</v>
          </cell>
          <cell r="F20">
            <v>0</v>
          </cell>
          <cell r="G20">
            <v>0</v>
          </cell>
          <cell r="H20">
            <v>0</v>
          </cell>
          <cell r="J20">
            <v>0</v>
          </cell>
          <cell r="K20">
            <v>0</v>
          </cell>
          <cell r="L20">
            <v>0</v>
          </cell>
        </row>
        <row r="21">
          <cell r="F21">
            <v>0</v>
          </cell>
          <cell r="L21">
            <v>0</v>
          </cell>
        </row>
        <row r="24">
          <cell r="E24">
            <v>0</v>
          </cell>
          <cell r="F24">
            <v>0</v>
          </cell>
          <cell r="G24">
            <v>0</v>
          </cell>
          <cell r="H24">
            <v>0</v>
          </cell>
          <cell r="I24">
            <v>0</v>
          </cell>
          <cell r="J24">
            <v>0</v>
          </cell>
          <cell r="K24">
            <v>0</v>
          </cell>
          <cell r="L24">
            <v>0</v>
          </cell>
        </row>
        <row r="26">
          <cell r="E26">
            <v>0</v>
          </cell>
          <cell r="F26">
            <v>0</v>
          </cell>
          <cell r="G26">
            <v>0</v>
          </cell>
          <cell r="H26">
            <v>0</v>
          </cell>
          <cell r="I26">
            <v>0</v>
          </cell>
          <cell r="J26">
            <v>0</v>
          </cell>
          <cell r="K26">
            <v>0</v>
          </cell>
          <cell r="L26">
            <v>0</v>
          </cell>
        </row>
        <row r="27">
          <cell r="E27">
            <v>0</v>
          </cell>
          <cell r="F27">
            <v>0</v>
          </cell>
          <cell r="G27">
            <v>0</v>
          </cell>
          <cell r="H27">
            <v>0</v>
          </cell>
          <cell r="J27">
            <v>0</v>
          </cell>
          <cell r="K27">
            <v>0</v>
          </cell>
          <cell r="L27">
            <v>0</v>
          </cell>
        </row>
        <row r="28">
          <cell r="E28">
            <v>0</v>
          </cell>
          <cell r="F28">
            <v>0</v>
          </cell>
          <cell r="G28">
            <v>0</v>
          </cell>
          <cell r="H28">
            <v>0</v>
          </cell>
          <cell r="J28">
            <v>0</v>
          </cell>
          <cell r="K28" t="e">
            <v>#NAME?</v>
          </cell>
          <cell r="L28">
            <v>0</v>
          </cell>
        </row>
        <row r="29">
          <cell r="F29">
            <v>0</v>
          </cell>
          <cell r="G29">
            <v>0</v>
          </cell>
          <cell r="H29">
            <v>0</v>
          </cell>
          <cell r="J29">
            <v>0</v>
          </cell>
          <cell r="K29" t="e">
            <v>#NAME?</v>
          </cell>
          <cell r="L29" t="e">
            <v>#NAME?</v>
          </cell>
        </row>
        <row r="30">
          <cell r="F30">
            <v>0</v>
          </cell>
        </row>
        <row r="31">
          <cell r="E31">
            <v>0</v>
          </cell>
          <cell r="F31">
            <v>0</v>
          </cell>
          <cell r="G31">
            <v>0</v>
          </cell>
          <cell r="L31">
            <v>0</v>
          </cell>
        </row>
      </sheetData>
      <sheetData sheetId="7" refreshError="1">
        <row r="2">
          <cell r="A2" t="str">
            <v>ТЭС-1</v>
          </cell>
        </row>
        <row r="8">
          <cell r="C8">
            <v>0</v>
          </cell>
          <cell r="E8">
            <v>0</v>
          </cell>
          <cell r="F8">
            <v>0</v>
          </cell>
          <cell r="G8">
            <v>0</v>
          </cell>
          <cell r="H8">
            <v>0</v>
          </cell>
          <cell r="I8" t="str">
            <v>Добавить столбцы</v>
          </cell>
          <cell r="J8">
            <v>0</v>
          </cell>
          <cell r="K8">
            <v>0</v>
          </cell>
          <cell r="L8">
            <v>0</v>
          </cell>
        </row>
        <row r="9">
          <cell r="A9" t="str">
            <v>ТЭС-1</v>
          </cell>
          <cell r="B9" t="str">
            <v>ТЭС-1</v>
          </cell>
          <cell r="C9" t="str">
            <v>Мазут</v>
          </cell>
          <cell r="E9">
            <v>0</v>
          </cell>
          <cell r="F9">
            <v>0</v>
          </cell>
          <cell r="G9">
            <v>0</v>
          </cell>
          <cell r="H9">
            <v>0</v>
          </cell>
          <cell r="I9">
            <v>0</v>
          </cell>
          <cell r="J9">
            <v>0</v>
          </cell>
          <cell r="K9" t="e">
            <v>#NAME?</v>
          </cell>
          <cell r="L9" t="e">
            <v>#NAME?</v>
          </cell>
          <cell r="M9" t="e">
            <v>#NAME?</v>
          </cell>
          <cell r="N9">
            <v>0</v>
          </cell>
        </row>
        <row r="10">
          <cell r="B10" t="str">
            <v>ТЭС-1</v>
          </cell>
          <cell r="C10" t="str">
            <v>Газ</v>
          </cell>
          <cell r="E10">
            <v>0</v>
          </cell>
          <cell r="F10">
            <v>0</v>
          </cell>
          <cell r="G10">
            <v>0</v>
          </cell>
          <cell r="H10">
            <v>0</v>
          </cell>
          <cell r="I10">
            <v>0</v>
          </cell>
          <cell r="J10">
            <v>0</v>
          </cell>
          <cell r="K10" t="e">
            <v>#NAME?</v>
          </cell>
          <cell r="L10" t="e">
            <v>#NAME?</v>
          </cell>
          <cell r="M10" t="e">
            <v>#NAME?</v>
          </cell>
          <cell r="N10">
            <v>0</v>
          </cell>
        </row>
        <row r="11">
          <cell r="B11" t="str">
            <v>ТЭС-1</v>
          </cell>
          <cell r="C11">
            <v>0</v>
          </cell>
          <cell r="E11">
            <v>0</v>
          </cell>
          <cell r="F11">
            <v>0</v>
          </cell>
          <cell r="G11">
            <v>0</v>
          </cell>
          <cell r="H11">
            <v>0</v>
          </cell>
          <cell r="I11" t="str">
            <v>-</v>
          </cell>
          <cell r="J11">
            <v>0</v>
          </cell>
          <cell r="K11" t="e">
            <v>#NAME?</v>
          </cell>
          <cell r="L11" t="e">
            <v>#NAME?</v>
          </cell>
          <cell r="M11" t="e">
            <v>#NAME?</v>
          </cell>
          <cell r="N11">
            <v>0</v>
          </cell>
        </row>
        <row r="12">
          <cell r="C12" t="str">
            <v>Добавить строки</v>
          </cell>
          <cell r="E12">
            <v>0</v>
          </cell>
          <cell r="F12">
            <v>0</v>
          </cell>
          <cell r="G12">
            <v>0</v>
          </cell>
          <cell r="H12">
            <v>0</v>
          </cell>
          <cell r="I12">
            <v>0</v>
          </cell>
          <cell r="J12">
            <v>0</v>
          </cell>
          <cell r="K12">
            <v>0</v>
          </cell>
          <cell r="L12">
            <v>0</v>
          </cell>
          <cell r="M12">
            <v>0</v>
          </cell>
          <cell r="N12">
            <v>0</v>
          </cell>
          <cell r="O12">
            <v>0</v>
          </cell>
          <cell r="P12">
            <v>0</v>
          </cell>
        </row>
        <row r="13">
          <cell r="A13" t="str">
            <v>ТЭС-2</v>
          </cell>
          <cell r="B13" t="str">
            <v>ТЭС-2</v>
          </cell>
          <cell r="C13" t="str">
            <v>Мазут</v>
          </cell>
          <cell r="E13">
            <v>0</v>
          </cell>
          <cell r="F13">
            <v>0</v>
          </cell>
          <cell r="G13">
            <v>0</v>
          </cell>
          <cell r="H13">
            <v>0</v>
          </cell>
          <cell r="I13">
            <v>0</v>
          </cell>
          <cell r="J13">
            <v>0</v>
          </cell>
          <cell r="K13" t="e">
            <v>#NAME?</v>
          </cell>
          <cell r="L13" t="e">
            <v>#NAME?</v>
          </cell>
          <cell r="M13" t="e">
            <v>#NAME?</v>
          </cell>
          <cell r="N13">
            <v>0</v>
          </cell>
        </row>
        <row r="14">
          <cell r="B14" t="str">
            <v>ТЭС-2</v>
          </cell>
          <cell r="C14" t="str">
            <v>Газ</v>
          </cell>
          <cell r="E14">
            <v>0</v>
          </cell>
          <cell r="F14">
            <v>0</v>
          </cell>
          <cell r="G14">
            <v>0</v>
          </cell>
          <cell r="H14">
            <v>0</v>
          </cell>
          <cell r="I14">
            <v>0</v>
          </cell>
          <cell r="J14">
            <v>0</v>
          </cell>
          <cell r="K14" t="e">
            <v>#NAME?</v>
          </cell>
          <cell r="L14" t="e">
            <v>#NAME?</v>
          </cell>
          <cell r="M14" t="e">
            <v>#NAME?</v>
          </cell>
          <cell r="N14">
            <v>0</v>
          </cell>
        </row>
        <row r="15">
          <cell r="B15" t="str">
            <v>ТЭС-2</v>
          </cell>
          <cell r="C15">
            <v>0</v>
          </cell>
          <cell r="E15">
            <v>0</v>
          </cell>
          <cell r="F15">
            <v>0</v>
          </cell>
          <cell r="G15">
            <v>0</v>
          </cell>
          <cell r="H15">
            <v>0</v>
          </cell>
          <cell r="I15">
            <v>0</v>
          </cell>
          <cell r="J15">
            <v>0</v>
          </cell>
          <cell r="K15" t="e">
            <v>#NAME?</v>
          </cell>
          <cell r="L15" t="e">
            <v>#NAME?</v>
          </cell>
          <cell r="M15" t="e">
            <v>#NAME?</v>
          </cell>
          <cell r="N15">
            <v>0</v>
          </cell>
        </row>
        <row r="16">
          <cell r="C16" t="str">
            <v>Добавить строки</v>
          </cell>
          <cell r="E16">
            <v>0</v>
          </cell>
          <cell r="F16">
            <v>0</v>
          </cell>
          <cell r="G16">
            <v>0</v>
          </cell>
          <cell r="H16">
            <v>0</v>
          </cell>
          <cell r="I16">
            <v>0</v>
          </cell>
          <cell r="J16">
            <v>0</v>
          </cell>
          <cell r="K16">
            <v>0</v>
          </cell>
          <cell r="L16">
            <v>0</v>
          </cell>
          <cell r="M16">
            <v>0</v>
          </cell>
          <cell r="N16">
            <v>0</v>
          </cell>
        </row>
        <row r="17">
          <cell r="A17" t="str">
            <v>Добавить строки</v>
          </cell>
          <cell r="C17">
            <v>0</v>
          </cell>
        </row>
        <row r="18">
          <cell r="A18" t="str">
            <v>Котельная - 1</v>
          </cell>
          <cell r="B18" t="str">
            <v>Котельная - 1</v>
          </cell>
          <cell r="C18" t="str">
            <v>Мазут</v>
          </cell>
          <cell r="E18">
            <v>0</v>
          </cell>
          <cell r="F18">
            <v>0</v>
          </cell>
          <cell r="G18">
            <v>0</v>
          </cell>
          <cell r="H18">
            <v>0</v>
          </cell>
          <cell r="I18">
            <v>0</v>
          </cell>
          <cell r="J18">
            <v>0</v>
          </cell>
          <cell r="K18" t="e">
            <v>#NAME?</v>
          </cell>
          <cell r="L18" t="e">
            <v>#NAME?</v>
          </cell>
          <cell r="M18" t="e">
            <v>#NAME?</v>
          </cell>
          <cell r="N18">
            <v>0</v>
          </cell>
          <cell r="O18">
            <v>0</v>
          </cell>
          <cell r="P18">
            <v>0</v>
          </cell>
        </row>
        <row r="19">
          <cell r="B19" t="str">
            <v>Котельная - 1</v>
          </cell>
          <cell r="C19" t="str">
            <v>Газ</v>
          </cell>
          <cell r="E19">
            <v>0</v>
          </cell>
          <cell r="K19" t="e">
            <v>#NAME?</v>
          </cell>
          <cell r="L19" t="e">
            <v>#NAME?</v>
          </cell>
          <cell r="M19" t="e">
            <v>#NAME?</v>
          </cell>
          <cell r="N19">
            <v>0</v>
          </cell>
        </row>
        <row r="20">
          <cell r="B20" t="str">
            <v>Котельная - 1</v>
          </cell>
          <cell r="E20">
            <v>0</v>
          </cell>
          <cell r="F20">
            <v>0</v>
          </cell>
          <cell r="G20">
            <v>0</v>
          </cell>
          <cell r="H20">
            <v>0</v>
          </cell>
          <cell r="I20">
            <v>0</v>
          </cell>
          <cell r="J20">
            <v>0</v>
          </cell>
          <cell r="K20" t="e">
            <v>#NAME?</v>
          </cell>
          <cell r="L20" t="e">
            <v>#NAME?</v>
          </cell>
          <cell r="M20" t="e">
            <v>#NAME?</v>
          </cell>
          <cell r="N20">
            <v>0</v>
          </cell>
          <cell r="O20" t="str">
            <v>-</v>
          </cell>
        </row>
        <row r="21">
          <cell r="B21" t="str">
            <v>Котельная - 2</v>
          </cell>
          <cell r="C21" t="str">
            <v>Добавить строки</v>
          </cell>
          <cell r="F21">
            <v>0</v>
          </cell>
          <cell r="L21">
            <v>0</v>
          </cell>
          <cell r="N21">
            <v>0</v>
          </cell>
        </row>
        <row r="22">
          <cell r="A22" t="str">
            <v>Котельная - 2</v>
          </cell>
          <cell r="B22" t="str">
            <v>Котельная - 2</v>
          </cell>
          <cell r="C22" t="str">
            <v>Мазут</v>
          </cell>
          <cell r="E22">
            <v>0</v>
          </cell>
          <cell r="F22">
            <v>0</v>
          </cell>
          <cell r="K22" t="e">
            <v>#NAME?</v>
          </cell>
          <cell r="L22" t="e">
            <v>#NAME?</v>
          </cell>
          <cell r="M22" t="e">
            <v>#NAME?</v>
          </cell>
          <cell r="N22">
            <v>0</v>
          </cell>
        </row>
        <row r="23">
          <cell r="B23" t="str">
            <v>Котельная - 2</v>
          </cell>
          <cell r="C23" t="str">
            <v>Газ</v>
          </cell>
          <cell r="E23">
            <v>0</v>
          </cell>
          <cell r="K23" t="e">
            <v>#NAME?</v>
          </cell>
          <cell r="L23" t="e">
            <v>#NAME?</v>
          </cell>
          <cell r="M23" t="e">
            <v>#NAME?</v>
          </cell>
          <cell r="N23">
            <v>0</v>
          </cell>
        </row>
        <row r="24">
          <cell r="B24" t="str">
            <v>Котельная - 2</v>
          </cell>
          <cell r="E24">
            <v>0</v>
          </cell>
          <cell r="F24">
            <v>0</v>
          </cell>
          <cell r="G24">
            <v>0</v>
          </cell>
          <cell r="H24">
            <v>0</v>
          </cell>
          <cell r="I24">
            <v>0</v>
          </cell>
          <cell r="J24">
            <v>0</v>
          </cell>
          <cell r="K24" t="e">
            <v>#NAME?</v>
          </cell>
          <cell r="L24" t="e">
            <v>#NAME?</v>
          </cell>
          <cell r="M24" t="e">
            <v>#NAME?</v>
          </cell>
          <cell r="N24">
            <v>0</v>
          </cell>
          <cell r="O24">
            <v>0</v>
          </cell>
          <cell r="P24">
            <v>0</v>
          </cell>
        </row>
        <row r="25">
          <cell r="C25" t="str">
            <v>Добавить строки</v>
          </cell>
        </row>
        <row r="26">
          <cell r="B26" t="str">
            <v>Электробойлерная - 1</v>
          </cell>
          <cell r="F26">
            <v>0</v>
          </cell>
          <cell r="G26">
            <v>0</v>
          </cell>
          <cell r="H26">
            <v>0</v>
          </cell>
          <cell r="I26" t="str">
            <v>-</v>
          </cell>
          <cell r="J26">
            <v>0</v>
          </cell>
          <cell r="L26">
            <v>0</v>
          </cell>
          <cell r="M26">
            <v>0</v>
          </cell>
          <cell r="N26">
            <v>0</v>
          </cell>
        </row>
        <row r="27">
          <cell r="A27" t="str">
            <v>Всего</v>
          </cell>
          <cell r="B27" t="str">
            <v>Всего</v>
          </cell>
          <cell r="C27" t="str">
            <v>Мазут</v>
          </cell>
          <cell r="D27">
            <v>0</v>
          </cell>
          <cell r="E27">
            <v>0</v>
          </cell>
          <cell r="F27">
            <v>0</v>
          </cell>
          <cell r="G27">
            <v>0</v>
          </cell>
          <cell r="H27">
            <v>0</v>
          </cell>
          <cell r="I27">
            <v>0</v>
          </cell>
          <cell r="J27">
            <v>0</v>
          </cell>
          <cell r="K27" t="e">
            <v>#NAME?</v>
          </cell>
          <cell r="L27" t="e">
            <v>#NAME?</v>
          </cell>
          <cell r="M27" t="e">
            <v>#NAME?</v>
          </cell>
          <cell r="N27">
            <v>0</v>
          </cell>
          <cell r="O27">
            <v>0</v>
          </cell>
          <cell r="P27">
            <v>0</v>
          </cell>
        </row>
        <row r="28">
          <cell r="B28" t="str">
            <v>Всего</v>
          </cell>
          <cell r="C28" t="str">
            <v>Газ</v>
          </cell>
          <cell r="D28">
            <v>0</v>
          </cell>
          <cell r="E28">
            <v>0</v>
          </cell>
          <cell r="F28">
            <v>0</v>
          </cell>
          <cell r="G28">
            <v>0</v>
          </cell>
          <cell r="H28">
            <v>0</v>
          </cell>
          <cell r="I28">
            <v>0</v>
          </cell>
          <cell r="J28">
            <v>0</v>
          </cell>
          <cell r="K28" t="e">
            <v>#NAME?</v>
          </cell>
          <cell r="L28" t="e">
            <v>#NAME?</v>
          </cell>
          <cell r="M28" t="e">
            <v>#NAME?</v>
          </cell>
          <cell r="N28">
            <v>0</v>
          </cell>
          <cell r="O28">
            <v>0</v>
          </cell>
          <cell r="P28">
            <v>0</v>
          </cell>
        </row>
        <row r="29">
          <cell r="B29" t="str">
            <v>Всего</v>
          </cell>
          <cell r="E29">
            <v>0</v>
          </cell>
          <cell r="F29">
            <v>0</v>
          </cell>
          <cell r="G29">
            <v>0</v>
          </cell>
          <cell r="H29">
            <v>0</v>
          </cell>
          <cell r="I29">
            <v>0</v>
          </cell>
          <cell r="J29">
            <v>0</v>
          </cell>
          <cell r="K29" t="e">
            <v>#NAME?</v>
          </cell>
          <cell r="L29" t="e">
            <v>#NAME?</v>
          </cell>
          <cell r="M29" t="e">
            <v>#NAME?</v>
          </cell>
          <cell r="N29">
            <v>0</v>
          </cell>
          <cell r="O29">
            <v>0</v>
          </cell>
          <cell r="P29">
            <v>0</v>
          </cell>
        </row>
        <row r="30">
          <cell r="C30" t="str">
            <v>Добавить строки</v>
          </cell>
          <cell r="I30">
            <v>0</v>
          </cell>
        </row>
        <row r="31">
          <cell r="B31" t="str">
            <v>СЦТ - 1</v>
          </cell>
          <cell r="C31" t="str">
            <v>Итого</v>
          </cell>
          <cell r="D31">
            <v>0</v>
          </cell>
          <cell r="E31">
            <v>0</v>
          </cell>
          <cell r="F31">
            <v>0</v>
          </cell>
          <cell r="G31">
            <v>0</v>
          </cell>
          <cell r="L31">
            <v>0</v>
          </cell>
          <cell r="M31" t="e">
            <v>#NAME?</v>
          </cell>
          <cell r="N31">
            <v>0</v>
          </cell>
          <cell r="O31">
            <v>0</v>
          </cell>
          <cell r="P31">
            <v>0</v>
          </cell>
        </row>
        <row r="32">
          <cell r="A32" t="str">
            <v>СЦТ - 1</v>
          </cell>
          <cell r="B32" t="str">
            <v>СЦТ - 2</v>
          </cell>
          <cell r="D32">
            <v>0</v>
          </cell>
          <cell r="E32">
            <v>0</v>
          </cell>
          <cell r="F32">
            <v>0</v>
          </cell>
          <cell r="K32" t="e">
            <v>#NAME?</v>
          </cell>
          <cell r="L32" t="e">
            <v>#NAME?</v>
          </cell>
          <cell r="M32" t="e">
            <v>#NAME?</v>
          </cell>
          <cell r="N32">
            <v>0</v>
          </cell>
        </row>
        <row r="33">
          <cell r="A33" t="str">
            <v>СЦТ - 2</v>
          </cell>
          <cell r="D33">
            <v>0</v>
          </cell>
          <cell r="E33">
            <v>0</v>
          </cell>
          <cell r="F33">
            <v>0</v>
          </cell>
          <cell r="K33" t="e">
            <v>#NAME?</v>
          </cell>
          <cell r="L33" t="e">
            <v>#NAME?</v>
          </cell>
          <cell r="M33" t="e">
            <v>#NAME?</v>
          </cell>
          <cell r="N33">
            <v>0</v>
          </cell>
        </row>
        <row r="34">
          <cell r="E34">
            <v>0</v>
          </cell>
          <cell r="K34" t="e">
            <v>#NAME?</v>
          </cell>
          <cell r="L34" t="e">
            <v>#NAME?</v>
          </cell>
          <cell r="M34" t="e">
            <v>#NAME?</v>
          </cell>
          <cell r="N34">
            <v>0</v>
          </cell>
        </row>
        <row r="35">
          <cell r="G35">
            <v>0</v>
          </cell>
          <cell r="H35">
            <v>0</v>
          </cell>
          <cell r="I35" t="str">
            <v>-</v>
          </cell>
          <cell r="J35">
            <v>0</v>
          </cell>
          <cell r="L35" t="str">
            <v>-</v>
          </cell>
          <cell r="M35">
            <v>0</v>
          </cell>
          <cell r="O35" t="str">
            <v>-</v>
          </cell>
        </row>
        <row r="37">
          <cell r="A37" t="str">
            <v>ТЭС-1</v>
          </cell>
          <cell r="B37" t="str">
            <v>ТЭС-1</v>
          </cell>
          <cell r="C37" t="str">
            <v>Мазут</v>
          </cell>
          <cell r="E37">
            <v>0</v>
          </cell>
          <cell r="K37" t="e">
            <v>#NAME?</v>
          </cell>
          <cell r="L37" t="e">
            <v>#NAME?</v>
          </cell>
          <cell r="M37" t="e">
            <v>#NAME?</v>
          </cell>
          <cell r="N37">
            <v>0</v>
          </cell>
        </row>
        <row r="38">
          <cell r="B38" t="str">
            <v>ТЭС-1</v>
          </cell>
          <cell r="C38" t="str">
            <v>Газ</v>
          </cell>
          <cell r="E38">
            <v>0</v>
          </cell>
          <cell r="K38" t="e">
            <v>#NAME?</v>
          </cell>
          <cell r="L38" t="e">
            <v>#NAME?</v>
          </cell>
          <cell r="M38" t="e">
            <v>#NAME?</v>
          </cell>
          <cell r="N38">
            <v>0</v>
          </cell>
        </row>
        <row r="39">
          <cell r="B39" t="str">
            <v>ТЭС-1</v>
          </cell>
          <cell r="E39">
            <v>0</v>
          </cell>
          <cell r="K39" t="e">
            <v>#NAME?</v>
          </cell>
          <cell r="L39" t="e">
            <v>#NAME?</v>
          </cell>
          <cell r="M39" t="e">
            <v>#NAME?</v>
          </cell>
          <cell r="N39">
            <v>0</v>
          </cell>
        </row>
        <row r="40">
          <cell r="C40" t="str">
            <v>Добавить строки</v>
          </cell>
        </row>
        <row r="41">
          <cell r="A41" t="str">
            <v>ТЭС-2</v>
          </cell>
          <cell r="B41" t="str">
            <v>ТЭС-2</v>
          </cell>
          <cell r="C41" t="str">
            <v>Мазут</v>
          </cell>
          <cell r="E41">
            <v>0</v>
          </cell>
          <cell r="K41" t="e">
            <v>#NAME?</v>
          </cell>
          <cell r="L41" t="e">
            <v>#NAME?</v>
          </cell>
          <cell r="M41" t="e">
            <v>#NAME?</v>
          </cell>
          <cell r="N41">
            <v>0</v>
          </cell>
        </row>
        <row r="42">
          <cell r="B42" t="str">
            <v>ТЭС-2</v>
          </cell>
          <cell r="C42" t="str">
            <v>Газ</v>
          </cell>
          <cell r="E42">
            <v>0</v>
          </cell>
          <cell r="K42" t="e">
            <v>#NAME?</v>
          </cell>
          <cell r="L42" t="e">
            <v>#NAME?</v>
          </cell>
          <cell r="M42" t="e">
            <v>#NAME?</v>
          </cell>
          <cell r="N42">
            <v>0</v>
          </cell>
        </row>
        <row r="43">
          <cell r="B43" t="str">
            <v>ТЭС-2</v>
          </cell>
          <cell r="E43">
            <v>0</v>
          </cell>
          <cell r="K43" t="e">
            <v>#NAME?</v>
          </cell>
          <cell r="L43" t="e">
            <v>#NAME?</v>
          </cell>
          <cell r="M43" t="e">
            <v>#NAME?</v>
          </cell>
          <cell r="N43">
            <v>0</v>
          </cell>
        </row>
        <row r="44">
          <cell r="C44" t="str">
            <v>Добавить строки</v>
          </cell>
        </row>
        <row r="45">
          <cell r="A45" t="str">
            <v>Добавить строки</v>
          </cell>
        </row>
        <row r="46">
          <cell r="A46" t="str">
            <v>Котельная - 1</v>
          </cell>
          <cell r="B46" t="str">
            <v>Котельная - 1</v>
          </cell>
          <cell r="C46" t="str">
            <v>Мазут</v>
          </cell>
          <cell r="E46">
            <v>0</v>
          </cell>
          <cell r="K46" t="e">
            <v>#NAME?</v>
          </cell>
          <cell r="L46" t="e">
            <v>#NAME?</v>
          </cell>
          <cell r="M46" t="e">
            <v>#NAME?</v>
          </cell>
          <cell r="N46">
            <v>0</v>
          </cell>
        </row>
        <row r="47">
          <cell r="B47" t="str">
            <v>Котельная - 1</v>
          </cell>
          <cell r="C47" t="str">
            <v>Газ</v>
          </cell>
          <cell r="E47">
            <v>0</v>
          </cell>
          <cell r="K47" t="e">
            <v>#NAME?</v>
          </cell>
          <cell r="L47" t="e">
            <v>#NAME?</v>
          </cell>
          <cell r="M47" t="e">
            <v>#NAME?</v>
          </cell>
          <cell r="N47">
            <v>0</v>
          </cell>
        </row>
        <row r="48">
          <cell r="B48" t="str">
            <v>Котельная - 1</v>
          </cell>
          <cell r="E48">
            <v>0</v>
          </cell>
          <cell r="K48" t="e">
            <v>#NAME?</v>
          </cell>
          <cell r="L48" t="e">
            <v>#NAME?</v>
          </cell>
          <cell r="M48" t="e">
            <v>#NAME?</v>
          </cell>
          <cell r="N48">
            <v>0</v>
          </cell>
        </row>
        <row r="49">
          <cell r="C49" t="str">
            <v>Добавить строки</v>
          </cell>
        </row>
        <row r="50">
          <cell r="A50" t="str">
            <v>Котельная - 2</v>
          </cell>
          <cell r="B50" t="str">
            <v>Котельная - 2</v>
          </cell>
          <cell r="C50" t="str">
            <v>Мазут</v>
          </cell>
          <cell r="E50">
            <v>0</v>
          </cell>
          <cell r="K50" t="e">
            <v>#NAME?</v>
          </cell>
          <cell r="L50" t="e">
            <v>#NAME?</v>
          </cell>
          <cell r="M50" t="e">
            <v>#NAME?</v>
          </cell>
          <cell r="N50">
            <v>0</v>
          </cell>
        </row>
        <row r="51">
          <cell r="B51" t="str">
            <v>Котельная - 2</v>
          </cell>
          <cell r="C51" t="str">
            <v>Газ</v>
          </cell>
          <cell r="E51">
            <v>0</v>
          </cell>
          <cell r="K51" t="e">
            <v>#NAME?</v>
          </cell>
          <cell r="L51" t="e">
            <v>#NAME?</v>
          </cell>
          <cell r="M51" t="e">
            <v>#NAME?</v>
          </cell>
          <cell r="N51">
            <v>0</v>
          </cell>
        </row>
        <row r="52">
          <cell r="B52" t="str">
            <v>Котельная - 2</v>
          </cell>
          <cell r="E52">
            <v>0</v>
          </cell>
          <cell r="K52" t="e">
            <v>#NAME?</v>
          </cell>
          <cell r="L52" t="e">
            <v>#NAME?</v>
          </cell>
          <cell r="M52" t="e">
            <v>#NAME?</v>
          </cell>
          <cell r="N52">
            <v>0</v>
          </cell>
        </row>
        <row r="53">
          <cell r="C53" t="str">
            <v>Добавить строки</v>
          </cell>
        </row>
        <row r="55">
          <cell r="A55" t="str">
            <v>Всего</v>
          </cell>
          <cell r="B55" t="str">
            <v>Всего</v>
          </cell>
          <cell r="C55" t="str">
            <v>Мазут</v>
          </cell>
          <cell r="E55">
            <v>0</v>
          </cell>
          <cell r="F55">
            <v>0</v>
          </cell>
          <cell r="G55">
            <v>0</v>
          </cell>
          <cell r="H55">
            <v>0</v>
          </cell>
          <cell r="I55">
            <v>0</v>
          </cell>
          <cell r="J55">
            <v>0</v>
          </cell>
          <cell r="K55" t="e">
            <v>#NAME?</v>
          </cell>
          <cell r="L55" t="e">
            <v>#NAME?</v>
          </cell>
          <cell r="M55" t="e">
            <v>#NAME?</v>
          </cell>
          <cell r="N55">
            <v>0</v>
          </cell>
          <cell r="O55">
            <v>0</v>
          </cell>
          <cell r="P55">
            <v>0</v>
          </cell>
        </row>
        <row r="56">
          <cell r="B56" t="str">
            <v>Всего</v>
          </cell>
          <cell r="C56" t="str">
            <v>Газ</v>
          </cell>
          <cell r="E56">
            <v>0</v>
          </cell>
          <cell r="F56">
            <v>0</v>
          </cell>
          <cell r="G56">
            <v>0</v>
          </cell>
          <cell r="H56">
            <v>0</v>
          </cell>
          <cell r="I56">
            <v>0</v>
          </cell>
          <cell r="J56">
            <v>0</v>
          </cell>
          <cell r="K56" t="e">
            <v>#NAME?</v>
          </cell>
          <cell r="L56" t="e">
            <v>#NAME?</v>
          </cell>
          <cell r="M56" t="e">
            <v>#NAME?</v>
          </cell>
          <cell r="N56">
            <v>0</v>
          </cell>
          <cell r="O56">
            <v>0</v>
          </cell>
          <cell r="P56">
            <v>0</v>
          </cell>
        </row>
        <row r="57">
          <cell r="B57" t="str">
            <v>Всего</v>
          </cell>
          <cell r="E57">
            <v>0</v>
          </cell>
          <cell r="F57">
            <v>0</v>
          </cell>
          <cell r="G57">
            <v>0</v>
          </cell>
          <cell r="H57">
            <v>0</v>
          </cell>
          <cell r="I57">
            <v>0</v>
          </cell>
          <cell r="J57">
            <v>0</v>
          </cell>
          <cell r="K57" t="e">
            <v>#NAME?</v>
          </cell>
          <cell r="L57" t="e">
            <v>#NAME?</v>
          </cell>
          <cell r="M57" t="e">
            <v>#NAME?</v>
          </cell>
          <cell r="N57">
            <v>0</v>
          </cell>
          <cell r="O57">
            <v>0</v>
          </cell>
          <cell r="P57">
            <v>0</v>
          </cell>
        </row>
        <row r="58">
          <cell r="C58" t="str">
            <v>Добавить строки</v>
          </cell>
        </row>
        <row r="59">
          <cell r="C59" t="str">
            <v>Итого</v>
          </cell>
          <cell r="E59">
            <v>0</v>
          </cell>
          <cell r="F59">
            <v>0</v>
          </cell>
          <cell r="G59">
            <v>0</v>
          </cell>
          <cell r="M59" t="e">
            <v>#NAME?</v>
          </cell>
          <cell r="N59">
            <v>0</v>
          </cell>
          <cell r="O59">
            <v>0</v>
          </cell>
          <cell r="P59">
            <v>0</v>
          </cell>
        </row>
        <row r="60">
          <cell r="A60" t="str">
            <v>СЦТ - 1</v>
          </cell>
          <cell r="E60">
            <v>0</v>
          </cell>
          <cell r="K60" t="e">
            <v>#NAME?</v>
          </cell>
          <cell r="L60" t="e">
            <v>#NAME?</v>
          </cell>
          <cell r="M60" t="e">
            <v>#NAME?</v>
          </cell>
          <cell r="N60">
            <v>0</v>
          </cell>
        </row>
        <row r="61">
          <cell r="A61" t="str">
            <v>СЦТ - 2</v>
          </cell>
          <cell r="E61">
            <v>0</v>
          </cell>
          <cell r="K61" t="e">
            <v>#NAME?</v>
          </cell>
          <cell r="L61" t="e">
            <v>#NAME?</v>
          </cell>
          <cell r="M61" t="e">
            <v>#NAME?</v>
          </cell>
          <cell r="N61">
            <v>0</v>
          </cell>
        </row>
        <row r="62">
          <cell r="E62">
            <v>0</v>
          </cell>
          <cell r="K62" t="e">
            <v>#NAME?</v>
          </cell>
          <cell r="L62" t="e">
            <v>#NAME?</v>
          </cell>
          <cell r="M62" t="e">
            <v>#NAME?</v>
          </cell>
          <cell r="N62">
            <v>0</v>
          </cell>
        </row>
      </sheetData>
      <sheetData sheetId="8" refreshError="1">
        <row r="2">
          <cell r="A2" t="str">
            <v>ТЭС-1</v>
          </cell>
        </row>
        <row r="8">
          <cell r="E8">
            <v>0</v>
          </cell>
          <cell r="F8">
            <v>0</v>
          </cell>
          <cell r="G8">
            <v>0</v>
          </cell>
          <cell r="H8">
            <v>0</v>
          </cell>
          <cell r="J8" t="str">
            <v>Добавить столбцы</v>
          </cell>
          <cell r="K8">
            <v>0</v>
          </cell>
          <cell r="L8">
            <v>0</v>
          </cell>
        </row>
        <row r="9">
          <cell r="E9">
            <v>0</v>
          </cell>
          <cell r="F9">
            <v>0</v>
          </cell>
          <cell r="G9">
            <v>0</v>
          </cell>
          <cell r="H9">
            <v>0</v>
          </cell>
          <cell r="J9">
            <v>0</v>
          </cell>
          <cell r="K9">
            <v>0</v>
          </cell>
          <cell r="L9">
            <v>0</v>
          </cell>
        </row>
        <row r="10">
          <cell r="E10">
            <v>0</v>
          </cell>
          <cell r="F10">
            <v>0</v>
          </cell>
          <cell r="G10">
            <v>0</v>
          </cell>
          <cell r="H10">
            <v>0</v>
          </cell>
          <cell r="J10">
            <v>0</v>
          </cell>
          <cell r="K10">
            <v>0</v>
          </cell>
          <cell r="L10">
            <v>0</v>
          </cell>
          <cell r="M10" t="e">
            <v>#NAME?</v>
          </cell>
        </row>
        <row r="11">
          <cell r="E11">
            <v>0</v>
          </cell>
          <cell r="F11">
            <v>0</v>
          </cell>
          <cell r="G11">
            <v>0</v>
          </cell>
          <cell r="H11">
            <v>0</v>
          </cell>
          <cell r="J11">
            <v>0</v>
          </cell>
          <cell r="K11">
            <v>0</v>
          </cell>
          <cell r="L11">
            <v>0</v>
          </cell>
          <cell r="M11" t="e">
            <v>#NAME?</v>
          </cell>
        </row>
        <row r="12">
          <cell r="E12">
            <v>0</v>
          </cell>
          <cell r="F12">
            <v>0</v>
          </cell>
          <cell r="G12">
            <v>0</v>
          </cell>
          <cell r="H12">
            <v>0</v>
          </cell>
          <cell r="J12">
            <v>0</v>
          </cell>
          <cell r="K12">
            <v>0</v>
          </cell>
          <cell r="L12">
            <v>0</v>
          </cell>
          <cell r="M12">
            <v>0</v>
          </cell>
        </row>
        <row r="13">
          <cell r="E13">
            <v>0</v>
          </cell>
          <cell r="F13">
            <v>0</v>
          </cell>
          <cell r="G13">
            <v>0</v>
          </cell>
          <cell r="H13">
            <v>0</v>
          </cell>
          <cell r="J13">
            <v>0</v>
          </cell>
          <cell r="K13">
            <v>0</v>
          </cell>
          <cell r="L13">
            <v>0</v>
          </cell>
          <cell r="M13" t="e">
            <v>#NAME?</v>
          </cell>
        </row>
        <row r="14">
          <cell r="E14">
            <v>0</v>
          </cell>
          <cell r="F14">
            <v>0</v>
          </cell>
          <cell r="G14">
            <v>0</v>
          </cell>
          <cell r="H14">
            <v>0</v>
          </cell>
          <cell r="J14">
            <v>0</v>
          </cell>
          <cell r="K14">
            <v>0</v>
          </cell>
          <cell r="L14">
            <v>0</v>
          </cell>
          <cell r="M14" t="e">
            <v>#NAME?</v>
          </cell>
        </row>
        <row r="15">
          <cell r="E15">
            <v>0</v>
          </cell>
          <cell r="F15">
            <v>0</v>
          </cell>
          <cell r="G15">
            <v>0</v>
          </cell>
          <cell r="H15">
            <v>0</v>
          </cell>
          <cell r="J15">
            <v>0</v>
          </cell>
          <cell r="K15">
            <v>0</v>
          </cell>
          <cell r="L15">
            <v>0</v>
          </cell>
          <cell r="M15" t="e">
            <v>#NAME?</v>
          </cell>
        </row>
        <row r="16">
          <cell r="E16">
            <v>0</v>
          </cell>
          <cell r="F16">
            <v>0</v>
          </cell>
          <cell r="G16">
            <v>0</v>
          </cell>
          <cell r="H16">
            <v>0</v>
          </cell>
          <cell r="J16">
            <v>0</v>
          </cell>
          <cell r="K16">
            <v>0</v>
          </cell>
          <cell r="L16">
            <v>0</v>
          </cell>
          <cell r="M16">
            <v>0</v>
          </cell>
        </row>
        <row r="18">
          <cell r="E18">
            <v>0</v>
          </cell>
          <cell r="F18">
            <v>0</v>
          </cell>
          <cell r="G18">
            <v>0</v>
          </cell>
          <cell r="H18">
            <v>0</v>
          </cell>
          <cell r="J18">
            <v>0</v>
          </cell>
          <cell r="K18">
            <v>0</v>
          </cell>
          <cell r="L18">
            <v>0</v>
          </cell>
          <cell r="M18">
            <v>0</v>
          </cell>
        </row>
        <row r="19">
          <cell r="K19" t="e">
            <v>#NAME?</v>
          </cell>
          <cell r="L19" t="e">
            <v>#NAME?</v>
          </cell>
          <cell r="M19" t="e">
            <v>#NAME?</v>
          </cell>
        </row>
        <row r="20">
          <cell r="E20">
            <v>0</v>
          </cell>
          <cell r="F20">
            <v>0</v>
          </cell>
          <cell r="G20">
            <v>0</v>
          </cell>
          <cell r="H20">
            <v>0</v>
          </cell>
          <cell r="J20">
            <v>0</v>
          </cell>
          <cell r="K20">
            <v>0</v>
          </cell>
          <cell r="L20">
            <v>0</v>
          </cell>
          <cell r="M20">
            <v>0</v>
          </cell>
        </row>
        <row r="21">
          <cell r="F21">
            <v>0</v>
          </cell>
          <cell r="L21">
            <v>0</v>
          </cell>
        </row>
        <row r="24">
          <cell r="E24">
            <v>0</v>
          </cell>
          <cell r="F24">
            <v>0</v>
          </cell>
          <cell r="G24">
            <v>0</v>
          </cell>
          <cell r="H24">
            <v>0</v>
          </cell>
          <cell r="J24">
            <v>0</v>
          </cell>
          <cell r="K24">
            <v>0</v>
          </cell>
          <cell r="L24">
            <v>0</v>
          </cell>
          <cell r="M24">
            <v>0</v>
          </cell>
        </row>
        <row r="26">
          <cell r="E26">
            <v>0</v>
          </cell>
          <cell r="F26">
            <v>0</v>
          </cell>
          <cell r="G26">
            <v>0</v>
          </cell>
          <cell r="H26">
            <v>0</v>
          </cell>
          <cell r="J26">
            <v>0</v>
          </cell>
          <cell r="K26">
            <v>0</v>
          </cell>
          <cell r="L26">
            <v>0</v>
          </cell>
          <cell r="M26">
            <v>0</v>
          </cell>
        </row>
        <row r="27">
          <cell r="E27">
            <v>0</v>
          </cell>
          <cell r="F27">
            <v>0</v>
          </cell>
          <cell r="G27">
            <v>0</v>
          </cell>
          <cell r="H27">
            <v>0</v>
          </cell>
          <cell r="J27">
            <v>0</v>
          </cell>
          <cell r="K27">
            <v>0</v>
          </cell>
          <cell r="L27">
            <v>0</v>
          </cell>
          <cell r="M27">
            <v>0</v>
          </cell>
        </row>
        <row r="28">
          <cell r="E28">
            <v>0</v>
          </cell>
          <cell r="F28">
            <v>0</v>
          </cell>
          <cell r="G28">
            <v>0</v>
          </cell>
          <cell r="H28">
            <v>0</v>
          </cell>
          <cell r="J28">
            <v>0</v>
          </cell>
          <cell r="K28" t="e">
            <v>#NAME?</v>
          </cell>
          <cell r="L28">
            <v>0</v>
          </cell>
          <cell r="M28" t="e">
            <v>#NAME?</v>
          </cell>
        </row>
        <row r="29">
          <cell r="F29">
            <v>0</v>
          </cell>
          <cell r="G29">
            <v>0</v>
          </cell>
          <cell r="H29">
            <v>0</v>
          </cell>
          <cell r="J29">
            <v>0</v>
          </cell>
          <cell r="K29" t="e">
            <v>#NAME?</v>
          </cell>
          <cell r="L29" t="e">
            <v>#NAME?</v>
          </cell>
          <cell r="M29" t="e">
            <v>#NAME?</v>
          </cell>
        </row>
        <row r="30">
          <cell r="F30">
            <v>0</v>
          </cell>
        </row>
        <row r="31">
          <cell r="E31">
            <v>0</v>
          </cell>
          <cell r="F31">
            <v>0</v>
          </cell>
          <cell r="G31">
            <v>0</v>
          </cell>
          <cell r="L31">
            <v>0</v>
          </cell>
          <cell r="M31" t="e">
            <v>#NAME?</v>
          </cell>
        </row>
        <row r="32">
          <cell r="E32">
            <v>0</v>
          </cell>
          <cell r="F32">
            <v>0</v>
          </cell>
          <cell r="K32" t="e">
            <v>#NAME?</v>
          </cell>
          <cell r="L32">
            <v>0</v>
          </cell>
          <cell r="M32" t="e">
            <v>#NAME?</v>
          </cell>
        </row>
        <row r="33">
          <cell r="E33">
            <v>0</v>
          </cell>
          <cell r="F33">
            <v>0</v>
          </cell>
          <cell r="K33" t="e">
            <v>#NAME?</v>
          </cell>
          <cell r="L33">
            <v>0</v>
          </cell>
          <cell r="M33" t="e">
            <v>#NAME?</v>
          </cell>
        </row>
        <row r="34">
          <cell r="E34">
            <v>0</v>
          </cell>
          <cell r="F34">
            <v>0</v>
          </cell>
          <cell r="G34">
            <v>0</v>
          </cell>
          <cell r="H34">
            <v>0</v>
          </cell>
          <cell r="K34" t="e">
            <v>#NAME?</v>
          </cell>
          <cell r="L34" t="e">
            <v>#NAME?</v>
          </cell>
          <cell r="M34" t="e">
            <v>#NAME?</v>
          </cell>
        </row>
        <row r="35">
          <cell r="B35" t="str">
            <v>Арендная плата</v>
          </cell>
          <cell r="E35">
            <v>0</v>
          </cell>
          <cell r="F35">
            <v>0</v>
          </cell>
          <cell r="G35">
            <v>0</v>
          </cell>
          <cell r="H35">
            <v>0</v>
          </cell>
          <cell r="J35">
            <v>0</v>
          </cell>
          <cell r="L35" t="str">
            <v>-</v>
          </cell>
          <cell r="M35">
            <v>0</v>
          </cell>
        </row>
      </sheetData>
      <sheetData sheetId="9" refreshError="1">
        <row r="2">
          <cell r="A2" t="str">
            <v>ТЭС-1</v>
          </cell>
        </row>
        <row r="8">
          <cell r="G8">
            <v>0</v>
          </cell>
          <cell r="H8">
            <v>0</v>
          </cell>
          <cell r="I8">
            <v>0</v>
          </cell>
          <cell r="J8">
            <v>0</v>
          </cell>
          <cell r="L8">
            <v>0</v>
          </cell>
        </row>
        <row r="9">
          <cell r="G9">
            <v>0</v>
          </cell>
          <cell r="H9">
            <v>0</v>
          </cell>
          <cell r="I9">
            <v>0</v>
          </cell>
          <cell r="J9">
            <v>0</v>
          </cell>
          <cell r="L9" t="e">
            <v>#NAME?</v>
          </cell>
          <cell r="M9" t="e">
            <v>#NAME?</v>
          </cell>
          <cell r="N9">
            <v>0</v>
          </cell>
        </row>
        <row r="10">
          <cell r="G10">
            <v>0</v>
          </cell>
          <cell r="H10">
            <v>0</v>
          </cell>
          <cell r="I10">
            <v>0</v>
          </cell>
          <cell r="J10">
            <v>0</v>
          </cell>
          <cell r="L10" t="e">
            <v>#NAME?</v>
          </cell>
          <cell r="M10" t="e">
            <v>#NAME?</v>
          </cell>
          <cell r="N10">
            <v>0</v>
          </cell>
        </row>
        <row r="11">
          <cell r="G11">
            <v>0</v>
          </cell>
          <cell r="H11">
            <v>0</v>
          </cell>
          <cell r="I11" t="str">
            <v>-</v>
          </cell>
          <cell r="J11">
            <v>0</v>
          </cell>
          <cell r="L11" t="str">
            <v>-</v>
          </cell>
          <cell r="M11">
            <v>0</v>
          </cell>
          <cell r="N11">
            <v>0</v>
          </cell>
        </row>
        <row r="12">
          <cell r="G12">
            <v>0</v>
          </cell>
          <cell r="H12">
            <v>0</v>
          </cell>
          <cell r="I12">
            <v>0</v>
          </cell>
          <cell r="J12">
            <v>0</v>
          </cell>
          <cell r="L12">
            <v>0</v>
          </cell>
          <cell r="M12">
            <v>0</v>
          </cell>
          <cell r="N12">
            <v>0</v>
          </cell>
          <cell r="O12">
            <v>0</v>
          </cell>
        </row>
        <row r="13">
          <cell r="G13">
            <v>0</v>
          </cell>
          <cell r="H13">
            <v>0</v>
          </cell>
          <cell r="I13">
            <v>0</v>
          </cell>
          <cell r="J13">
            <v>0</v>
          </cell>
          <cell r="L13" t="e">
            <v>#NAME?</v>
          </cell>
          <cell r="M13" t="e">
            <v>#NAME?</v>
          </cell>
          <cell r="N13">
            <v>0</v>
          </cell>
        </row>
        <row r="14">
          <cell r="G14">
            <v>0</v>
          </cell>
          <cell r="H14">
            <v>0</v>
          </cell>
          <cell r="I14">
            <v>0</v>
          </cell>
          <cell r="J14">
            <v>0</v>
          </cell>
          <cell r="L14" t="e">
            <v>#NAME?</v>
          </cell>
          <cell r="M14" t="e">
            <v>#NAME?</v>
          </cell>
          <cell r="N14">
            <v>0</v>
          </cell>
        </row>
        <row r="15">
          <cell r="G15">
            <v>0</v>
          </cell>
          <cell r="H15">
            <v>0</v>
          </cell>
          <cell r="I15">
            <v>0</v>
          </cell>
          <cell r="J15">
            <v>0</v>
          </cell>
          <cell r="L15" t="e">
            <v>#NAME?</v>
          </cell>
          <cell r="M15" t="e">
            <v>#NAME?</v>
          </cell>
          <cell r="N15">
            <v>0</v>
          </cell>
        </row>
        <row r="16">
          <cell r="G16">
            <v>0</v>
          </cell>
          <cell r="H16">
            <v>0</v>
          </cell>
          <cell r="I16">
            <v>0</v>
          </cell>
          <cell r="J16">
            <v>0</v>
          </cell>
          <cell r="L16">
            <v>0</v>
          </cell>
          <cell r="M16">
            <v>0</v>
          </cell>
          <cell r="N16">
            <v>0</v>
          </cell>
        </row>
        <row r="18">
          <cell r="G18">
            <v>0</v>
          </cell>
          <cell r="H18">
            <v>0</v>
          </cell>
          <cell r="I18" t="str">
            <v>-</v>
          </cell>
          <cell r="J18">
            <v>0</v>
          </cell>
          <cell r="L18" t="str">
            <v>-</v>
          </cell>
          <cell r="M18">
            <v>0</v>
          </cell>
          <cell r="N18">
            <v>0</v>
          </cell>
          <cell r="O18">
            <v>0</v>
          </cell>
        </row>
        <row r="19">
          <cell r="L19" t="e">
            <v>#NAME?</v>
          </cell>
          <cell r="M19" t="e">
            <v>#NAME?</v>
          </cell>
          <cell r="N19">
            <v>0</v>
          </cell>
        </row>
        <row r="20">
          <cell r="G20">
            <v>0</v>
          </cell>
          <cell r="H20">
            <v>0</v>
          </cell>
          <cell r="I20" t="str">
            <v>-</v>
          </cell>
          <cell r="J20">
            <v>0</v>
          </cell>
          <cell r="L20" t="e">
            <v>#NAME?</v>
          </cell>
          <cell r="M20" t="e">
            <v>#NAME?</v>
          </cell>
          <cell r="N20">
            <v>0</v>
          </cell>
          <cell r="O20" t="str">
            <v>-</v>
          </cell>
          <cell r="Q20">
            <v>0</v>
          </cell>
          <cell r="R20">
            <v>0</v>
          </cell>
          <cell r="S20">
            <v>0</v>
          </cell>
        </row>
        <row r="21">
          <cell r="L21">
            <v>0</v>
          </cell>
          <cell r="N21">
            <v>0</v>
          </cell>
        </row>
        <row r="24">
          <cell r="G24">
            <v>0</v>
          </cell>
          <cell r="H24">
            <v>0</v>
          </cell>
          <cell r="I24">
            <v>0</v>
          </cell>
          <cell r="J24">
            <v>0</v>
          </cell>
          <cell r="L24" t="e">
            <v>#NAME?</v>
          </cell>
          <cell r="M24" t="e">
            <v>#NAME?</v>
          </cell>
          <cell r="N24">
            <v>0</v>
          </cell>
          <cell r="O24">
            <v>0</v>
          </cell>
        </row>
        <row r="26">
          <cell r="G26">
            <v>0</v>
          </cell>
          <cell r="H26">
            <v>0</v>
          </cell>
          <cell r="I26" t="str">
            <v>-</v>
          </cell>
          <cell r="J26">
            <v>0</v>
          </cell>
          <cell r="L26" t="str">
            <v>-</v>
          </cell>
          <cell r="M26">
            <v>0</v>
          </cell>
          <cell r="N26">
            <v>0</v>
          </cell>
        </row>
        <row r="27">
          <cell r="G27">
            <v>0</v>
          </cell>
          <cell r="H27">
            <v>0</v>
          </cell>
          <cell r="I27">
            <v>0</v>
          </cell>
          <cell r="J27">
            <v>0</v>
          </cell>
          <cell r="L27" t="e">
            <v>#NAME?</v>
          </cell>
          <cell r="M27" t="e">
            <v>#NAME?</v>
          </cell>
          <cell r="N27">
            <v>0</v>
          </cell>
          <cell r="O27">
            <v>0</v>
          </cell>
          <cell r="Q27">
            <v>0</v>
          </cell>
          <cell r="R27">
            <v>0</v>
          </cell>
          <cell r="S27">
            <v>0</v>
          </cell>
        </row>
        <row r="28">
          <cell r="G28">
            <v>0</v>
          </cell>
          <cell r="H28">
            <v>0</v>
          </cell>
          <cell r="I28">
            <v>0</v>
          </cell>
          <cell r="J28">
            <v>0</v>
          </cell>
          <cell r="L28" t="e">
            <v>#NAME?</v>
          </cell>
          <cell r="M28" t="e">
            <v>#NAME?</v>
          </cell>
          <cell r="N28">
            <v>0</v>
          </cell>
          <cell r="O28">
            <v>0</v>
          </cell>
        </row>
        <row r="30">
          <cell r="I30">
            <v>0</v>
          </cell>
        </row>
        <row r="31">
          <cell r="G31">
            <v>0</v>
          </cell>
          <cell r="L31">
            <v>0</v>
          </cell>
          <cell r="M31" t="e">
            <v>#NAME?</v>
          </cell>
          <cell r="N31">
            <v>0</v>
          </cell>
          <cell r="O31">
            <v>0</v>
          </cell>
        </row>
        <row r="32">
          <cell r="L32" t="e">
            <v>#NAME?</v>
          </cell>
          <cell r="M32" t="e">
            <v>#NAME?</v>
          </cell>
          <cell r="N32">
            <v>0</v>
          </cell>
        </row>
        <row r="33">
          <cell r="L33" t="e">
            <v>#NAME?</v>
          </cell>
          <cell r="M33" t="e">
            <v>#NAME?</v>
          </cell>
          <cell r="N33">
            <v>0</v>
          </cell>
        </row>
        <row r="35">
          <cell r="B35" t="str">
            <v>Арендная плата</v>
          </cell>
          <cell r="G35">
            <v>0</v>
          </cell>
          <cell r="H35">
            <v>0</v>
          </cell>
          <cell r="I35" t="str">
            <v>-</v>
          </cell>
          <cell r="J35">
            <v>0</v>
          </cell>
          <cell r="L35" t="str">
            <v>-</v>
          </cell>
          <cell r="M35">
            <v>0</v>
          </cell>
          <cell r="O35" t="str">
            <v>-</v>
          </cell>
        </row>
        <row r="37">
          <cell r="B37" t="str">
            <v>ТЭС-1</v>
          </cell>
          <cell r="L37" t="e">
            <v>#NAME?</v>
          </cell>
          <cell r="M37" t="e">
            <v>#NAME?</v>
          </cell>
          <cell r="N37">
            <v>0</v>
          </cell>
        </row>
        <row r="41">
          <cell r="L41" t="e">
            <v>#NAME?</v>
          </cell>
          <cell r="M41" t="e">
            <v>#NAME?</v>
          </cell>
          <cell r="N41">
            <v>0</v>
          </cell>
        </row>
        <row r="42">
          <cell r="L42" t="e">
            <v>#NAME?</v>
          </cell>
          <cell r="M42" t="e">
            <v>#NAME?</v>
          </cell>
          <cell r="N42">
            <v>0</v>
          </cell>
        </row>
      </sheetData>
      <sheetData sheetId="10" refreshError="1">
        <row r="2">
          <cell r="A2" t="str">
            <v>ТЭС-1</v>
          </cell>
        </row>
        <row r="8">
          <cell r="C8">
            <v>0</v>
          </cell>
          <cell r="D8">
            <v>0</v>
          </cell>
          <cell r="F8">
            <v>0</v>
          </cell>
          <cell r="G8">
            <v>0</v>
          </cell>
          <cell r="H8">
            <v>0</v>
          </cell>
          <cell r="I8">
            <v>0</v>
          </cell>
          <cell r="J8" t="str">
            <v>Добавить столбцы</v>
          </cell>
          <cell r="K8">
            <v>0</v>
          </cell>
          <cell r="L8">
            <v>0</v>
          </cell>
        </row>
        <row r="10">
          <cell r="C10">
            <v>0</v>
          </cell>
          <cell r="D10">
            <v>0</v>
          </cell>
          <cell r="F10">
            <v>0</v>
          </cell>
          <cell r="G10">
            <v>0</v>
          </cell>
          <cell r="H10">
            <v>0</v>
          </cell>
          <cell r="J10">
            <v>0</v>
          </cell>
          <cell r="K10">
            <v>0</v>
          </cell>
          <cell r="L10">
            <v>0</v>
          </cell>
          <cell r="M10" t="e">
            <v>#NAME?</v>
          </cell>
          <cell r="N10">
            <v>0</v>
          </cell>
        </row>
        <row r="11">
          <cell r="C11">
            <v>0</v>
          </cell>
          <cell r="D11">
            <v>0</v>
          </cell>
          <cell r="F11">
            <v>0</v>
          </cell>
          <cell r="G11">
            <v>0</v>
          </cell>
          <cell r="H11">
            <v>0</v>
          </cell>
          <cell r="I11">
            <v>0</v>
          </cell>
          <cell r="J11">
            <v>0</v>
          </cell>
          <cell r="K11">
            <v>0</v>
          </cell>
          <cell r="L11">
            <v>0</v>
          </cell>
          <cell r="M11" t="e">
            <v>#NAME?</v>
          </cell>
          <cell r="N11">
            <v>0</v>
          </cell>
        </row>
        <row r="13">
          <cell r="C13">
            <v>0</v>
          </cell>
          <cell r="D13">
            <v>0</v>
          </cell>
          <cell r="F13">
            <v>0</v>
          </cell>
          <cell r="G13">
            <v>0</v>
          </cell>
          <cell r="H13">
            <v>0</v>
          </cell>
          <cell r="I13">
            <v>0</v>
          </cell>
          <cell r="J13">
            <v>0</v>
          </cell>
          <cell r="K13">
            <v>0</v>
          </cell>
          <cell r="L13">
            <v>0</v>
          </cell>
          <cell r="M13" t="e">
            <v>#NAME?</v>
          </cell>
          <cell r="N13">
            <v>0</v>
          </cell>
        </row>
        <row r="14">
          <cell r="C14">
            <v>0</v>
          </cell>
          <cell r="D14">
            <v>0</v>
          </cell>
          <cell r="F14">
            <v>0</v>
          </cell>
          <cell r="G14">
            <v>0</v>
          </cell>
          <cell r="H14">
            <v>0</v>
          </cell>
          <cell r="J14">
            <v>0</v>
          </cell>
          <cell r="K14">
            <v>0</v>
          </cell>
          <cell r="L14">
            <v>0</v>
          </cell>
          <cell r="M14" t="e">
            <v>#NAME?</v>
          </cell>
          <cell r="N14">
            <v>0</v>
          </cell>
        </row>
        <row r="15">
          <cell r="C15">
            <v>0</v>
          </cell>
          <cell r="D15">
            <v>0</v>
          </cell>
          <cell r="F15">
            <v>0</v>
          </cell>
          <cell r="G15">
            <v>0</v>
          </cell>
          <cell r="H15">
            <v>0</v>
          </cell>
          <cell r="J15">
            <v>0</v>
          </cell>
          <cell r="K15">
            <v>0</v>
          </cell>
          <cell r="L15">
            <v>0</v>
          </cell>
          <cell r="M15" t="e">
            <v>#NAME?</v>
          </cell>
          <cell r="N15">
            <v>0</v>
          </cell>
        </row>
        <row r="16">
          <cell r="C16">
            <v>0</v>
          </cell>
          <cell r="D16">
            <v>0</v>
          </cell>
          <cell r="F16">
            <v>0</v>
          </cell>
          <cell r="G16">
            <v>0</v>
          </cell>
          <cell r="H16">
            <v>0</v>
          </cell>
          <cell r="I16">
            <v>0</v>
          </cell>
          <cell r="J16">
            <v>0</v>
          </cell>
          <cell r="K16">
            <v>0</v>
          </cell>
          <cell r="L16">
            <v>0</v>
          </cell>
          <cell r="M16">
            <v>0</v>
          </cell>
          <cell r="N16">
            <v>0</v>
          </cell>
        </row>
        <row r="18">
          <cell r="C18">
            <v>0</v>
          </cell>
          <cell r="D18">
            <v>0</v>
          </cell>
          <cell r="F18">
            <v>0</v>
          </cell>
          <cell r="G18">
            <v>0</v>
          </cell>
          <cell r="H18">
            <v>0</v>
          </cell>
          <cell r="I18">
            <v>0</v>
          </cell>
          <cell r="J18">
            <v>0</v>
          </cell>
          <cell r="K18">
            <v>0</v>
          </cell>
          <cell r="L18">
            <v>0</v>
          </cell>
          <cell r="M18" t="e">
            <v>#NAME?</v>
          </cell>
          <cell r="N18">
            <v>0</v>
          </cell>
        </row>
        <row r="19">
          <cell r="C19">
            <v>0</v>
          </cell>
          <cell r="D19">
            <v>0</v>
          </cell>
          <cell r="K19" t="e">
            <v>#NAME?</v>
          </cell>
          <cell r="L19" t="e">
            <v>#NAME?</v>
          </cell>
          <cell r="M19" t="e">
            <v>#NAME?</v>
          </cell>
          <cell r="N19">
            <v>0</v>
          </cell>
        </row>
        <row r="20">
          <cell r="C20">
            <v>0</v>
          </cell>
          <cell r="D20">
            <v>0</v>
          </cell>
          <cell r="F20">
            <v>0</v>
          </cell>
          <cell r="G20">
            <v>0</v>
          </cell>
          <cell r="H20">
            <v>0</v>
          </cell>
          <cell r="I20">
            <v>0</v>
          </cell>
          <cell r="J20">
            <v>0</v>
          </cell>
          <cell r="K20">
            <v>0</v>
          </cell>
          <cell r="L20">
            <v>0</v>
          </cell>
          <cell r="M20">
            <v>0</v>
          </cell>
          <cell r="N20">
            <v>0</v>
          </cell>
        </row>
        <row r="22">
          <cell r="B22" t="str">
            <v>Другие прочие платежи из прибыли</v>
          </cell>
          <cell r="C22">
            <v>0</v>
          </cell>
          <cell r="D22">
            <v>0</v>
          </cell>
          <cell r="E22">
            <v>0</v>
          </cell>
          <cell r="F22">
            <v>0</v>
          </cell>
          <cell r="I22">
            <v>0</v>
          </cell>
          <cell r="K22" t="e">
            <v>#NAME?</v>
          </cell>
          <cell r="L22" t="e">
            <v>#NAME?</v>
          </cell>
          <cell r="M22" t="e">
            <v>#NAME?</v>
          </cell>
          <cell r="N22">
            <v>0</v>
          </cell>
        </row>
        <row r="23">
          <cell r="B23" t="str">
            <v>Резерв по сомнительным долгам</v>
          </cell>
          <cell r="C23">
            <v>0</v>
          </cell>
          <cell r="D23">
            <v>0</v>
          </cell>
          <cell r="E23">
            <v>0</v>
          </cell>
          <cell r="F23">
            <v>0</v>
          </cell>
          <cell r="I23">
            <v>0</v>
          </cell>
          <cell r="K23" t="e">
            <v>#NAME?</v>
          </cell>
          <cell r="L23" t="e">
            <v>#NAME?</v>
          </cell>
          <cell r="M23" t="e">
            <v>#NAME?</v>
          </cell>
          <cell r="N23">
            <v>0</v>
          </cell>
        </row>
        <row r="24">
          <cell r="B24" t="str">
            <v>Котельная - 2</v>
          </cell>
          <cell r="C24">
            <v>0</v>
          </cell>
          <cell r="D24">
            <v>0</v>
          </cell>
          <cell r="E24">
            <v>0</v>
          </cell>
          <cell r="F24">
            <v>0</v>
          </cell>
          <cell r="G24">
            <v>0</v>
          </cell>
          <cell r="H24">
            <v>0</v>
          </cell>
          <cell r="I24">
            <v>0</v>
          </cell>
          <cell r="J24">
            <v>0</v>
          </cell>
          <cell r="K24">
            <v>0</v>
          </cell>
          <cell r="L24">
            <v>0</v>
          </cell>
          <cell r="M24" t="e">
            <v>#NAME?</v>
          </cell>
          <cell r="N24">
            <v>0</v>
          </cell>
        </row>
        <row r="26">
          <cell r="C26">
            <v>0</v>
          </cell>
          <cell r="D26">
            <v>0</v>
          </cell>
          <cell r="F26">
            <v>0</v>
          </cell>
          <cell r="G26">
            <v>0</v>
          </cell>
          <cell r="H26">
            <v>0</v>
          </cell>
          <cell r="I26">
            <v>0</v>
          </cell>
          <cell r="J26">
            <v>0</v>
          </cell>
          <cell r="K26">
            <v>0</v>
          </cell>
          <cell r="L26">
            <v>0</v>
          </cell>
          <cell r="M26">
            <v>0</v>
          </cell>
          <cell r="N26">
            <v>0</v>
          </cell>
        </row>
        <row r="27">
          <cell r="C27">
            <v>0</v>
          </cell>
          <cell r="D27">
            <v>0</v>
          </cell>
          <cell r="F27">
            <v>0</v>
          </cell>
          <cell r="G27">
            <v>0</v>
          </cell>
          <cell r="H27">
            <v>0</v>
          </cell>
          <cell r="I27">
            <v>0</v>
          </cell>
          <cell r="J27">
            <v>0</v>
          </cell>
          <cell r="K27">
            <v>0</v>
          </cell>
          <cell r="L27">
            <v>0</v>
          </cell>
          <cell r="M27">
            <v>0</v>
          </cell>
          <cell r="N27">
            <v>0</v>
          </cell>
        </row>
        <row r="29">
          <cell r="C29">
            <v>0</v>
          </cell>
          <cell r="D29">
            <v>0</v>
          </cell>
          <cell r="F29">
            <v>0</v>
          </cell>
          <cell r="G29">
            <v>0</v>
          </cell>
          <cell r="H29">
            <v>0</v>
          </cell>
          <cell r="I29">
            <v>0</v>
          </cell>
          <cell r="J29">
            <v>0</v>
          </cell>
          <cell r="K29" t="e">
            <v>#NAME?</v>
          </cell>
          <cell r="L29" t="e">
            <v>#NAME?</v>
          </cell>
          <cell r="M29" t="e">
            <v>#NAME?</v>
          </cell>
          <cell r="N29">
            <v>0</v>
          </cell>
        </row>
        <row r="30">
          <cell r="C30">
            <v>0</v>
          </cell>
          <cell r="D30">
            <v>0</v>
          </cell>
          <cell r="F30">
            <v>0</v>
          </cell>
          <cell r="I30">
            <v>0</v>
          </cell>
        </row>
        <row r="31">
          <cell r="C31">
            <v>0</v>
          </cell>
          <cell r="D31">
            <v>0</v>
          </cell>
          <cell r="F31">
            <v>0</v>
          </cell>
          <cell r="G31">
            <v>0</v>
          </cell>
          <cell r="L31">
            <v>0</v>
          </cell>
          <cell r="M31" t="e">
            <v>#NAME?</v>
          </cell>
          <cell r="N31">
            <v>0</v>
          </cell>
        </row>
        <row r="32">
          <cell r="C32">
            <v>0</v>
          </cell>
          <cell r="D32">
            <v>0</v>
          </cell>
          <cell r="F32">
            <v>0</v>
          </cell>
          <cell r="K32" t="e">
            <v>#NAME?</v>
          </cell>
          <cell r="L32" t="e">
            <v>#NAME?</v>
          </cell>
          <cell r="M32" t="e">
            <v>#NAME?</v>
          </cell>
          <cell r="N32">
            <v>0</v>
          </cell>
        </row>
        <row r="34">
          <cell r="B34" t="str">
            <v>Сбор на содержание милиции</v>
          </cell>
          <cell r="C34">
            <v>0</v>
          </cell>
          <cell r="D34">
            <v>0</v>
          </cell>
          <cell r="E34">
            <v>0</v>
          </cell>
          <cell r="F34">
            <v>0</v>
          </cell>
          <cell r="G34">
            <v>0</v>
          </cell>
          <cell r="H34">
            <v>0</v>
          </cell>
          <cell r="I34">
            <v>0</v>
          </cell>
          <cell r="K34" t="e">
            <v>#NAME?</v>
          </cell>
          <cell r="L34" t="e">
            <v>#NAME?</v>
          </cell>
          <cell r="M34" t="e">
            <v>#NAME?</v>
          </cell>
          <cell r="N34">
            <v>0</v>
          </cell>
        </row>
        <row r="35">
          <cell r="B35" t="str">
            <v>Арендная плата</v>
          </cell>
          <cell r="C35">
            <v>0</v>
          </cell>
          <cell r="D35">
            <v>0</v>
          </cell>
          <cell r="E35">
            <v>0</v>
          </cell>
          <cell r="F35">
            <v>0</v>
          </cell>
          <cell r="G35">
            <v>0</v>
          </cell>
          <cell r="H35">
            <v>0</v>
          </cell>
          <cell r="I35">
            <v>0</v>
          </cell>
          <cell r="J35">
            <v>0</v>
          </cell>
          <cell r="L35" t="str">
            <v>-</v>
          </cell>
          <cell r="M35">
            <v>0</v>
          </cell>
        </row>
        <row r="36">
          <cell r="C36">
            <v>0</v>
          </cell>
          <cell r="D36">
            <v>0</v>
          </cell>
        </row>
        <row r="38">
          <cell r="C38">
            <v>0</v>
          </cell>
          <cell r="D38">
            <v>0</v>
          </cell>
          <cell r="F38">
            <v>0</v>
          </cell>
          <cell r="G38">
            <v>0</v>
          </cell>
          <cell r="H38">
            <v>0</v>
          </cell>
          <cell r="I38">
            <v>0</v>
          </cell>
          <cell r="K38">
            <v>0</v>
          </cell>
          <cell r="L38">
            <v>0</v>
          </cell>
          <cell r="M38">
            <v>0</v>
          </cell>
          <cell r="N38">
            <v>0</v>
          </cell>
        </row>
      </sheetData>
      <sheetData sheetId="11" refreshError="1">
        <row r="2">
          <cell r="A2" t="str">
            <v>ТЭС-1</v>
          </cell>
        </row>
        <row r="8">
          <cell r="F8">
            <v>0</v>
          </cell>
          <cell r="G8">
            <v>0</v>
          </cell>
          <cell r="H8">
            <v>0</v>
          </cell>
          <cell r="I8">
            <v>0</v>
          </cell>
          <cell r="K8">
            <v>0</v>
          </cell>
          <cell r="L8">
            <v>0</v>
          </cell>
        </row>
        <row r="10">
          <cell r="C10">
            <v>0</v>
          </cell>
          <cell r="D10">
            <v>0</v>
          </cell>
          <cell r="F10">
            <v>0</v>
          </cell>
          <cell r="G10">
            <v>0</v>
          </cell>
          <cell r="H10">
            <v>0</v>
          </cell>
          <cell r="I10">
            <v>0</v>
          </cell>
          <cell r="J10">
            <v>0</v>
          </cell>
          <cell r="K10">
            <v>0</v>
          </cell>
          <cell r="L10" t="e">
            <v>#NAME?</v>
          </cell>
          <cell r="M10" t="e">
            <v>#NAME?</v>
          </cell>
          <cell r="N10">
            <v>0</v>
          </cell>
        </row>
        <row r="11">
          <cell r="F11" t="str">
            <v>-</v>
          </cell>
          <cell r="G11">
            <v>0</v>
          </cell>
          <cell r="H11">
            <v>0</v>
          </cell>
          <cell r="I11" t="str">
            <v>-</v>
          </cell>
          <cell r="K11">
            <v>0</v>
          </cell>
          <cell r="L11" t="str">
            <v>-</v>
          </cell>
          <cell r="M11">
            <v>0</v>
          </cell>
          <cell r="N11">
            <v>0</v>
          </cell>
          <cell r="P11">
            <v>0</v>
          </cell>
        </row>
        <row r="13">
          <cell r="C13">
            <v>0</v>
          </cell>
          <cell r="D13">
            <v>0</v>
          </cell>
          <cell r="F13">
            <v>0</v>
          </cell>
          <cell r="G13">
            <v>0</v>
          </cell>
          <cell r="H13">
            <v>0</v>
          </cell>
          <cell r="I13">
            <v>0</v>
          </cell>
          <cell r="J13">
            <v>0</v>
          </cell>
          <cell r="K13">
            <v>0</v>
          </cell>
          <cell r="L13" t="e">
            <v>#NAME?</v>
          </cell>
          <cell r="M13" t="e">
            <v>#NAME?</v>
          </cell>
          <cell r="N13">
            <v>0</v>
          </cell>
        </row>
        <row r="14">
          <cell r="F14">
            <v>0</v>
          </cell>
          <cell r="G14">
            <v>0</v>
          </cell>
          <cell r="H14">
            <v>0</v>
          </cell>
          <cell r="I14">
            <v>0</v>
          </cell>
          <cell r="K14">
            <v>0</v>
          </cell>
          <cell r="L14" t="e">
            <v>#NAME?</v>
          </cell>
          <cell r="M14" t="e">
            <v>#NAME?</v>
          </cell>
          <cell r="N14">
            <v>0</v>
          </cell>
        </row>
        <row r="15">
          <cell r="F15">
            <v>0</v>
          </cell>
          <cell r="G15">
            <v>0</v>
          </cell>
          <cell r="H15">
            <v>0</v>
          </cell>
          <cell r="I15">
            <v>0</v>
          </cell>
          <cell r="K15">
            <v>0</v>
          </cell>
          <cell r="L15" t="e">
            <v>#NAME?</v>
          </cell>
          <cell r="M15" t="e">
            <v>#NAME?</v>
          </cell>
          <cell r="N15">
            <v>0</v>
          </cell>
        </row>
        <row r="18">
          <cell r="F18" t="str">
            <v>-</v>
          </cell>
          <cell r="G18">
            <v>0</v>
          </cell>
          <cell r="H18">
            <v>0</v>
          </cell>
          <cell r="I18" t="str">
            <v>-</v>
          </cell>
          <cell r="K18">
            <v>0</v>
          </cell>
          <cell r="L18" t="str">
            <v>-</v>
          </cell>
          <cell r="M18">
            <v>0</v>
          </cell>
          <cell r="N18">
            <v>0</v>
          </cell>
          <cell r="P18">
            <v>0</v>
          </cell>
        </row>
        <row r="19">
          <cell r="L19" t="e">
            <v>#NAME?</v>
          </cell>
          <cell r="M19" t="e">
            <v>#NAME?</v>
          </cell>
          <cell r="N19">
            <v>0</v>
          </cell>
        </row>
        <row r="20">
          <cell r="C20">
            <v>0</v>
          </cell>
          <cell r="D20">
            <v>0</v>
          </cell>
          <cell r="F20">
            <v>0</v>
          </cell>
          <cell r="G20">
            <v>0</v>
          </cell>
          <cell r="H20">
            <v>0</v>
          </cell>
          <cell r="I20">
            <v>0</v>
          </cell>
          <cell r="J20">
            <v>0</v>
          </cell>
          <cell r="K20">
            <v>0</v>
          </cell>
          <cell r="L20">
            <v>0</v>
          </cell>
          <cell r="M20">
            <v>0</v>
          </cell>
          <cell r="N20">
            <v>0</v>
          </cell>
          <cell r="O20" t="str">
            <v>-</v>
          </cell>
          <cell r="P20">
            <v>0</v>
          </cell>
          <cell r="Q20">
            <v>0</v>
          </cell>
          <cell r="R20">
            <v>0</v>
          </cell>
          <cell r="S20">
            <v>0</v>
          </cell>
        </row>
        <row r="22">
          <cell r="B22" t="str">
            <v>Другие прочие платежи из прибыли</v>
          </cell>
          <cell r="C22">
            <v>0</v>
          </cell>
          <cell r="D22">
            <v>0</v>
          </cell>
          <cell r="F22">
            <v>0</v>
          </cell>
          <cell r="I22">
            <v>0</v>
          </cell>
        </row>
        <row r="23">
          <cell r="B23" t="str">
            <v>Резерв по сомнительным долгам</v>
          </cell>
          <cell r="C23">
            <v>0</v>
          </cell>
          <cell r="D23">
            <v>0</v>
          </cell>
          <cell r="F23">
            <v>0</v>
          </cell>
          <cell r="I23">
            <v>0</v>
          </cell>
        </row>
        <row r="24">
          <cell r="C24">
            <v>0</v>
          </cell>
          <cell r="D24">
            <v>0</v>
          </cell>
          <cell r="E24">
            <v>0</v>
          </cell>
          <cell r="F24">
            <v>0</v>
          </cell>
          <cell r="G24">
            <v>0</v>
          </cell>
          <cell r="H24">
            <v>0</v>
          </cell>
          <cell r="I24">
            <v>0</v>
          </cell>
          <cell r="J24">
            <v>0</v>
          </cell>
          <cell r="K24">
            <v>0</v>
          </cell>
          <cell r="L24" t="e">
            <v>#NAME?</v>
          </cell>
          <cell r="M24" t="e">
            <v>#NAME?</v>
          </cell>
          <cell r="N24">
            <v>0</v>
          </cell>
          <cell r="O24">
            <v>0</v>
          </cell>
        </row>
        <row r="26">
          <cell r="F26" t="str">
            <v>-</v>
          </cell>
          <cell r="G26">
            <v>0</v>
          </cell>
          <cell r="H26">
            <v>0</v>
          </cell>
          <cell r="I26" t="str">
            <v>-</v>
          </cell>
          <cell r="K26">
            <v>0</v>
          </cell>
          <cell r="L26" t="str">
            <v>-</v>
          </cell>
          <cell r="M26">
            <v>0</v>
          </cell>
          <cell r="N26">
            <v>0</v>
          </cell>
          <cell r="P26">
            <v>0</v>
          </cell>
        </row>
        <row r="27">
          <cell r="C27">
            <v>0</v>
          </cell>
          <cell r="D27">
            <v>0</v>
          </cell>
          <cell r="F27">
            <v>0</v>
          </cell>
          <cell r="G27">
            <v>0</v>
          </cell>
          <cell r="H27">
            <v>0</v>
          </cell>
          <cell r="I27">
            <v>0</v>
          </cell>
          <cell r="J27">
            <v>0</v>
          </cell>
          <cell r="K27">
            <v>0</v>
          </cell>
          <cell r="L27">
            <v>0</v>
          </cell>
          <cell r="M27">
            <v>0</v>
          </cell>
          <cell r="N27">
            <v>0</v>
          </cell>
          <cell r="O27">
            <v>0</v>
          </cell>
          <cell r="P27">
            <v>0</v>
          </cell>
          <cell r="Q27">
            <v>0</v>
          </cell>
          <cell r="R27">
            <v>0</v>
          </cell>
          <cell r="S27">
            <v>0</v>
          </cell>
        </row>
        <row r="29">
          <cell r="C29">
            <v>0</v>
          </cell>
          <cell r="D29">
            <v>0</v>
          </cell>
          <cell r="F29">
            <v>0</v>
          </cell>
          <cell r="I29">
            <v>0</v>
          </cell>
        </row>
        <row r="30">
          <cell r="C30">
            <v>0</v>
          </cell>
          <cell r="D30">
            <v>0</v>
          </cell>
          <cell r="F30">
            <v>0</v>
          </cell>
          <cell r="I30">
            <v>0</v>
          </cell>
        </row>
        <row r="31">
          <cell r="C31">
            <v>0</v>
          </cell>
          <cell r="D31">
            <v>0</v>
          </cell>
          <cell r="G31">
            <v>0</v>
          </cell>
          <cell r="L31">
            <v>0</v>
          </cell>
          <cell r="M31" t="e">
            <v>#NAME?</v>
          </cell>
          <cell r="N31">
            <v>0</v>
          </cell>
          <cell r="O31">
            <v>0</v>
          </cell>
        </row>
        <row r="32">
          <cell r="C32">
            <v>0</v>
          </cell>
          <cell r="D32">
            <v>0</v>
          </cell>
          <cell r="L32" t="e">
            <v>#NAME?</v>
          </cell>
          <cell r="M32" t="e">
            <v>#NAME?</v>
          </cell>
          <cell r="N32">
            <v>0</v>
          </cell>
        </row>
        <row r="34">
          <cell r="B34" t="str">
            <v>Сбор на содержание милиции</v>
          </cell>
          <cell r="C34">
            <v>0</v>
          </cell>
          <cell r="D34">
            <v>0</v>
          </cell>
          <cell r="E34">
            <v>0</v>
          </cell>
          <cell r="F34">
            <v>0</v>
          </cell>
          <cell r="G34">
            <v>0</v>
          </cell>
          <cell r="H34">
            <v>0</v>
          </cell>
        </row>
        <row r="35">
          <cell r="B35" t="str">
            <v>Арендная плата</v>
          </cell>
          <cell r="C35">
            <v>0</v>
          </cell>
          <cell r="D35">
            <v>0</v>
          </cell>
          <cell r="E35">
            <v>0</v>
          </cell>
          <cell r="F35" t="str">
            <v>-</v>
          </cell>
          <cell r="G35">
            <v>0</v>
          </cell>
          <cell r="H35">
            <v>0</v>
          </cell>
          <cell r="I35" t="str">
            <v>-</v>
          </cell>
          <cell r="J35">
            <v>0</v>
          </cell>
          <cell r="L35" t="str">
            <v>-</v>
          </cell>
          <cell r="M35">
            <v>0</v>
          </cell>
          <cell r="O35" t="str">
            <v>-</v>
          </cell>
          <cell r="P35">
            <v>0</v>
          </cell>
        </row>
        <row r="36">
          <cell r="C36">
            <v>0</v>
          </cell>
          <cell r="D36">
            <v>0</v>
          </cell>
        </row>
        <row r="38">
          <cell r="C38">
            <v>0</v>
          </cell>
          <cell r="D38">
            <v>0</v>
          </cell>
          <cell r="F38">
            <v>0</v>
          </cell>
          <cell r="G38">
            <v>0</v>
          </cell>
          <cell r="H38">
            <v>0</v>
          </cell>
          <cell r="I38">
            <v>0</v>
          </cell>
          <cell r="K38">
            <v>0</v>
          </cell>
          <cell r="L38">
            <v>0</v>
          </cell>
          <cell r="M38">
            <v>0</v>
          </cell>
          <cell r="N38">
            <v>0</v>
          </cell>
          <cell r="P38">
            <v>0</v>
          </cell>
          <cell r="Q38">
            <v>0</v>
          </cell>
          <cell r="R38">
            <v>0</v>
          </cell>
          <cell r="S38">
            <v>0</v>
          </cell>
        </row>
      </sheetData>
      <sheetData sheetId="12" refreshError="1">
        <row r="2">
          <cell r="A2" t="str">
            <v>ТЭС-1</v>
          </cell>
        </row>
        <row r="8">
          <cell r="D8">
            <v>0</v>
          </cell>
          <cell r="E8">
            <v>0</v>
          </cell>
          <cell r="F8">
            <v>0</v>
          </cell>
          <cell r="G8">
            <v>0</v>
          </cell>
          <cell r="H8">
            <v>0</v>
          </cell>
          <cell r="I8">
            <v>0</v>
          </cell>
        </row>
        <row r="9">
          <cell r="D9">
            <v>0</v>
          </cell>
          <cell r="E9">
            <v>0</v>
          </cell>
          <cell r="F9">
            <v>0</v>
          </cell>
          <cell r="G9">
            <v>0</v>
          </cell>
          <cell r="H9">
            <v>0</v>
          </cell>
          <cell r="I9">
            <v>0</v>
          </cell>
        </row>
        <row r="10">
          <cell r="D10">
            <v>0</v>
          </cell>
          <cell r="F10">
            <v>0</v>
          </cell>
          <cell r="G10">
            <v>0</v>
          </cell>
          <cell r="H10">
            <v>0</v>
          </cell>
        </row>
        <row r="11">
          <cell r="B11" t="str">
            <v>ТЭС-1</v>
          </cell>
          <cell r="D11">
            <v>0</v>
          </cell>
          <cell r="F11">
            <v>0</v>
          </cell>
          <cell r="G11">
            <v>0</v>
          </cell>
          <cell r="H11">
            <v>0</v>
          </cell>
          <cell r="I11">
            <v>0</v>
          </cell>
        </row>
        <row r="12">
          <cell r="B12" t="str">
            <v>ТЭС-2</v>
          </cell>
          <cell r="F12">
            <v>0</v>
          </cell>
          <cell r="G12">
            <v>0</v>
          </cell>
          <cell r="H12">
            <v>0</v>
          </cell>
          <cell r="I12">
            <v>0</v>
          </cell>
        </row>
        <row r="13">
          <cell r="D13">
            <v>0</v>
          </cell>
          <cell r="F13">
            <v>0</v>
          </cell>
          <cell r="G13">
            <v>0</v>
          </cell>
          <cell r="H13">
            <v>0</v>
          </cell>
          <cell r="I13">
            <v>0</v>
          </cell>
        </row>
        <row r="14">
          <cell r="D14">
            <v>0</v>
          </cell>
          <cell r="F14">
            <v>0</v>
          </cell>
          <cell r="G14">
            <v>0</v>
          </cell>
          <cell r="H14">
            <v>0</v>
          </cell>
        </row>
        <row r="15">
          <cell r="D15">
            <v>0</v>
          </cell>
          <cell r="F15">
            <v>0</v>
          </cell>
          <cell r="G15">
            <v>0</v>
          </cell>
          <cell r="H15">
            <v>0</v>
          </cell>
        </row>
        <row r="16">
          <cell r="B16" t="str">
            <v>ГЭС-1</v>
          </cell>
          <cell r="D16">
            <v>0</v>
          </cell>
          <cell r="F16">
            <v>0</v>
          </cell>
          <cell r="G16">
            <v>0</v>
          </cell>
          <cell r="H16">
            <v>0</v>
          </cell>
          <cell r="I16">
            <v>0</v>
          </cell>
        </row>
        <row r="17">
          <cell r="B17" t="str">
            <v>ГЭС-2</v>
          </cell>
          <cell r="F17">
            <v>0</v>
          </cell>
          <cell r="I17">
            <v>0</v>
          </cell>
        </row>
        <row r="18">
          <cell r="D18">
            <v>0</v>
          </cell>
          <cell r="F18">
            <v>0</v>
          </cell>
          <cell r="G18">
            <v>0</v>
          </cell>
          <cell r="H18">
            <v>0</v>
          </cell>
          <cell r="I18">
            <v>0</v>
          </cell>
        </row>
        <row r="19">
          <cell r="D19">
            <v>0</v>
          </cell>
        </row>
        <row r="20">
          <cell r="D20">
            <v>0</v>
          </cell>
          <cell r="E20">
            <v>0</v>
          </cell>
          <cell r="F20">
            <v>0</v>
          </cell>
          <cell r="G20">
            <v>0</v>
          </cell>
          <cell r="H20">
            <v>0</v>
          </cell>
          <cell r="I20">
            <v>0</v>
          </cell>
        </row>
        <row r="22">
          <cell r="B22" t="str">
            <v>Котельная - 1</v>
          </cell>
          <cell r="D22">
            <v>0</v>
          </cell>
          <cell r="E22">
            <v>0</v>
          </cell>
          <cell r="F22">
            <v>0</v>
          </cell>
          <cell r="I22">
            <v>0</v>
          </cell>
        </row>
        <row r="23">
          <cell r="B23" t="str">
            <v>Котельная - 2</v>
          </cell>
          <cell r="D23">
            <v>0</v>
          </cell>
          <cell r="E23">
            <v>0</v>
          </cell>
          <cell r="F23">
            <v>0</v>
          </cell>
          <cell r="I23">
            <v>0</v>
          </cell>
        </row>
        <row r="24">
          <cell r="B24" t="str">
            <v>Котельная - 2</v>
          </cell>
          <cell r="D24">
            <v>0</v>
          </cell>
          <cell r="E24">
            <v>0</v>
          </cell>
          <cell r="F24">
            <v>0</v>
          </cell>
          <cell r="G24">
            <v>0</v>
          </cell>
          <cell r="H24">
            <v>0</v>
          </cell>
          <cell r="I24">
            <v>0</v>
          </cell>
        </row>
        <row r="26">
          <cell r="D26">
            <v>0</v>
          </cell>
          <cell r="E26">
            <v>0</v>
          </cell>
          <cell r="F26">
            <v>0</v>
          </cell>
          <cell r="G26">
            <v>0</v>
          </cell>
          <cell r="H26">
            <v>0</v>
          </cell>
          <cell r="I26">
            <v>0</v>
          </cell>
        </row>
        <row r="27">
          <cell r="D27">
            <v>0</v>
          </cell>
          <cell r="F27">
            <v>0</v>
          </cell>
          <cell r="G27">
            <v>0</v>
          </cell>
          <cell r="H27">
            <v>0</v>
          </cell>
          <cell r="I27">
            <v>0</v>
          </cell>
        </row>
        <row r="28">
          <cell r="B28" t="str">
            <v>Электробойлерная - 1</v>
          </cell>
          <cell r="F28">
            <v>0</v>
          </cell>
          <cell r="G28">
            <v>0</v>
          </cell>
          <cell r="H28">
            <v>0</v>
          </cell>
          <cell r="I28">
            <v>0</v>
          </cell>
        </row>
        <row r="29">
          <cell r="B29" t="str">
            <v>Электробойлерная - 2</v>
          </cell>
          <cell r="D29">
            <v>0</v>
          </cell>
          <cell r="F29">
            <v>0</v>
          </cell>
          <cell r="G29">
            <v>0</v>
          </cell>
          <cell r="H29">
            <v>0</v>
          </cell>
          <cell r="I29">
            <v>0</v>
          </cell>
        </row>
        <row r="30">
          <cell r="D30">
            <v>0</v>
          </cell>
          <cell r="F30">
            <v>0</v>
          </cell>
          <cell r="I30">
            <v>0</v>
          </cell>
        </row>
        <row r="31">
          <cell r="D31">
            <v>0</v>
          </cell>
          <cell r="F31">
            <v>0</v>
          </cell>
          <cell r="G31">
            <v>0</v>
          </cell>
        </row>
        <row r="32">
          <cell r="D32">
            <v>0</v>
          </cell>
          <cell r="F32">
            <v>0</v>
          </cell>
        </row>
        <row r="34">
          <cell r="D34">
            <v>0</v>
          </cell>
          <cell r="E34">
            <v>0</v>
          </cell>
          <cell r="F34">
            <v>0</v>
          </cell>
          <cell r="G34">
            <v>0</v>
          </cell>
          <cell r="H34">
            <v>0</v>
          </cell>
          <cell r="I34">
            <v>0</v>
          </cell>
        </row>
        <row r="35">
          <cell r="D35">
            <v>0</v>
          </cell>
          <cell r="E35">
            <v>0</v>
          </cell>
          <cell r="F35">
            <v>0</v>
          </cell>
          <cell r="G35">
            <v>0</v>
          </cell>
          <cell r="H35">
            <v>0</v>
          </cell>
          <cell r="I35">
            <v>0</v>
          </cell>
        </row>
        <row r="36">
          <cell r="D36">
            <v>0</v>
          </cell>
        </row>
        <row r="37">
          <cell r="B37" t="str">
            <v>ТЭС-1</v>
          </cell>
          <cell r="F37">
            <v>0</v>
          </cell>
          <cell r="I37">
            <v>0</v>
          </cell>
        </row>
        <row r="38">
          <cell r="B38" t="str">
            <v>ТЭС-2</v>
          </cell>
          <cell r="D38">
            <v>0</v>
          </cell>
          <cell r="F38">
            <v>0</v>
          </cell>
          <cell r="G38">
            <v>0</v>
          </cell>
          <cell r="H38">
            <v>0</v>
          </cell>
          <cell r="I38">
            <v>0</v>
          </cell>
        </row>
        <row r="39">
          <cell r="F39">
            <v>0</v>
          </cell>
          <cell r="I39">
            <v>0</v>
          </cell>
        </row>
        <row r="42">
          <cell r="B42" t="str">
            <v>ГЭС-1</v>
          </cell>
          <cell r="F42">
            <v>0</v>
          </cell>
          <cell r="I42">
            <v>0</v>
          </cell>
        </row>
        <row r="43">
          <cell r="B43" t="str">
            <v>ГЭС-2</v>
          </cell>
          <cell r="F43">
            <v>0</v>
          </cell>
          <cell r="I43">
            <v>0</v>
          </cell>
        </row>
        <row r="44">
          <cell r="F44">
            <v>0</v>
          </cell>
          <cell r="I44">
            <v>0</v>
          </cell>
        </row>
        <row r="46">
          <cell r="D46">
            <v>0</v>
          </cell>
          <cell r="E46">
            <v>0</v>
          </cell>
          <cell r="F46">
            <v>0</v>
          </cell>
          <cell r="G46">
            <v>0</v>
          </cell>
          <cell r="H46">
            <v>0</v>
          </cell>
          <cell r="I46">
            <v>0</v>
          </cell>
        </row>
        <row r="48">
          <cell r="B48" t="str">
            <v>Котельная - 1</v>
          </cell>
          <cell r="F48">
            <v>0</v>
          </cell>
          <cell r="I48">
            <v>0</v>
          </cell>
        </row>
        <row r="49">
          <cell r="B49" t="str">
            <v>Котельная - 2</v>
          </cell>
          <cell r="F49">
            <v>0</v>
          </cell>
          <cell r="I49">
            <v>0</v>
          </cell>
        </row>
        <row r="50">
          <cell r="F50">
            <v>0</v>
          </cell>
          <cell r="I50">
            <v>0</v>
          </cell>
        </row>
        <row r="52">
          <cell r="D52">
            <v>0</v>
          </cell>
          <cell r="E52">
            <v>0</v>
          </cell>
          <cell r="F52">
            <v>0</v>
          </cell>
          <cell r="G52">
            <v>0</v>
          </cell>
          <cell r="H52">
            <v>0</v>
          </cell>
          <cell r="I52">
            <v>0</v>
          </cell>
        </row>
        <row r="54">
          <cell r="B54" t="str">
            <v>Электробойлерная - 1</v>
          </cell>
          <cell r="F54">
            <v>0</v>
          </cell>
          <cell r="I54">
            <v>0</v>
          </cell>
        </row>
        <row r="55">
          <cell r="B55" t="str">
            <v>Электробойлерная - 2</v>
          </cell>
          <cell r="F55">
            <v>0</v>
          </cell>
          <cell r="I55">
            <v>0</v>
          </cell>
        </row>
        <row r="56">
          <cell r="F56">
            <v>0</v>
          </cell>
          <cell r="I56">
            <v>0</v>
          </cell>
        </row>
        <row r="60">
          <cell r="D60">
            <v>0</v>
          </cell>
          <cell r="E60">
            <v>0</v>
          </cell>
          <cell r="F60">
            <v>0</v>
          </cell>
          <cell r="G60">
            <v>0</v>
          </cell>
          <cell r="H60">
            <v>0</v>
          </cell>
          <cell r="I60">
            <v>0</v>
          </cell>
        </row>
        <row r="61">
          <cell r="D61">
            <v>0</v>
          </cell>
          <cell r="E61">
            <v>0</v>
          </cell>
          <cell r="F61">
            <v>0</v>
          </cell>
          <cell r="G61">
            <v>0</v>
          </cell>
          <cell r="H61">
            <v>0</v>
          </cell>
          <cell r="I61">
            <v>0</v>
          </cell>
        </row>
        <row r="63">
          <cell r="B63" t="str">
            <v>ТЭС-1</v>
          </cell>
          <cell r="D63">
            <v>0</v>
          </cell>
          <cell r="E63">
            <v>0</v>
          </cell>
          <cell r="F63">
            <v>0</v>
          </cell>
          <cell r="G63">
            <v>0</v>
          </cell>
          <cell r="H63">
            <v>0</v>
          </cell>
          <cell r="I63">
            <v>0</v>
          </cell>
        </row>
        <row r="64">
          <cell r="B64" t="str">
            <v>ТЭС-2</v>
          </cell>
          <cell r="D64">
            <v>0</v>
          </cell>
          <cell r="E64">
            <v>0</v>
          </cell>
          <cell r="F64">
            <v>0</v>
          </cell>
          <cell r="G64">
            <v>0</v>
          </cell>
          <cell r="H64">
            <v>0</v>
          </cell>
          <cell r="I64">
            <v>0</v>
          </cell>
        </row>
        <row r="65">
          <cell r="D65">
            <v>0</v>
          </cell>
          <cell r="E65">
            <v>0</v>
          </cell>
          <cell r="F65">
            <v>0</v>
          </cell>
          <cell r="G65">
            <v>0</v>
          </cell>
          <cell r="H65">
            <v>0</v>
          </cell>
          <cell r="I65">
            <v>0</v>
          </cell>
        </row>
        <row r="68">
          <cell r="B68" t="str">
            <v>ГЭС-1</v>
          </cell>
          <cell r="D68">
            <v>0</v>
          </cell>
          <cell r="E68">
            <v>0</v>
          </cell>
          <cell r="F68">
            <v>0</v>
          </cell>
          <cell r="G68">
            <v>0</v>
          </cell>
          <cell r="H68">
            <v>0</v>
          </cell>
          <cell r="I68">
            <v>0</v>
          </cell>
        </row>
        <row r="69">
          <cell r="B69" t="str">
            <v>ГЭС-2</v>
          </cell>
          <cell r="D69">
            <v>0</v>
          </cell>
          <cell r="E69">
            <v>0</v>
          </cell>
          <cell r="F69">
            <v>0</v>
          </cell>
          <cell r="G69">
            <v>0</v>
          </cell>
          <cell r="H69">
            <v>0</v>
          </cell>
          <cell r="I69">
            <v>0</v>
          </cell>
        </row>
        <row r="70">
          <cell r="D70">
            <v>0</v>
          </cell>
          <cell r="E70">
            <v>0</v>
          </cell>
          <cell r="F70">
            <v>0</v>
          </cell>
          <cell r="G70">
            <v>0</v>
          </cell>
          <cell r="H70">
            <v>0</v>
          </cell>
          <cell r="I70">
            <v>0</v>
          </cell>
        </row>
        <row r="72">
          <cell r="D72">
            <v>0</v>
          </cell>
          <cell r="E72">
            <v>0</v>
          </cell>
          <cell r="F72">
            <v>0</v>
          </cell>
          <cell r="G72">
            <v>0</v>
          </cell>
          <cell r="H72">
            <v>0</v>
          </cell>
          <cell r="I72">
            <v>0</v>
          </cell>
        </row>
        <row r="74">
          <cell r="B74" t="str">
            <v>Котельная - 1</v>
          </cell>
          <cell r="D74">
            <v>0</v>
          </cell>
          <cell r="E74">
            <v>0</v>
          </cell>
          <cell r="F74">
            <v>0</v>
          </cell>
          <cell r="G74">
            <v>0</v>
          </cell>
          <cell r="H74">
            <v>0</v>
          </cell>
          <cell r="I74">
            <v>0</v>
          </cell>
        </row>
        <row r="75">
          <cell r="B75" t="str">
            <v>Котельная - 2</v>
          </cell>
          <cell r="D75">
            <v>0</v>
          </cell>
          <cell r="E75">
            <v>0</v>
          </cell>
          <cell r="F75">
            <v>0</v>
          </cell>
          <cell r="G75">
            <v>0</v>
          </cell>
          <cell r="H75">
            <v>0</v>
          </cell>
          <cell r="I75">
            <v>0</v>
          </cell>
        </row>
        <row r="76">
          <cell r="D76">
            <v>0</v>
          </cell>
          <cell r="E76">
            <v>0</v>
          </cell>
          <cell r="F76">
            <v>0</v>
          </cell>
          <cell r="G76">
            <v>0</v>
          </cell>
          <cell r="H76">
            <v>0</v>
          </cell>
          <cell r="I76">
            <v>0</v>
          </cell>
        </row>
        <row r="78">
          <cell r="D78">
            <v>0</v>
          </cell>
          <cell r="E78">
            <v>0</v>
          </cell>
          <cell r="F78">
            <v>0</v>
          </cell>
          <cell r="G78">
            <v>0</v>
          </cell>
          <cell r="H78">
            <v>0</v>
          </cell>
          <cell r="I78">
            <v>0</v>
          </cell>
        </row>
        <row r="80">
          <cell r="B80" t="str">
            <v>Электробойлерная - 1</v>
          </cell>
          <cell r="D80">
            <v>0</v>
          </cell>
          <cell r="E80">
            <v>0</v>
          </cell>
          <cell r="F80">
            <v>0</v>
          </cell>
          <cell r="G80">
            <v>0</v>
          </cell>
          <cell r="H80">
            <v>0</v>
          </cell>
          <cell r="I80">
            <v>0</v>
          </cell>
        </row>
        <row r="81">
          <cell r="B81" t="str">
            <v>Электробойлерная - 2</v>
          </cell>
          <cell r="D81">
            <v>0</v>
          </cell>
          <cell r="E81">
            <v>0</v>
          </cell>
          <cell r="F81">
            <v>0</v>
          </cell>
          <cell r="G81">
            <v>0</v>
          </cell>
          <cell r="H81">
            <v>0</v>
          </cell>
          <cell r="I81">
            <v>0</v>
          </cell>
        </row>
        <row r="82">
          <cell r="D82">
            <v>0</v>
          </cell>
          <cell r="E82">
            <v>0</v>
          </cell>
          <cell r="F82">
            <v>0</v>
          </cell>
          <cell r="G82">
            <v>0</v>
          </cell>
          <cell r="H82">
            <v>0</v>
          </cell>
          <cell r="I82">
            <v>0</v>
          </cell>
        </row>
        <row r="86">
          <cell r="D86">
            <v>0</v>
          </cell>
          <cell r="E86">
            <v>0</v>
          </cell>
          <cell r="F86">
            <v>0</v>
          </cell>
          <cell r="G86">
            <v>0</v>
          </cell>
          <cell r="H86">
            <v>0</v>
          </cell>
          <cell r="I86">
            <v>0</v>
          </cell>
        </row>
        <row r="87">
          <cell r="D87">
            <v>0</v>
          </cell>
          <cell r="E87">
            <v>0</v>
          </cell>
          <cell r="F87">
            <v>0</v>
          </cell>
          <cell r="G87">
            <v>0</v>
          </cell>
          <cell r="H87">
            <v>0</v>
          </cell>
          <cell r="I87">
            <v>0</v>
          </cell>
        </row>
        <row r="89">
          <cell r="B89" t="str">
            <v>ТЭС-1</v>
          </cell>
          <cell r="F89">
            <v>0</v>
          </cell>
          <cell r="I89">
            <v>0</v>
          </cell>
        </row>
        <row r="90">
          <cell r="B90" t="str">
            <v>ТЭС-2</v>
          </cell>
          <cell r="F90">
            <v>0</v>
          </cell>
          <cell r="I90">
            <v>0</v>
          </cell>
        </row>
        <row r="91">
          <cell r="F91">
            <v>0</v>
          </cell>
          <cell r="I91">
            <v>0</v>
          </cell>
        </row>
        <row r="94">
          <cell r="B94" t="str">
            <v>ГЭС-1</v>
          </cell>
          <cell r="F94">
            <v>0</v>
          </cell>
          <cell r="I94">
            <v>0</v>
          </cell>
        </row>
        <row r="95">
          <cell r="B95" t="str">
            <v>ГЭС-2</v>
          </cell>
          <cell r="F95">
            <v>0</v>
          </cell>
          <cell r="I95">
            <v>0</v>
          </cell>
        </row>
        <row r="96">
          <cell r="F96">
            <v>0</v>
          </cell>
          <cell r="I96">
            <v>0</v>
          </cell>
        </row>
        <row r="98">
          <cell r="D98">
            <v>0</v>
          </cell>
          <cell r="E98">
            <v>0</v>
          </cell>
          <cell r="F98">
            <v>0</v>
          </cell>
          <cell r="G98">
            <v>0</v>
          </cell>
          <cell r="H98">
            <v>0</v>
          </cell>
          <cell r="I98">
            <v>0</v>
          </cell>
        </row>
        <row r="100">
          <cell r="B100" t="str">
            <v>Котельная - 1</v>
          </cell>
          <cell r="F100">
            <v>0</v>
          </cell>
          <cell r="I100">
            <v>0</v>
          </cell>
        </row>
        <row r="101">
          <cell r="B101" t="str">
            <v>Котельная - 2</v>
          </cell>
          <cell r="F101">
            <v>0</v>
          </cell>
          <cell r="I101">
            <v>0</v>
          </cell>
        </row>
        <row r="102">
          <cell r="F102">
            <v>0</v>
          </cell>
          <cell r="I102">
            <v>0</v>
          </cell>
        </row>
        <row r="104">
          <cell r="D104">
            <v>0</v>
          </cell>
          <cell r="E104">
            <v>0</v>
          </cell>
          <cell r="F104">
            <v>0</v>
          </cell>
          <cell r="G104">
            <v>0</v>
          </cell>
          <cell r="H104">
            <v>0</v>
          </cell>
          <cell r="I104">
            <v>0</v>
          </cell>
        </row>
        <row r="106">
          <cell r="B106" t="str">
            <v>Электробойлерная - 1</v>
          </cell>
          <cell r="F106">
            <v>0</v>
          </cell>
          <cell r="I106">
            <v>0</v>
          </cell>
        </row>
        <row r="107">
          <cell r="B107" t="str">
            <v>Электробойлерная - 2</v>
          </cell>
          <cell r="F107">
            <v>0</v>
          </cell>
          <cell r="I107">
            <v>0</v>
          </cell>
        </row>
        <row r="108">
          <cell r="F108">
            <v>0</v>
          </cell>
          <cell r="I108">
            <v>0</v>
          </cell>
        </row>
        <row r="112">
          <cell r="D112" t="e">
            <v>#NAME?</v>
          </cell>
          <cell r="E112" t="e">
            <v>#NAME?</v>
          </cell>
          <cell r="F112" t="e">
            <v>#NAME?</v>
          </cell>
          <cell r="G112" t="e">
            <v>#NAME?</v>
          </cell>
          <cell r="H112" t="e">
            <v>#NAME?</v>
          </cell>
          <cell r="I112" t="e">
            <v>#NAME?</v>
          </cell>
        </row>
        <row r="113">
          <cell r="D113" t="e">
            <v>#NAME?</v>
          </cell>
          <cell r="E113" t="e">
            <v>#NAME?</v>
          </cell>
          <cell r="F113" t="e">
            <v>#NAME?</v>
          </cell>
          <cell r="G113" t="e">
            <v>#NAME?</v>
          </cell>
          <cell r="H113" t="e">
            <v>#NAME?</v>
          </cell>
          <cell r="I113" t="e">
            <v>#NAME?</v>
          </cell>
        </row>
        <row r="115">
          <cell r="B115" t="str">
            <v>ТЭС-1</v>
          </cell>
          <cell r="D115" t="e">
            <v>#NAME?</v>
          </cell>
          <cell r="E115" t="e">
            <v>#NAME?</v>
          </cell>
          <cell r="F115" t="e">
            <v>#NAME?</v>
          </cell>
          <cell r="G115" t="e">
            <v>#NAME?</v>
          </cell>
          <cell r="H115" t="e">
            <v>#NAME?</v>
          </cell>
          <cell r="I115" t="e">
            <v>#NAME?</v>
          </cell>
        </row>
        <row r="116">
          <cell r="B116" t="str">
            <v>ТЭС-2</v>
          </cell>
          <cell r="D116" t="e">
            <v>#NAME?</v>
          </cell>
          <cell r="E116" t="e">
            <v>#NAME?</v>
          </cell>
          <cell r="F116" t="e">
            <v>#NAME?</v>
          </cell>
          <cell r="G116" t="e">
            <v>#NAME?</v>
          </cell>
          <cell r="H116" t="e">
            <v>#NAME?</v>
          </cell>
          <cell r="I116" t="e">
            <v>#NAME?</v>
          </cell>
        </row>
        <row r="117">
          <cell r="D117" t="e">
            <v>#NAME?</v>
          </cell>
          <cell r="E117" t="e">
            <v>#NAME?</v>
          </cell>
          <cell r="F117" t="e">
            <v>#NAME?</v>
          </cell>
          <cell r="G117" t="e">
            <v>#NAME?</v>
          </cell>
          <cell r="H117" t="e">
            <v>#NAME?</v>
          </cell>
          <cell r="I117" t="e">
            <v>#NAME?</v>
          </cell>
        </row>
        <row r="120">
          <cell r="B120" t="str">
            <v>ГЭС-1</v>
          </cell>
          <cell r="D120" t="e">
            <v>#NAME?</v>
          </cell>
          <cell r="E120" t="e">
            <v>#NAME?</v>
          </cell>
          <cell r="F120" t="e">
            <v>#NAME?</v>
          </cell>
          <cell r="G120" t="e">
            <v>#NAME?</v>
          </cell>
          <cell r="H120" t="e">
            <v>#NAME?</v>
          </cell>
          <cell r="I120" t="e">
            <v>#NAME?</v>
          </cell>
        </row>
        <row r="121">
          <cell r="B121" t="str">
            <v>ГЭС-2</v>
          </cell>
          <cell r="D121" t="e">
            <v>#NAME?</v>
          </cell>
          <cell r="E121" t="e">
            <v>#NAME?</v>
          </cell>
          <cell r="F121" t="e">
            <v>#NAME?</v>
          </cell>
          <cell r="G121" t="e">
            <v>#NAME?</v>
          </cell>
          <cell r="H121" t="e">
            <v>#NAME?</v>
          </cell>
          <cell r="I121" t="e">
            <v>#NAME?</v>
          </cell>
        </row>
        <row r="122">
          <cell r="D122" t="e">
            <v>#NAME?</v>
          </cell>
          <cell r="E122" t="e">
            <v>#NAME?</v>
          </cell>
          <cell r="F122" t="e">
            <v>#NAME?</v>
          </cell>
          <cell r="G122" t="e">
            <v>#NAME?</v>
          </cell>
          <cell r="H122" t="e">
            <v>#NAME?</v>
          </cell>
          <cell r="I122" t="e">
            <v>#NAME?</v>
          </cell>
        </row>
        <row r="124">
          <cell r="D124" t="e">
            <v>#NAME?</v>
          </cell>
          <cell r="E124" t="e">
            <v>#NAME?</v>
          </cell>
          <cell r="F124" t="e">
            <v>#NAME?</v>
          </cell>
          <cell r="G124" t="e">
            <v>#NAME?</v>
          </cell>
          <cell r="H124" t="e">
            <v>#NAME?</v>
          </cell>
          <cell r="I124" t="e">
            <v>#NAME?</v>
          </cell>
        </row>
        <row r="126">
          <cell r="B126" t="str">
            <v>Котельная - 1</v>
          </cell>
          <cell r="D126" t="e">
            <v>#NAME?</v>
          </cell>
          <cell r="E126" t="e">
            <v>#NAME?</v>
          </cell>
          <cell r="F126" t="e">
            <v>#NAME?</v>
          </cell>
          <cell r="G126" t="e">
            <v>#NAME?</v>
          </cell>
          <cell r="H126" t="e">
            <v>#NAME?</v>
          </cell>
          <cell r="I126" t="e">
            <v>#NAME?</v>
          </cell>
        </row>
        <row r="127">
          <cell r="B127" t="str">
            <v>Котельная - 2</v>
          </cell>
          <cell r="D127" t="e">
            <v>#NAME?</v>
          </cell>
          <cell r="E127" t="e">
            <v>#NAME?</v>
          </cell>
          <cell r="F127" t="e">
            <v>#NAME?</v>
          </cell>
          <cell r="G127" t="e">
            <v>#NAME?</v>
          </cell>
          <cell r="H127" t="e">
            <v>#NAME?</v>
          </cell>
          <cell r="I127" t="e">
            <v>#NAME?</v>
          </cell>
        </row>
        <row r="128">
          <cell r="D128" t="e">
            <v>#NAME?</v>
          </cell>
          <cell r="E128" t="e">
            <v>#NAME?</v>
          </cell>
          <cell r="F128" t="e">
            <v>#NAME?</v>
          </cell>
          <cell r="G128" t="e">
            <v>#NAME?</v>
          </cell>
          <cell r="H128" t="e">
            <v>#NAME?</v>
          </cell>
          <cell r="I128" t="e">
            <v>#NAME?</v>
          </cell>
        </row>
        <row r="130">
          <cell r="D130" t="e">
            <v>#NAME?</v>
          </cell>
          <cell r="E130" t="e">
            <v>#NAME?</v>
          </cell>
          <cell r="F130" t="e">
            <v>#NAME?</v>
          </cell>
          <cell r="G130" t="e">
            <v>#NAME?</v>
          </cell>
          <cell r="H130" t="e">
            <v>#NAME?</v>
          </cell>
          <cell r="I130" t="e">
            <v>#NAME?</v>
          </cell>
        </row>
        <row r="132">
          <cell r="B132" t="str">
            <v>Электробойлерная - 1</v>
          </cell>
          <cell r="D132" t="e">
            <v>#NAME?</v>
          </cell>
          <cell r="E132" t="e">
            <v>#NAME?</v>
          </cell>
          <cell r="F132" t="e">
            <v>#NAME?</v>
          </cell>
          <cell r="G132" t="e">
            <v>#NAME?</v>
          </cell>
          <cell r="H132" t="e">
            <v>#NAME?</v>
          </cell>
          <cell r="I132" t="e">
            <v>#NAME?</v>
          </cell>
        </row>
        <row r="133">
          <cell r="B133" t="str">
            <v>Электробойлерная - 2</v>
          </cell>
          <cell r="D133" t="e">
            <v>#NAME?</v>
          </cell>
          <cell r="E133" t="e">
            <v>#NAME?</v>
          </cell>
          <cell r="F133" t="e">
            <v>#NAME?</v>
          </cell>
          <cell r="G133" t="e">
            <v>#NAME?</v>
          </cell>
          <cell r="H133" t="e">
            <v>#NAME?</v>
          </cell>
          <cell r="I133" t="e">
            <v>#NAME?</v>
          </cell>
        </row>
        <row r="134">
          <cell r="D134" t="e">
            <v>#NAME?</v>
          </cell>
          <cell r="E134" t="e">
            <v>#NAME?</v>
          </cell>
          <cell r="F134" t="e">
            <v>#NAME?</v>
          </cell>
          <cell r="G134" t="e">
            <v>#NAME?</v>
          </cell>
          <cell r="H134" t="e">
            <v>#NAME?</v>
          </cell>
          <cell r="I134" t="e">
            <v>#NAME?</v>
          </cell>
        </row>
        <row r="138">
          <cell r="D138">
            <v>0</v>
          </cell>
          <cell r="E138">
            <v>0</v>
          </cell>
          <cell r="F138">
            <v>0</v>
          </cell>
          <cell r="G138">
            <v>0</v>
          </cell>
          <cell r="H138">
            <v>0</v>
          </cell>
          <cell r="I138">
            <v>0</v>
          </cell>
        </row>
        <row r="139">
          <cell r="D139">
            <v>0</v>
          </cell>
          <cell r="E139">
            <v>0</v>
          </cell>
          <cell r="F139">
            <v>0</v>
          </cell>
          <cell r="G139">
            <v>0</v>
          </cell>
          <cell r="H139">
            <v>0</v>
          </cell>
          <cell r="I139">
            <v>0</v>
          </cell>
        </row>
        <row r="141">
          <cell r="B141" t="str">
            <v>ТЭС-1</v>
          </cell>
          <cell r="D141">
            <v>0</v>
          </cell>
          <cell r="E141">
            <v>0</v>
          </cell>
          <cell r="F141">
            <v>0</v>
          </cell>
          <cell r="G141">
            <v>0</v>
          </cell>
          <cell r="H141">
            <v>0</v>
          </cell>
          <cell r="I141">
            <v>0</v>
          </cell>
        </row>
        <row r="142">
          <cell r="B142" t="str">
            <v>ТЭС-2</v>
          </cell>
          <cell r="D142">
            <v>0</v>
          </cell>
          <cell r="E142">
            <v>0</v>
          </cell>
          <cell r="F142">
            <v>0</v>
          </cell>
          <cell r="G142">
            <v>0</v>
          </cell>
          <cell r="H142">
            <v>0</v>
          </cell>
          <cell r="I142">
            <v>0</v>
          </cell>
        </row>
        <row r="143">
          <cell r="D143">
            <v>0</v>
          </cell>
          <cell r="E143">
            <v>0</v>
          </cell>
          <cell r="F143">
            <v>0</v>
          </cell>
          <cell r="G143">
            <v>0</v>
          </cell>
          <cell r="H143">
            <v>0</v>
          </cell>
          <cell r="I143">
            <v>0</v>
          </cell>
        </row>
        <row r="146">
          <cell r="B146" t="str">
            <v>ГЭС-1</v>
          </cell>
          <cell r="D146">
            <v>0</v>
          </cell>
          <cell r="E146">
            <v>0</v>
          </cell>
          <cell r="F146">
            <v>0</v>
          </cell>
          <cell r="G146">
            <v>0</v>
          </cell>
          <cell r="H146">
            <v>0</v>
          </cell>
          <cell r="I146">
            <v>0</v>
          </cell>
        </row>
        <row r="147">
          <cell r="B147" t="str">
            <v>ГЭС-2</v>
          </cell>
          <cell r="D147">
            <v>0</v>
          </cell>
          <cell r="E147">
            <v>0</v>
          </cell>
          <cell r="F147">
            <v>0</v>
          </cell>
          <cell r="G147">
            <v>0</v>
          </cell>
          <cell r="H147">
            <v>0</v>
          </cell>
          <cell r="I147">
            <v>0</v>
          </cell>
        </row>
        <row r="148">
          <cell r="D148">
            <v>0</v>
          </cell>
          <cell r="E148">
            <v>0</v>
          </cell>
          <cell r="F148">
            <v>0</v>
          </cell>
          <cell r="G148">
            <v>0</v>
          </cell>
          <cell r="H148">
            <v>0</v>
          </cell>
          <cell r="I148">
            <v>0</v>
          </cell>
        </row>
        <row r="150">
          <cell r="D150">
            <v>0</v>
          </cell>
          <cell r="E150">
            <v>0</v>
          </cell>
          <cell r="F150">
            <v>0</v>
          </cell>
          <cell r="G150">
            <v>0</v>
          </cell>
          <cell r="H150">
            <v>0</v>
          </cell>
          <cell r="I150">
            <v>0</v>
          </cell>
        </row>
        <row r="152">
          <cell r="B152" t="str">
            <v>Котельная - 1</v>
          </cell>
          <cell r="D152">
            <v>0</v>
          </cell>
          <cell r="E152">
            <v>0</v>
          </cell>
          <cell r="F152">
            <v>0</v>
          </cell>
          <cell r="G152">
            <v>0</v>
          </cell>
          <cell r="H152">
            <v>0</v>
          </cell>
          <cell r="I152">
            <v>0</v>
          </cell>
        </row>
        <row r="153">
          <cell r="B153" t="str">
            <v>Котельная - 2</v>
          </cell>
          <cell r="D153">
            <v>0</v>
          </cell>
          <cell r="E153">
            <v>0</v>
          </cell>
          <cell r="F153">
            <v>0</v>
          </cell>
          <cell r="G153">
            <v>0</v>
          </cell>
          <cell r="H153">
            <v>0</v>
          </cell>
          <cell r="I153">
            <v>0</v>
          </cell>
        </row>
        <row r="154">
          <cell r="D154">
            <v>0</v>
          </cell>
          <cell r="E154">
            <v>0</v>
          </cell>
          <cell r="F154">
            <v>0</v>
          </cell>
          <cell r="G154">
            <v>0</v>
          </cell>
          <cell r="H154">
            <v>0</v>
          </cell>
          <cell r="I154">
            <v>0</v>
          </cell>
        </row>
        <row r="156">
          <cell r="D156">
            <v>0</v>
          </cell>
          <cell r="E156">
            <v>0</v>
          </cell>
          <cell r="F156">
            <v>0</v>
          </cell>
          <cell r="G156">
            <v>0</v>
          </cell>
          <cell r="H156">
            <v>0</v>
          </cell>
          <cell r="I156">
            <v>0</v>
          </cell>
        </row>
        <row r="158">
          <cell r="B158" t="str">
            <v>Электробойлерная - 1</v>
          </cell>
          <cell r="D158">
            <v>0</v>
          </cell>
          <cell r="E158">
            <v>0</v>
          </cell>
          <cell r="F158">
            <v>0</v>
          </cell>
          <cell r="G158">
            <v>0</v>
          </cell>
          <cell r="H158">
            <v>0</v>
          </cell>
          <cell r="I158">
            <v>0</v>
          </cell>
        </row>
        <row r="159">
          <cell r="B159" t="str">
            <v>Электробойлерная - 2</v>
          </cell>
          <cell r="D159">
            <v>0</v>
          </cell>
          <cell r="E159">
            <v>0</v>
          </cell>
          <cell r="F159">
            <v>0</v>
          </cell>
          <cell r="G159">
            <v>0</v>
          </cell>
          <cell r="H159">
            <v>0</v>
          </cell>
          <cell r="I159">
            <v>0</v>
          </cell>
        </row>
        <row r="160">
          <cell r="D160">
            <v>0</v>
          </cell>
          <cell r="E160">
            <v>0</v>
          </cell>
          <cell r="F160">
            <v>0</v>
          </cell>
          <cell r="G160">
            <v>0</v>
          </cell>
          <cell r="H160">
            <v>0</v>
          </cell>
          <cell r="I160">
            <v>0</v>
          </cell>
        </row>
        <row r="164">
          <cell r="D164">
            <v>0</v>
          </cell>
          <cell r="E164">
            <v>0</v>
          </cell>
          <cell r="G164">
            <v>0</v>
          </cell>
          <cell r="H164">
            <v>0</v>
          </cell>
        </row>
        <row r="165">
          <cell r="D165">
            <v>0</v>
          </cell>
          <cell r="E165">
            <v>0</v>
          </cell>
          <cell r="G165">
            <v>0</v>
          </cell>
          <cell r="H165">
            <v>0</v>
          </cell>
        </row>
        <row r="167">
          <cell r="B167" t="str">
            <v>ТЭС-1</v>
          </cell>
        </row>
        <row r="168">
          <cell r="B168" t="str">
            <v>ТЭС-2</v>
          </cell>
        </row>
        <row r="172">
          <cell r="B172" t="str">
            <v>ГЭС-1</v>
          </cell>
        </row>
        <row r="173">
          <cell r="B173" t="str">
            <v>ГЭС-2</v>
          </cell>
        </row>
        <row r="176">
          <cell r="D176">
            <v>0</v>
          </cell>
          <cell r="E176">
            <v>0</v>
          </cell>
          <cell r="G176">
            <v>0</v>
          </cell>
          <cell r="H176">
            <v>0</v>
          </cell>
        </row>
        <row r="178">
          <cell r="B178" t="str">
            <v>Котельная - 1</v>
          </cell>
        </row>
        <row r="179">
          <cell r="B179" t="str">
            <v>Котельная - 2</v>
          </cell>
        </row>
        <row r="182">
          <cell r="D182">
            <v>0</v>
          </cell>
          <cell r="E182">
            <v>0</v>
          </cell>
          <cell r="G182">
            <v>0</v>
          </cell>
          <cell r="H182">
            <v>0</v>
          </cell>
        </row>
        <row r="184">
          <cell r="B184" t="str">
            <v>Электробойлерная - 1</v>
          </cell>
        </row>
        <row r="185">
          <cell r="B185" t="str">
            <v>Электробойлерная - 2</v>
          </cell>
        </row>
        <row r="190">
          <cell r="D190">
            <v>0</v>
          </cell>
          <cell r="E190">
            <v>0</v>
          </cell>
          <cell r="G190">
            <v>0</v>
          </cell>
          <cell r="H190">
            <v>0</v>
          </cell>
        </row>
        <row r="191">
          <cell r="D191">
            <v>0</v>
          </cell>
          <cell r="E191">
            <v>0</v>
          </cell>
          <cell r="G191">
            <v>0</v>
          </cell>
          <cell r="H191">
            <v>0</v>
          </cell>
        </row>
        <row r="193">
          <cell r="B193" t="str">
            <v>ТЭС-1</v>
          </cell>
        </row>
        <row r="194">
          <cell r="B194" t="str">
            <v>ТЭС-2</v>
          </cell>
        </row>
        <row r="198">
          <cell r="B198" t="str">
            <v>ГЭС-1</v>
          </cell>
        </row>
        <row r="199">
          <cell r="B199" t="str">
            <v>ГЭС-2</v>
          </cell>
        </row>
        <row r="202">
          <cell r="D202">
            <v>0</v>
          </cell>
          <cell r="E202">
            <v>0</v>
          </cell>
          <cell r="G202">
            <v>0</v>
          </cell>
          <cell r="H202">
            <v>0</v>
          </cell>
        </row>
        <row r="204">
          <cell r="B204" t="str">
            <v>Котельная - 1</v>
          </cell>
        </row>
        <row r="205">
          <cell r="B205" t="str">
            <v>Котельная - 2</v>
          </cell>
        </row>
        <row r="208">
          <cell r="D208">
            <v>0</v>
          </cell>
          <cell r="E208">
            <v>0</v>
          </cell>
          <cell r="G208">
            <v>0</v>
          </cell>
          <cell r="H208">
            <v>0</v>
          </cell>
        </row>
        <row r="210">
          <cell r="B210" t="str">
            <v>Электробойлерная - 1</v>
          </cell>
        </row>
        <row r="211">
          <cell r="B211" t="str">
            <v>Электробойлерная - 2</v>
          </cell>
        </row>
        <row r="216">
          <cell r="D216" t="e">
            <v>#NAME?</v>
          </cell>
          <cell r="E216" t="e">
            <v>#NAME?</v>
          </cell>
          <cell r="G216" t="e">
            <v>#NAME?</v>
          </cell>
          <cell r="H216" t="e">
            <v>#NAME?</v>
          </cell>
        </row>
        <row r="217">
          <cell r="D217" t="e">
            <v>#NAME?</v>
          </cell>
          <cell r="E217" t="e">
            <v>#NAME?</v>
          </cell>
          <cell r="G217" t="e">
            <v>#NAME?</v>
          </cell>
          <cell r="H217" t="e">
            <v>#NAME?</v>
          </cell>
        </row>
        <row r="219">
          <cell r="B219" t="str">
            <v>ТЭС-1</v>
          </cell>
          <cell r="D219" t="e">
            <v>#NAME?</v>
          </cell>
          <cell r="E219" t="e">
            <v>#NAME?</v>
          </cell>
          <cell r="G219" t="e">
            <v>#NAME?</v>
          </cell>
          <cell r="H219" t="e">
            <v>#NAME?</v>
          </cell>
        </row>
        <row r="220">
          <cell r="B220" t="str">
            <v>ТЭС-2</v>
          </cell>
          <cell r="D220" t="e">
            <v>#NAME?</v>
          </cell>
          <cell r="E220" t="e">
            <v>#NAME?</v>
          </cell>
          <cell r="G220" t="e">
            <v>#NAME?</v>
          </cell>
          <cell r="H220" t="e">
            <v>#NAME?</v>
          </cell>
        </row>
        <row r="221">
          <cell r="D221" t="e">
            <v>#NAME?</v>
          </cell>
          <cell r="E221" t="e">
            <v>#NAME?</v>
          </cell>
          <cell r="G221" t="e">
            <v>#NAME?</v>
          </cell>
          <cell r="H221" t="e">
            <v>#NAME?</v>
          </cell>
        </row>
        <row r="224">
          <cell r="B224" t="str">
            <v>ГЭС-1</v>
          </cell>
          <cell r="D224" t="e">
            <v>#NAME?</v>
          </cell>
          <cell r="E224" t="e">
            <v>#NAME?</v>
          </cell>
          <cell r="G224" t="e">
            <v>#NAME?</v>
          </cell>
          <cell r="H224" t="e">
            <v>#NAME?</v>
          </cell>
        </row>
        <row r="225">
          <cell r="B225" t="str">
            <v>ГЭС-2</v>
          </cell>
          <cell r="D225" t="e">
            <v>#NAME?</v>
          </cell>
          <cell r="E225" t="e">
            <v>#NAME?</v>
          </cell>
          <cell r="G225" t="e">
            <v>#NAME?</v>
          </cell>
          <cell r="H225" t="e">
            <v>#NAME?</v>
          </cell>
        </row>
        <row r="226">
          <cell r="D226" t="e">
            <v>#NAME?</v>
          </cell>
          <cell r="E226" t="e">
            <v>#NAME?</v>
          </cell>
          <cell r="G226" t="e">
            <v>#NAME?</v>
          </cell>
          <cell r="H226" t="e">
            <v>#NAME?</v>
          </cell>
        </row>
        <row r="228">
          <cell r="D228" t="e">
            <v>#NAME?</v>
          </cell>
          <cell r="E228" t="e">
            <v>#NAME?</v>
          </cell>
          <cell r="G228" t="e">
            <v>#NAME?</v>
          </cell>
          <cell r="H228" t="e">
            <v>#NAME?</v>
          </cell>
        </row>
        <row r="230">
          <cell r="B230" t="str">
            <v>Котельная - 1</v>
          </cell>
          <cell r="D230" t="e">
            <v>#NAME?</v>
          </cell>
          <cell r="E230" t="e">
            <v>#NAME?</v>
          </cell>
          <cell r="G230" t="e">
            <v>#NAME?</v>
          </cell>
          <cell r="H230" t="e">
            <v>#NAME?</v>
          </cell>
        </row>
        <row r="231">
          <cell r="B231" t="str">
            <v>Котельная - 2</v>
          </cell>
          <cell r="D231" t="e">
            <v>#NAME?</v>
          </cell>
          <cell r="E231" t="e">
            <v>#NAME?</v>
          </cell>
          <cell r="G231" t="e">
            <v>#NAME?</v>
          </cell>
          <cell r="H231" t="e">
            <v>#NAME?</v>
          </cell>
        </row>
        <row r="232">
          <cell r="D232" t="e">
            <v>#NAME?</v>
          </cell>
          <cell r="E232" t="e">
            <v>#NAME?</v>
          </cell>
          <cell r="G232" t="e">
            <v>#NAME?</v>
          </cell>
          <cell r="H232" t="e">
            <v>#NAME?</v>
          </cell>
        </row>
        <row r="234">
          <cell r="D234" t="e">
            <v>#NAME?</v>
          </cell>
          <cell r="E234" t="e">
            <v>#NAME?</v>
          </cell>
          <cell r="G234" t="e">
            <v>#NAME?</v>
          </cell>
          <cell r="H234" t="e">
            <v>#NAME?</v>
          </cell>
        </row>
        <row r="236">
          <cell r="B236" t="str">
            <v>Электробойлерная - 1</v>
          </cell>
          <cell r="D236" t="e">
            <v>#NAME?</v>
          </cell>
          <cell r="E236" t="e">
            <v>#NAME?</v>
          </cell>
          <cell r="G236" t="e">
            <v>#NAME?</v>
          </cell>
          <cell r="H236" t="e">
            <v>#NAME?</v>
          </cell>
        </row>
        <row r="237">
          <cell r="B237" t="str">
            <v>Электробойлерная - 2</v>
          </cell>
          <cell r="D237" t="e">
            <v>#NAME?</v>
          </cell>
          <cell r="E237" t="e">
            <v>#NAME?</v>
          </cell>
          <cell r="G237" t="e">
            <v>#NAME?</v>
          </cell>
          <cell r="H237" t="e">
            <v>#NAME?</v>
          </cell>
        </row>
        <row r="238">
          <cell r="D238" t="e">
            <v>#NAME?</v>
          </cell>
          <cell r="E238" t="e">
            <v>#NAME?</v>
          </cell>
          <cell r="G238" t="e">
            <v>#NAME?</v>
          </cell>
          <cell r="H238" t="e">
            <v>#NAME?</v>
          </cell>
        </row>
        <row r="242">
          <cell r="D242" t="e">
            <v>#NAME?</v>
          </cell>
          <cell r="G242" t="e">
            <v>#NAME?</v>
          </cell>
        </row>
        <row r="243">
          <cell r="D243" t="e">
            <v>#NAME?</v>
          </cell>
          <cell r="G243" t="e">
            <v>#NAME?</v>
          </cell>
        </row>
        <row r="245">
          <cell r="B245" t="str">
            <v>ТЭС-1</v>
          </cell>
          <cell r="D245" t="e">
            <v>#NAME?</v>
          </cell>
          <cell r="G245" t="e">
            <v>#NAME?</v>
          </cell>
        </row>
        <row r="246">
          <cell r="B246" t="str">
            <v>ТЭС-2</v>
          </cell>
          <cell r="D246" t="e">
            <v>#NAME?</v>
          </cell>
          <cell r="G246" t="e">
            <v>#NAME?</v>
          </cell>
        </row>
        <row r="247">
          <cell r="D247" t="e">
            <v>#NAME?</v>
          </cell>
          <cell r="G247" t="e">
            <v>#NAME?</v>
          </cell>
        </row>
        <row r="250">
          <cell r="B250" t="str">
            <v>ГЭС-1</v>
          </cell>
          <cell r="D250" t="e">
            <v>#NAME?</v>
          </cell>
          <cell r="G250" t="e">
            <v>#NAME?</v>
          </cell>
        </row>
        <row r="251">
          <cell r="B251" t="str">
            <v>ГЭС-2</v>
          </cell>
          <cell r="D251" t="e">
            <v>#NAME?</v>
          </cell>
          <cell r="G251" t="e">
            <v>#NAME?</v>
          </cell>
        </row>
        <row r="252">
          <cell r="D252" t="e">
            <v>#NAME?</v>
          </cell>
          <cell r="G252" t="e">
            <v>#NAME?</v>
          </cell>
        </row>
        <row r="254">
          <cell r="D254" t="e">
            <v>#NAME?</v>
          </cell>
          <cell r="G254" t="e">
            <v>#NAME?</v>
          </cell>
        </row>
        <row r="256">
          <cell r="B256" t="str">
            <v>Котельная - 1</v>
          </cell>
          <cell r="D256" t="e">
            <v>#NAME?</v>
          </cell>
          <cell r="G256" t="e">
            <v>#NAME?</v>
          </cell>
        </row>
        <row r="257">
          <cell r="B257" t="str">
            <v>Котельная - 2</v>
          </cell>
          <cell r="D257" t="e">
            <v>#NAME?</v>
          </cell>
          <cell r="G257" t="e">
            <v>#NAME?</v>
          </cell>
        </row>
        <row r="258">
          <cell r="D258" t="e">
            <v>#NAME?</v>
          </cell>
          <cell r="G258" t="e">
            <v>#NAME?</v>
          </cell>
        </row>
        <row r="260">
          <cell r="D260" t="e">
            <v>#NAME?</v>
          </cell>
          <cell r="G260" t="e">
            <v>#NAME?</v>
          </cell>
        </row>
        <row r="262">
          <cell r="B262" t="str">
            <v>Электробойлерная - 1</v>
          </cell>
          <cell r="D262" t="e">
            <v>#NAME?</v>
          </cell>
          <cell r="G262" t="e">
            <v>#NAME?</v>
          </cell>
        </row>
        <row r="263">
          <cell r="B263" t="str">
            <v>Электробойлерная - 2</v>
          </cell>
          <cell r="D263" t="e">
            <v>#NAME?</v>
          </cell>
          <cell r="G263" t="e">
            <v>#NAME?</v>
          </cell>
        </row>
        <row r="264">
          <cell r="D264" t="e">
            <v>#NAME?</v>
          </cell>
          <cell r="G264" t="e">
            <v>#NAME?</v>
          </cell>
        </row>
        <row r="268">
          <cell r="D268" t="e">
            <v>#NAME?</v>
          </cell>
          <cell r="G268" t="e">
            <v>#NAME?</v>
          </cell>
        </row>
        <row r="269">
          <cell r="D269" t="e">
            <v>#NAME?</v>
          </cell>
          <cell r="G269" t="e">
            <v>#NAME?</v>
          </cell>
        </row>
        <row r="271">
          <cell r="B271" t="str">
            <v>ТЭС-1</v>
          </cell>
          <cell r="D271" t="e">
            <v>#NAME?</v>
          </cell>
          <cell r="G271" t="e">
            <v>#NAME?</v>
          </cell>
        </row>
        <row r="272">
          <cell r="B272" t="str">
            <v>ТЭС-2</v>
          </cell>
          <cell r="D272" t="e">
            <v>#NAME?</v>
          </cell>
          <cell r="G272" t="e">
            <v>#NAME?</v>
          </cell>
        </row>
        <row r="273">
          <cell r="D273" t="e">
            <v>#NAME?</v>
          </cell>
          <cell r="G273" t="e">
            <v>#NAME?</v>
          </cell>
        </row>
        <row r="276">
          <cell r="B276" t="str">
            <v>ГЭС-1</v>
          </cell>
          <cell r="D276" t="e">
            <v>#NAME?</v>
          </cell>
          <cell r="G276" t="e">
            <v>#NAME?</v>
          </cell>
        </row>
        <row r="277">
          <cell r="B277" t="str">
            <v>ГЭС-2</v>
          </cell>
          <cell r="D277" t="e">
            <v>#NAME?</v>
          </cell>
          <cell r="G277" t="e">
            <v>#NAME?</v>
          </cell>
        </row>
        <row r="278">
          <cell r="D278" t="e">
            <v>#NAME?</v>
          </cell>
          <cell r="G278" t="e">
            <v>#NAME?</v>
          </cell>
        </row>
        <row r="280">
          <cell r="D280" t="e">
            <v>#NAME?</v>
          </cell>
          <cell r="G280" t="e">
            <v>#NAME?</v>
          </cell>
        </row>
        <row r="282">
          <cell r="B282" t="str">
            <v>Котельная - 1</v>
          </cell>
          <cell r="D282" t="e">
            <v>#NAME?</v>
          </cell>
          <cell r="G282" t="e">
            <v>#NAME?</v>
          </cell>
        </row>
        <row r="283">
          <cell r="B283" t="str">
            <v>Котельная - 2</v>
          </cell>
          <cell r="D283" t="e">
            <v>#NAME?</v>
          </cell>
          <cell r="G283" t="e">
            <v>#NAME?</v>
          </cell>
        </row>
        <row r="284">
          <cell r="D284" t="e">
            <v>#NAME?</v>
          </cell>
          <cell r="G284" t="e">
            <v>#NAME?</v>
          </cell>
        </row>
        <row r="286">
          <cell r="D286" t="e">
            <v>#NAME?</v>
          </cell>
          <cell r="G286" t="e">
            <v>#NAME?</v>
          </cell>
        </row>
        <row r="288">
          <cell r="B288" t="str">
            <v>Электробойлерная - 1</v>
          </cell>
          <cell r="D288" t="e">
            <v>#NAME?</v>
          </cell>
          <cell r="G288" t="e">
            <v>#NAME?</v>
          </cell>
        </row>
        <row r="289">
          <cell r="B289" t="str">
            <v>Электробойлерная - 2</v>
          </cell>
          <cell r="D289" t="e">
            <v>#NAME?</v>
          </cell>
          <cell r="G289" t="e">
            <v>#NAME?</v>
          </cell>
        </row>
        <row r="290">
          <cell r="D290" t="e">
            <v>#NAME?</v>
          </cell>
          <cell r="G290" t="e">
            <v>#NAME?</v>
          </cell>
        </row>
        <row r="291">
          <cell r="D291" t="e">
            <v>#NAME?</v>
          </cell>
          <cell r="G291" t="e">
            <v>#NAME?</v>
          </cell>
        </row>
      </sheetData>
      <sheetData sheetId="13" refreshError="1">
        <row r="2">
          <cell r="A2" t="str">
            <v>ТЭС-1</v>
          </cell>
        </row>
        <row r="9">
          <cell r="F9" t="str">
            <v>-</v>
          </cell>
          <cell r="G9">
            <v>0</v>
          </cell>
          <cell r="I9" t="str">
            <v>-</v>
          </cell>
          <cell r="J9">
            <v>0</v>
          </cell>
          <cell r="L9" t="str">
            <v>-</v>
          </cell>
          <cell r="M9">
            <v>0</v>
          </cell>
          <cell r="O9" t="str">
            <v>-</v>
          </cell>
          <cell r="P9">
            <v>0</v>
          </cell>
        </row>
        <row r="10">
          <cell r="F10">
            <v>0</v>
          </cell>
          <cell r="G10">
            <v>0</v>
          </cell>
          <cell r="I10">
            <v>0</v>
          </cell>
          <cell r="J10">
            <v>0</v>
          </cell>
          <cell r="L10">
            <v>0</v>
          </cell>
          <cell r="M10" t="e">
            <v>#NAME?</v>
          </cell>
        </row>
        <row r="11">
          <cell r="F11" t="str">
            <v>-</v>
          </cell>
          <cell r="G11">
            <v>0</v>
          </cell>
          <cell r="I11" t="str">
            <v>-</v>
          </cell>
          <cell r="J11">
            <v>0</v>
          </cell>
          <cell r="L11" t="str">
            <v>-</v>
          </cell>
          <cell r="M11">
            <v>0</v>
          </cell>
          <cell r="O11" t="str">
            <v>-</v>
          </cell>
          <cell r="P11">
            <v>0</v>
          </cell>
        </row>
        <row r="13">
          <cell r="F13">
            <v>0</v>
          </cell>
          <cell r="G13">
            <v>0</v>
          </cell>
          <cell r="I13">
            <v>0</v>
          </cell>
          <cell r="J13">
            <v>0</v>
          </cell>
          <cell r="L13">
            <v>0</v>
          </cell>
          <cell r="M13" t="e">
            <v>#NAME?</v>
          </cell>
        </row>
        <row r="14">
          <cell r="F14">
            <v>0</v>
          </cell>
          <cell r="G14">
            <v>0</v>
          </cell>
          <cell r="I14">
            <v>0</v>
          </cell>
          <cell r="J14">
            <v>0</v>
          </cell>
          <cell r="L14">
            <v>0</v>
          </cell>
          <cell r="M14" t="e">
            <v>#NAME?</v>
          </cell>
        </row>
        <row r="15">
          <cell r="F15">
            <v>0</v>
          </cell>
          <cell r="G15">
            <v>0</v>
          </cell>
          <cell r="I15">
            <v>0</v>
          </cell>
          <cell r="J15">
            <v>0</v>
          </cell>
          <cell r="L15">
            <v>0</v>
          </cell>
          <cell r="M15" t="e">
            <v>#NAME?</v>
          </cell>
        </row>
        <row r="16">
          <cell r="F16">
            <v>0</v>
          </cell>
          <cell r="G16">
            <v>0</v>
          </cell>
          <cell r="I16">
            <v>0</v>
          </cell>
          <cell r="J16">
            <v>0</v>
          </cell>
          <cell r="L16">
            <v>0</v>
          </cell>
          <cell r="M16">
            <v>0</v>
          </cell>
        </row>
        <row r="18">
          <cell r="F18" t="str">
            <v>-</v>
          </cell>
          <cell r="G18">
            <v>0</v>
          </cell>
          <cell r="I18" t="str">
            <v>-</v>
          </cell>
          <cell r="J18">
            <v>0</v>
          </cell>
          <cell r="L18" t="str">
            <v>-</v>
          </cell>
          <cell r="M18">
            <v>0</v>
          </cell>
          <cell r="O18" t="str">
            <v>-</v>
          </cell>
          <cell r="P18">
            <v>0</v>
          </cell>
        </row>
        <row r="19">
          <cell r="L19" t="e">
            <v>#NAME?</v>
          </cell>
          <cell r="M19" t="e">
            <v>#NAME?</v>
          </cell>
        </row>
        <row r="20">
          <cell r="F20" t="str">
            <v>-</v>
          </cell>
          <cell r="G20">
            <v>0</v>
          </cell>
          <cell r="I20" t="str">
            <v>-</v>
          </cell>
          <cell r="J20">
            <v>0</v>
          </cell>
          <cell r="L20" t="str">
            <v>-</v>
          </cell>
          <cell r="M20">
            <v>0</v>
          </cell>
          <cell r="O20" t="str">
            <v>-</v>
          </cell>
          <cell r="P20">
            <v>0</v>
          </cell>
        </row>
        <row r="22">
          <cell r="F22">
            <v>0</v>
          </cell>
          <cell r="I22">
            <v>0</v>
          </cell>
        </row>
        <row r="23">
          <cell r="F23">
            <v>0</v>
          </cell>
          <cell r="I23">
            <v>0</v>
          </cell>
        </row>
        <row r="24">
          <cell r="F24">
            <v>0</v>
          </cell>
          <cell r="G24">
            <v>0</v>
          </cell>
          <cell r="I24">
            <v>0</v>
          </cell>
          <cell r="J24">
            <v>0</v>
          </cell>
          <cell r="L24">
            <v>0</v>
          </cell>
          <cell r="M24" t="e">
            <v>#NAME?</v>
          </cell>
          <cell r="O24">
            <v>0</v>
          </cell>
        </row>
        <row r="26">
          <cell r="F26" t="str">
            <v>-</v>
          </cell>
          <cell r="G26">
            <v>0</v>
          </cell>
          <cell r="I26" t="str">
            <v>-</v>
          </cell>
          <cell r="J26">
            <v>0</v>
          </cell>
          <cell r="L26" t="str">
            <v>-</v>
          </cell>
          <cell r="M26">
            <v>0</v>
          </cell>
          <cell r="O26" t="str">
            <v>-</v>
          </cell>
          <cell r="P26">
            <v>0</v>
          </cell>
        </row>
        <row r="27">
          <cell r="F27">
            <v>0</v>
          </cell>
          <cell r="G27">
            <v>0</v>
          </cell>
          <cell r="I27">
            <v>0</v>
          </cell>
          <cell r="J27">
            <v>0</v>
          </cell>
          <cell r="L27">
            <v>0</v>
          </cell>
          <cell r="M27">
            <v>0</v>
          </cell>
          <cell r="O27">
            <v>0</v>
          </cell>
          <cell r="P27">
            <v>0</v>
          </cell>
        </row>
        <row r="28">
          <cell r="F28" t="str">
            <v>-</v>
          </cell>
          <cell r="G28">
            <v>0</v>
          </cell>
          <cell r="I28" t="str">
            <v>-</v>
          </cell>
          <cell r="J28">
            <v>0</v>
          </cell>
          <cell r="L28" t="str">
            <v>-</v>
          </cell>
          <cell r="M28">
            <v>0</v>
          </cell>
          <cell r="O28" t="str">
            <v>-</v>
          </cell>
          <cell r="P28">
            <v>0</v>
          </cell>
        </row>
        <row r="29">
          <cell r="F29">
            <v>0</v>
          </cell>
          <cell r="I29">
            <v>0</v>
          </cell>
        </row>
        <row r="30">
          <cell r="F30">
            <v>0</v>
          </cell>
          <cell r="I30">
            <v>0</v>
          </cell>
        </row>
        <row r="31">
          <cell r="G31">
            <v>0</v>
          </cell>
          <cell r="L31">
            <v>0</v>
          </cell>
          <cell r="M31" t="e">
            <v>#NAME?</v>
          </cell>
          <cell r="O31">
            <v>0</v>
          </cell>
        </row>
        <row r="32">
          <cell r="L32" t="e">
            <v>#NAME?</v>
          </cell>
          <cell r="M32" t="e">
            <v>#NAME?</v>
          </cell>
        </row>
        <row r="35">
          <cell r="F35" t="str">
            <v>-</v>
          </cell>
          <cell r="G35">
            <v>0</v>
          </cell>
          <cell r="I35" t="str">
            <v>-</v>
          </cell>
          <cell r="J35">
            <v>0</v>
          </cell>
          <cell r="L35" t="str">
            <v>-</v>
          </cell>
          <cell r="M35">
            <v>0</v>
          </cell>
          <cell r="O35" t="str">
            <v>-</v>
          </cell>
          <cell r="P35">
            <v>0</v>
          </cell>
        </row>
        <row r="37">
          <cell r="F37" t="str">
            <v>-</v>
          </cell>
          <cell r="G37">
            <v>0</v>
          </cell>
          <cell r="I37" t="str">
            <v>-</v>
          </cell>
          <cell r="J37">
            <v>0</v>
          </cell>
          <cell r="L37" t="str">
            <v>-</v>
          </cell>
          <cell r="M37">
            <v>0</v>
          </cell>
          <cell r="O37" t="str">
            <v>-</v>
          </cell>
          <cell r="P37">
            <v>0</v>
          </cell>
        </row>
        <row r="38">
          <cell r="F38">
            <v>0</v>
          </cell>
          <cell r="G38">
            <v>0</v>
          </cell>
          <cell r="I38">
            <v>0</v>
          </cell>
          <cell r="L38">
            <v>0</v>
          </cell>
          <cell r="M38">
            <v>0</v>
          </cell>
          <cell r="P38">
            <v>0</v>
          </cell>
        </row>
        <row r="44">
          <cell r="F44" t="str">
            <v>-</v>
          </cell>
          <cell r="G44">
            <v>0</v>
          </cell>
          <cell r="I44" t="str">
            <v>-</v>
          </cell>
          <cell r="J44">
            <v>0</v>
          </cell>
          <cell r="L44" t="str">
            <v>-</v>
          </cell>
          <cell r="M44">
            <v>0</v>
          </cell>
          <cell r="O44" t="str">
            <v>-</v>
          </cell>
          <cell r="P44">
            <v>0</v>
          </cell>
        </row>
        <row r="46">
          <cell r="F46" t="str">
            <v>-</v>
          </cell>
          <cell r="G46">
            <v>0</v>
          </cell>
          <cell r="I46" t="str">
            <v>-</v>
          </cell>
          <cell r="J46">
            <v>0</v>
          </cell>
          <cell r="L46" t="str">
            <v>-</v>
          </cell>
          <cell r="M46">
            <v>0</v>
          </cell>
          <cell r="O46" t="str">
            <v>-</v>
          </cell>
          <cell r="P46">
            <v>0</v>
          </cell>
        </row>
        <row r="52">
          <cell r="F52" t="str">
            <v>-</v>
          </cell>
          <cell r="G52">
            <v>0</v>
          </cell>
          <cell r="I52" t="str">
            <v>-</v>
          </cell>
          <cell r="J52">
            <v>0</v>
          </cell>
          <cell r="L52" t="str">
            <v>-</v>
          </cell>
          <cell r="M52">
            <v>0</v>
          </cell>
          <cell r="O52" t="str">
            <v>-</v>
          </cell>
          <cell r="P52">
            <v>0</v>
          </cell>
        </row>
        <row r="54">
          <cell r="F54" t="str">
            <v>-</v>
          </cell>
          <cell r="G54">
            <v>0</v>
          </cell>
          <cell r="I54" t="str">
            <v>-</v>
          </cell>
          <cell r="J54">
            <v>0</v>
          </cell>
          <cell r="L54" t="str">
            <v>-</v>
          </cell>
          <cell r="M54">
            <v>0</v>
          </cell>
          <cell r="O54" t="str">
            <v>-</v>
          </cell>
          <cell r="P54">
            <v>0</v>
          </cell>
        </row>
        <row r="60">
          <cell r="F60" t="str">
            <v>-</v>
          </cell>
          <cell r="G60">
            <v>0</v>
          </cell>
          <cell r="I60" t="str">
            <v>-</v>
          </cell>
          <cell r="J60">
            <v>0</v>
          </cell>
          <cell r="L60" t="str">
            <v>-</v>
          </cell>
          <cell r="M60">
            <v>0</v>
          </cell>
          <cell r="O60" t="str">
            <v>-</v>
          </cell>
          <cell r="P60">
            <v>0</v>
          </cell>
        </row>
      </sheetData>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sheetData sheetId="39"/>
      <sheetData sheetId="40"/>
      <sheetData sheetId="41"/>
      <sheetData sheetId="42"/>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ow r="8">
          <cell r="D8">
            <v>15739</v>
          </cell>
        </row>
      </sheetData>
      <sheetData sheetId="76">
        <row r="8">
          <cell r="D8">
            <v>15739</v>
          </cell>
        </row>
      </sheetData>
      <sheetData sheetId="77">
        <row r="8">
          <cell r="D8">
            <v>15739</v>
          </cell>
        </row>
      </sheetData>
      <sheetData sheetId="78">
        <row r="8">
          <cell r="D8">
            <v>15739</v>
          </cell>
        </row>
      </sheetData>
      <sheetData sheetId="79">
        <row r="8">
          <cell r="D8">
            <v>15739</v>
          </cell>
        </row>
      </sheetData>
      <sheetData sheetId="80">
        <row r="8">
          <cell r="D8">
            <v>15739</v>
          </cell>
        </row>
      </sheetData>
      <sheetData sheetId="81">
        <row r="8">
          <cell r="D8">
            <v>15739</v>
          </cell>
        </row>
      </sheetData>
      <sheetData sheetId="82">
        <row r="8">
          <cell r="D8">
            <v>15739</v>
          </cell>
        </row>
      </sheetData>
      <sheetData sheetId="83">
        <row r="8">
          <cell r="D8">
            <v>15739</v>
          </cell>
        </row>
      </sheetData>
      <sheetData sheetId="84">
        <row r="8">
          <cell r="D8">
            <v>15739</v>
          </cell>
        </row>
      </sheetData>
      <sheetData sheetId="85">
        <row r="8">
          <cell r="D8">
            <v>15739</v>
          </cell>
        </row>
      </sheetData>
      <sheetData sheetId="86">
        <row r="8">
          <cell r="D8">
            <v>15739</v>
          </cell>
        </row>
      </sheetData>
      <sheetData sheetId="87">
        <row r="8">
          <cell r="D8">
            <v>15739</v>
          </cell>
        </row>
      </sheetData>
      <sheetData sheetId="88">
        <row r="8">
          <cell r="D8">
            <v>15739</v>
          </cell>
        </row>
      </sheetData>
      <sheetData sheetId="89">
        <row r="8">
          <cell r="D8">
            <v>15739</v>
          </cell>
        </row>
      </sheetData>
      <sheetData sheetId="90">
        <row r="8">
          <cell r="D8">
            <v>15739</v>
          </cell>
        </row>
      </sheetData>
      <sheetData sheetId="91">
        <row r="8">
          <cell r="D8">
            <v>15739</v>
          </cell>
        </row>
      </sheetData>
      <sheetData sheetId="92">
        <row r="8">
          <cell r="D8">
            <v>15739</v>
          </cell>
        </row>
      </sheetData>
      <sheetData sheetId="93">
        <row r="8">
          <cell r="D8">
            <v>15739</v>
          </cell>
        </row>
      </sheetData>
      <sheetData sheetId="94">
        <row r="8">
          <cell r="D8">
            <v>15739</v>
          </cell>
        </row>
      </sheetData>
      <sheetData sheetId="95">
        <row r="8">
          <cell r="D8">
            <v>15739</v>
          </cell>
        </row>
      </sheetData>
      <sheetData sheetId="96">
        <row r="8">
          <cell r="D8">
            <v>15739</v>
          </cell>
        </row>
      </sheetData>
      <sheetData sheetId="97">
        <row r="8">
          <cell r="D8">
            <v>15739</v>
          </cell>
        </row>
      </sheetData>
      <sheetData sheetId="98">
        <row r="8">
          <cell r="D8">
            <v>15739</v>
          </cell>
        </row>
      </sheetData>
      <sheetData sheetId="99">
        <row r="8">
          <cell r="D8">
            <v>15739</v>
          </cell>
        </row>
      </sheetData>
      <sheetData sheetId="100">
        <row r="8">
          <cell r="D8">
            <v>15739</v>
          </cell>
        </row>
      </sheetData>
      <sheetData sheetId="101">
        <row r="8">
          <cell r="D8">
            <v>15739</v>
          </cell>
        </row>
      </sheetData>
      <sheetData sheetId="102">
        <row r="8">
          <cell r="D8">
            <v>15739</v>
          </cell>
        </row>
      </sheetData>
      <sheetData sheetId="103">
        <row r="8">
          <cell r="D8">
            <v>15739</v>
          </cell>
        </row>
      </sheetData>
      <sheetData sheetId="104">
        <row r="8">
          <cell r="D8">
            <v>15739</v>
          </cell>
        </row>
      </sheetData>
      <sheetData sheetId="105">
        <row r="8">
          <cell r="D8">
            <v>15739</v>
          </cell>
        </row>
      </sheetData>
      <sheetData sheetId="106">
        <row r="8">
          <cell r="D8">
            <v>15739</v>
          </cell>
        </row>
      </sheetData>
      <sheetData sheetId="107">
        <row r="8">
          <cell r="D8">
            <v>15739</v>
          </cell>
        </row>
      </sheetData>
      <sheetData sheetId="108">
        <row r="8">
          <cell r="D8">
            <v>15739</v>
          </cell>
        </row>
      </sheetData>
      <sheetData sheetId="109">
        <row r="8">
          <cell r="D8">
            <v>15739</v>
          </cell>
        </row>
      </sheetData>
      <sheetData sheetId="110">
        <row r="8">
          <cell r="D8">
            <v>15739</v>
          </cell>
        </row>
      </sheetData>
      <sheetData sheetId="111">
        <row r="8">
          <cell r="D8">
            <v>15739</v>
          </cell>
        </row>
      </sheetData>
      <sheetData sheetId="112">
        <row r="8">
          <cell r="D8">
            <v>15739</v>
          </cell>
        </row>
      </sheetData>
      <sheetData sheetId="113">
        <row r="8">
          <cell r="D8">
            <v>15739</v>
          </cell>
        </row>
      </sheetData>
      <sheetData sheetId="114">
        <row r="8">
          <cell r="D8">
            <v>15739</v>
          </cell>
        </row>
      </sheetData>
      <sheetData sheetId="115">
        <row r="8">
          <cell r="D8">
            <v>15739</v>
          </cell>
        </row>
      </sheetData>
      <sheetData sheetId="116">
        <row r="8">
          <cell r="D8">
            <v>15739</v>
          </cell>
        </row>
      </sheetData>
      <sheetData sheetId="117">
        <row r="8">
          <cell r="D8">
            <v>15739</v>
          </cell>
        </row>
      </sheetData>
      <sheetData sheetId="118">
        <row r="8">
          <cell r="D8">
            <v>15739</v>
          </cell>
        </row>
      </sheetData>
      <sheetData sheetId="119">
        <row r="8">
          <cell r="D8">
            <v>15739</v>
          </cell>
        </row>
      </sheetData>
      <sheetData sheetId="120">
        <row r="8">
          <cell r="D8">
            <v>15739</v>
          </cell>
        </row>
      </sheetData>
      <sheetData sheetId="121">
        <row r="8">
          <cell r="D8">
            <v>15739</v>
          </cell>
        </row>
      </sheetData>
      <sheetData sheetId="122">
        <row r="8">
          <cell r="D8">
            <v>15739</v>
          </cell>
        </row>
      </sheetData>
      <sheetData sheetId="123">
        <row r="8">
          <cell r="D8">
            <v>15739</v>
          </cell>
        </row>
      </sheetData>
      <sheetData sheetId="124">
        <row r="8">
          <cell r="D8">
            <v>15739</v>
          </cell>
        </row>
      </sheetData>
      <sheetData sheetId="125">
        <row r="8">
          <cell r="D8">
            <v>15739</v>
          </cell>
        </row>
      </sheetData>
      <sheetData sheetId="126">
        <row r="8">
          <cell r="D8">
            <v>15739</v>
          </cell>
        </row>
      </sheetData>
      <sheetData sheetId="127">
        <row r="8">
          <cell r="D8">
            <v>15739</v>
          </cell>
        </row>
      </sheetData>
      <sheetData sheetId="128">
        <row r="8">
          <cell r="D8">
            <v>15739</v>
          </cell>
        </row>
      </sheetData>
      <sheetData sheetId="129">
        <row r="8">
          <cell r="D8">
            <v>15739</v>
          </cell>
        </row>
      </sheetData>
      <sheetData sheetId="130">
        <row r="8">
          <cell r="D8">
            <v>15739</v>
          </cell>
        </row>
      </sheetData>
      <sheetData sheetId="131">
        <row r="8">
          <cell r="D8">
            <v>15739</v>
          </cell>
        </row>
      </sheetData>
      <sheetData sheetId="132">
        <row r="8">
          <cell r="D8">
            <v>15739</v>
          </cell>
        </row>
      </sheetData>
      <sheetData sheetId="133">
        <row r="8">
          <cell r="D8">
            <v>15739</v>
          </cell>
        </row>
      </sheetData>
      <sheetData sheetId="134">
        <row r="8">
          <cell r="D8">
            <v>15739</v>
          </cell>
        </row>
      </sheetData>
      <sheetData sheetId="135">
        <row r="8">
          <cell r="D8">
            <v>15739</v>
          </cell>
        </row>
      </sheetData>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ow r="15">
          <cell r="F15" t="str">
            <v>План движения потоков наличности ОАО "Ленэнерго" на 4 квартал 2012 года</v>
          </cell>
        </row>
      </sheetData>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ow r="8">
          <cell r="D8">
            <v>15739</v>
          </cell>
        </row>
      </sheetData>
      <sheetData sheetId="258">
        <row r="8">
          <cell r="D8">
            <v>15739</v>
          </cell>
        </row>
      </sheetData>
      <sheetData sheetId="259" refreshError="1"/>
      <sheetData sheetId="260" refreshError="1"/>
      <sheetData sheetId="261" refreshError="1"/>
      <sheetData sheetId="262" refreshError="1"/>
      <sheetData sheetId="263">
        <row r="10">
          <cell r="D10" t="str">
            <v xml:space="preserve">                                                                                                                                                                                                                 </v>
          </cell>
        </row>
      </sheetData>
      <sheetData sheetId="264">
        <row r="10">
          <cell r="D10" t="str">
            <v xml:space="preserve">                                                                                                                                                                                                                 </v>
          </cell>
        </row>
      </sheetData>
      <sheetData sheetId="265" refreshError="1"/>
      <sheetData sheetId="266" refreshError="1"/>
      <sheetData sheetId="267" refreshError="1"/>
      <sheetData sheetId="268" refreshError="1"/>
      <sheetData sheetId="269"/>
      <sheetData sheetId="270"/>
      <sheetData sheetId="271" refreshError="1"/>
      <sheetData sheetId="272">
        <row r="2">
          <cell r="A2">
            <v>0</v>
          </cell>
        </row>
      </sheetData>
      <sheetData sheetId="273"/>
      <sheetData sheetId="274"/>
      <sheetData sheetId="275"/>
      <sheetData sheetId="276"/>
      <sheetData sheetId="277">
        <row r="2">
          <cell r="A2">
            <v>0</v>
          </cell>
        </row>
      </sheetData>
      <sheetData sheetId="278"/>
      <sheetData sheetId="279"/>
      <sheetData sheetId="280"/>
      <sheetData sheetId="28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ow r="15">
          <cell r="F15" t="str">
            <v>План движения потоков наличности ОАО "Ленэнерго" на 4 квартал 2012 года</v>
          </cell>
        </row>
      </sheetData>
      <sheetData sheetId="311"/>
      <sheetData sheetId="312"/>
      <sheetData sheetId="313"/>
      <sheetData sheetId="314"/>
      <sheetData sheetId="315"/>
      <sheetData sheetId="316"/>
      <sheetData sheetId="317"/>
      <sheetData sheetId="318"/>
      <sheetData sheetId="319"/>
      <sheetData sheetId="320"/>
      <sheetData sheetId="321"/>
      <sheetData sheetId="322"/>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аврическая"/>
      <sheetName val="иртышская"/>
      <sheetName val="заря"/>
      <sheetName val="сибирь"/>
      <sheetName val="Межгосударственные"/>
      <sheetName val="СН"/>
      <sheetName val="Вспомогательный"/>
      <sheetName val="Баланс_по_ТЭЦ-1"/>
      <sheetName val="Настройки"/>
      <sheetName val="жилой фонд"/>
      <sheetName val="Расчеты с потребителями"/>
      <sheetName val="2002(v1)"/>
      <sheetName val="Справочники"/>
      <sheetName val="29"/>
      <sheetName val="20"/>
      <sheetName val="21"/>
      <sheetName val="23"/>
      <sheetName val="25"/>
      <sheetName val="26"/>
      <sheetName val="27"/>
      <sheetName val="28"/>
      <sheetName val="19"/>
      <sheetName val="22"/>
      <sheetName val="24"/>
      <sheetName val="ИТОГИ  по Н,Р,Э,Q"/>
      <sheetName val="Заголовок"/>
      <sheetName val="Служебный лист"/>
      <sheetName val="Лист1"/>
      <sheetName val="Приложение 22"/>
      <sheetName val="08.14"/>
      <sheetName val="жилой_фонд"/>
      <sheetName val="Расчеты_с_потребителями"/>
      <sheetName val="ИТОГИ__по_Н,Р,Э,Q"/>
      <sheetName val="Служебный_лист"/>
      <sheetName val="Akt_12"/>
      <sheetName val="СПР"/>
      <sheetName val="Проверки и бу бд"/>
      <sheetName val="списки"/>
      <sheetName val="11.09-15.09"/>
      <sheetName val="Лист2"/>
      <sheetName val="жилой_фонд1"/>
      <sheetName val="Расчеты_с_потребителями1"/>
      <sheetName val="ИТОГИ__по_Н,Р,Э,Q1"/>
      <sheetName val="Служебный_лист1"/>
      <sheetName val="Приложение_22"/>
      <sheetName val="08_14"/>
      <sheetName val="Проверки_и_бу_бд"/>
      <sheetName val="11_09-15_09"/>
      <sheetName val="Лист"/>
      <sheetName val="FST5"/>
    </sheetNames>
    <sheetDataSet>
      <sheetData sheetId="0" refreshError="1">
        <row r="4">
          <cell r="A4" t="str">
            <v>ВЛ-555_к_шинам</v>
          </cell>
          <cell r="B4">
            <v>1045351</v>
          </cell>
          <cell r="C4">
            <v>3498263.6</v>
          </cell>
          <cell r="D4">
            <v>3643306.8</v>
          </cell>
          <cell r="E4">
            <v>3644062.8</v>
          </cell>
          <cell r="F4">
            <v>1</v>
          </cell>
          <cell r="G4">
            <v>145043.19999999972</v>
          </cell>
        </row>
        <row r="5">
          <cell r="A5" t="str">
            <v>ВЛ-555_от_шин</v>
          </cell>
          <cell r="B5">
            <v>1045351</v>
          </cell>
          <cell r="C5">
            <v>92864</v>
          </cell>
          <cell r="D5">
            <v>96160.8</v>
          </cell>
          <cell r="E5">
            <v>96160.8</v>
          </cell>
          <cell r="F5">
            <v>1</v>
          </cell>
          <cell r="G5">
            <v>3296.8000000000029</v>
          </cell>
        </row>
        <row r="6">
          <cell r="A6" t="str">
            <v>ВЛ-556_к_шинам</v>
          </cell>
          <cell r="B6">
            <v>1045348</v>
          </cell>
          <cell r="C6">
            <v>484358</v>
          </cell>
          <cell r="D6">
            <v>491984</v>
          </cell>
          <cell r="E6">
            <v>491984</v>
          </cell>
          <cell r="F6">
            <v>1</v>
          </cell>
          <cell r="G6">
            <v>7626</v>
          </cell>
        </row>
        <row r="7">
          <cell r="A7" t="str">
            <v>ВЛ-556_от_шин</v>
          </cell>
          <cell r="B7">
            <v>1045348</v>
          </cell>
          <cell r="C7">
            <v>2351347.2000000002</v>
          </cell>
          <cell r="D7">
            <v>2488028</v>
          </cell>
          <cell r="E7">
            <v>2489116.7999999998</v>
          </cell>
          <cell r="F7">
            <v>1</v>
          </cell>
          <cell r="G7">
            <v>136680.79999999981</v>
          </cell>
        </row>
        <row r="8">
          <cell r="A8" t="str">
            <v>ВЛ-557_к_шинам</v>
          </cell>
          <cell r="B8">
            <v>1045355</v>
          </cell>
          <cell r="C8">
            <v>2705150.4</v>
          </cell>
          <cell r="D8">
            <v>2852926.8</v>
          </cell>
          <cell r="E8">
            <v>2853486</v>
          </cell>
          <cell r="F8">
            <v>1</v>
          </cell>
          <cell r="G8">
            <v>147776.39999999991</v>
          </cell>
        </row>
        <row r="9">
          <cell r="A9" t="str">
            <v>ВЛ-557_от_шин</v>
          </cell>
          <cell r="B9">
            <v>1045355</v>
          </cell>
          <cell r="C9">
            <v>10024</v>
          </cell>
          <cell r="D9">
            <v>10024</v>
          </cell>
          <cell r="E9">
            <v>10024</v>
          </cell>
          <cell r="F9">
            <v>1</v>
          </cell>
          <cell r="G9">
            <v>0</v>
          </cell>
        </row>
        <row r="10">
          <cell r="A10" t="str">
            <v>Д-11_к_шинам</v>
          </cell>
          <cell r="B10">
            <v>1045338</v>
          </cell>
          <cell r="C10">
            <v>1248.7</v>
          </cell>
          <cell r="D10">
            <v>1303.0999999999999</v>
          </cell>
          <cell r="E10">
            <v>1303.0999999999999</v>
          </cell>
          <cell r="F10">
            <v>1</v>
          </cell>
          <cell r="G10">
            <v>54.399999999999864</v>
          </cell>
        </row>
        <row r="11">
          <cell r="A11" t="str">
            <v>Д-11_от_шин</v>
          </cell>
          <cell r="B11">
            <v>1045338</v>
          </cell>
          <cell r="C11">
            <v>1010613.2</v>
          </cell>
          <cell r="D11">
            <v>1051197.8999999999</v>
          </cell>
          <cell r="E11">
            <v>1051265.8</v>
          </cell>
          <cell r="F11">
            <v>1</v>
          </cell>
          <cell r="G11">
            <v>40584.699999999953</v>
          </cell>
        </row>
        <row r="12">
          <cell r="A12" t="str">
            <v>Д-12_к_шинам</v>
          </cell>
          <cell r="B12">
            <v>1045341</v>
          </cell>
          <cell r="C12">
            <v>1327.8</v>
          </cell>
          <cell r="D12">
            <v>1386.2</v>
          </cell>
          <cell r="E12">
            <v>1386.2</v>
          </cell>
          <cell r="F12">
            <v>1</v>
          </cell>
          <cell r="G12">
            <v>58.400000000000091</v>
          </cell>
        </row>
        <row r="13">
          <cell r="A13" t="str">
            <v>Д-12_от_шин</v>
          </cell>
          <cell r="B13">
            <v>1045341</v>
          </cell>
          <cell r="C13">
            <v>1079770.5</v>
          </cell>
          <cell r="D13">
            <v>1120265.3</v>
          </cell>
          <cell r="E13">
            <v>1120332.5</v>
          </cell>
          <cell r="F13">
            <v>1</v>
          </cell>
          <cell r="G13">
            <v>40494.800000000047</v>
          </cell>
        </row>
        <row r="14">
          <cell r="A14" t="str">
            <v>Д-13_к_шинам</v>
          </cell>
          <cell r="B14">
            <v>1045339</v>
          </cell>
          <cell r="C14">
            <v>6246.4</v>
          </cell>
          <cell r="D14">
            <v>6419.8</v>
          </cell>
          <cell r="E14">
            <v>6420</v>
          </cell>
          <cell r="F14">
            <v>1</v>
          </cell>
          <cell r="G14">
            <v>173.40000000000055</v>
          </cell>
        </row>
        <row r="15">
          <cell r="A15" t="str">
            <v>Д-13_от_шин</v>
          </cell>
          <cell r="B15">
            <v>1045339</v>
          </cell>
          <cell r="C15">
            <v>633991.4</v>
          </cell>
          <cell r="D15">
            <v>659412.1</v>
          </cell>
          <cell r="E15">
            <v>659436</v>
          </cell>
          <cell r="F15">
            <v>1</v>
          </cell>
          <cell r="G15">
            <v>25420.699999999953</v>
          </cell>
        </row>
        <row r="16">
          <cell r="A16" t="str">
            <v>Д-14_к_шинам</v>
          </cell>
          <cell r="B16">
            <v>1045340</v>
          </cell>
          <cell r="C16">
            <v>6262.9</v>
          </cell>
          <cell r="D16">
            <v>6437.1</v>
          </cell>
          <cell r="E16">
            <v>6437.4</v>
          </cell>
          <cell r="F16">
            <v>1</v>
          </cell>
          <cell r="G16">
            <v>174.20000000000073</v>
          </cell>
        </row>
        <row r="17">
          <cell r="A17" t="str">
            <v>Д-14_от_шин</v>
          </cell>
          <cell r="B17">
            <v>1045340</v>
          </cell>
          <cell r="C17">
            <v>674349</v>
          </cell>
          <cell r="D17">
            <v>699658.9</v>
          </cell>
          <cell r="E17">
            <v>699682.5</v>
          </cell>
          <cell r="F17">
            <v>1</v>
          </cell>
          <cell r="G17">
            <v>25309.900000000023</v>
          </cell>
        </row>
        <row r="18">
          <cell r="A18" t="str">
            <v>Д-16_к_шинам</v>
          </cell>
          <cell r="B18">
            <v>1045337</v>
          </cell>
          <cell r="C18">
            <v>6278.8</v>
          </cell>
          <cell r="D18">
            <v>6455.4</v>
          </cell>
          <cell r="E18">
            <v>6455.7</v>
          </cell>
          <cell r="F18">
            <v>1</v>
          </cell>
          <cell r="G18">
            <v>176.59999999999945</v>
          </cell>
        </row>
        <row r="19">
          <cell r="A19" t="str">
            <v>Д-16_от_шин</v>
          </cell>
          <cell r="B19">
            <v>1045337</v>
          </cell>
          <cell r="C19">
            <v>671463.7</v>
          </cell>
          <cell r="D19">
            <v>696812.6</v>
          </cell>
          <cell r="E19">
            <v>696836.4</v>
          </cell>
          <cell r="F19">
            <v>1</v>
          </cell>
          <cell r="G19">
            <v>25348.900000000023</v>
          </cell>
        </row>
        <row r="20">
          <cell r="A20" t="str">
            <v>ОВВ-220_к_шинам</v>
          </cell>
          <cell r="B20">
            <v>1045350</v>
          </cell>
          <cell r="C20">
            <v>60492.9</v>
          </cell>
          <cell r="D20">
            <v>60492.9</v>
          </cell>
          <cell r="E20">
            <v>60492.9</v>
          </cell>
          <cell r="F20">
            <v>1</v>
          </cell>
          <cell r="G20">
            <v>0</v>
          </cell>
        </row>
        <row r="21">
          <cell r="A21" t="str">
            <v>ОВВ-220_от_шин</v>
          </cell>
          <cell r="B21">
            <v>1045350</v>
          </cell>
          <cell r="C21">
            <v>85504.1</v>
          </cell>
          <cell r="D21">
            <v>85504.1</v>
          </cell>
          <cell r="E21">
            <v>85504.1</v>
          </cell>
          <cell r="F21">
            <v>1</v>
          </cell>
          <cell r="G21">
            <v>0</v>
          </cell>
        </row>
        <row r="22">
          <cell r="A22" t="str">
            <v>ВВ-220-АТ1_от_шин</v>
          </cell>
          <cell r="B22">
            <v>1045349</v>
          </cell>
          <cell r="C22">
            <v>7784.3</v>
          </cell>
          <cell r="D22">
            <v>8061.8</v>
          </cell>
          <cell r="E22">
            <v>8061.8</v>
          </cell>
          <cell r="F22">
            <v>1</v>
          </cell>
          <cell r="G22">
            <v>277.5</v>
          </cell>
        </row>
        <row r="23">
          <cell r="A23" t="str">
            <v>ВВ-220-АТ1_к_шинам</v>
          </cell>
          <cell r="B23">
            <v>1045349</v>
          </cell>
          <cell r="C23">
            <v>2104638.9</v>
          </cell>
          <cell r="D23">
            <v>2188326.7999999998</v>
          </cell>
          <cell r="E23">
            <v>2188437.5</v>
          </cell>
          <cell r="F23">
            <v>1</v>
          </cell>
          <cell r="G23">
            <v>83687.899999999907</v>
          </cell>
        </row>
        <row r="24">
          <cell r="A24" t="str">
            <v>ВВ-220-АТ2_от_шин</v>
          </cell>
          <cell r="B24">
            <v>1045352</v>
          </cell>
          <cell r="C24">
            <v>7422.8</v>
          </cell>
          <cell r="D24">
            <v>7673.7</v>
          </cell>
          <cell r="E24">
            <v>7673.7</v>
          </cell>
          <cell r="F24">
            <v>1</v>
          </cell>
          <cell r="G24">
            <v>250.89999999999964</v>
          </cell>
        </row>
        <row r="25">
          <cell r="A25" t="str">
            <v>ВВ-220-АТ2_к_шинам</v>
          </cell>
          <cell r="B25">
            <v>1045352</v>
          </cell>
          <cell r="C25">
            <v>1954066.5</v>
          </cell>
          <cell r="D25">
            <v>2027192.9</v>
          </cell>
          <cell r="E25">
            <v>2027288.5</v>
          </cell>
          <cell r="F25">
            <v>1</v>
          </cell>
          <cell r="G25">
            <v>73126.399999999907</v>
          </cell>
        </row>
        <row r="26">
          <cell r="A26" t="str">
            <v>МВ-10-АТ1_от_шин</v>
          </cell>
          <cell r="B26">
            <v>69384</v>
          </cell>
          <cell r="C26">
            <v>9.43</v>
          </cell>
          <cell r="D26">
            <v>9.43</v>
          </cell>
          <cell r="E26">
            <v>9.43</v>
          </cell>
          <cell r="F26">
            <v>4000</v>
          </cell>
          <cell r="G26">
            <v>0</v>
          </cell>
        </row>
        <row r="27">
          <cell r="A27" t="str">
            <v>МВ-10-АТ1_к_шинам</v>
          </cell>
          <cell r="B27">
            <v>69384</v>
          </cell>
          <cell r="C27">
            <v>1093.93</v>
          </cell>
          <cell r="D27">
            <v>1140.6099999999999</v>
          </cell>
          <cell r="E27">
            <v>1143.81</v>
          </cell>
          <cell r="F27">
            <v>4000</v>
          </cell>
          <cell r="G27">
            <v>186.71999999999937</v>
          </cell>
        </row>
        <row r="28">
          <cell r="A28" t="str">
            <v>МВ-10-АТ2_от_шин</v>
          </cell>
          <cell r="B28">
            <v>69383</v>
          </cell>
          <cell r="C28">
            <v>12.47</v>
          </cell>
          <cell r="D28">
            <v>12.47</v>
          </cell>
          <cell r="E28">
            <v>12.47</v>
          </cell>
          <cell r="F28">
            <v>4000</v>
          </cell>
          <cell r="G28">
            <v>0</v>
          </cell>
        </row>
        <row r="29">
          <cell r="A29" t="str">
            <v>МВ-10-АТ2_к_шинам</v>
          </cell>
          <cell r="B29">
            <v>69383</v>
          </cell>
          <cell r="C29">
            <v>844.28</v>
          </cell>
          <cell r="D29">
            <v>893.58</v>
          </cell>
          <cell r="E29">
            <v>893.75</v>
          </cell>
          <cell r="F29">
            <v>4000</v>
          </cell>
          <cell r="G29">
            <v>197.20000000000027</v>
          </cell>
        </row>
        <row r="30">
          <cell r="A30" t="str">
            <v>МВ-10-СТ-7_к_шинам</v>
          </cell>
          <cell r="B30">
            <v>69385</v>
          </cell>
          <cell r="C30">
            <v>6.89</v>
          </cell>
          <cell r="D30">
            <v>7.5</v>
          </cell>
          <cell r="E30">
            <v>7.5</v>
          </cell>
          <cell r="F30">
            <v>4000</v>
          </cell>
          <cell r="G30">
            <v>2.4400000000000013</v>
          </cell>
        </row>
        <row r="31">
          <cell r="A31" t="str">
            <v>МВ-10-СТ-7_от_шин</v>
          </cell>
          <cell r="B31" t="str">
            <v>69385</v>
          </cell>
          <cell r="C31">
            <v>1.86</v>
          </cell>
          <cell r="D31">
            <v>1.86</v>
          </cell>
          <cell r="E31">
            <v>1.86</v>
          </cell>
          <cell r="F31">
            <v>4000</v>
          </cell>
          <cell r="G31">
            <v>0</v>
          </cell>
        </row>
      </sheetData>
      <sheetData sheetId="1" refreshError="1">
        <row r="5">
          <cell r="A5" t="str">
            <v>ВЛ-555_к_шинам</v>
          </cell>
          <cell r="B5">
            <v>1045353</v>
          </cell>
          <cell r="C5">
            <v>93418.4</v>
          </cell>
          <cell r="D5">
            <v>96709.6</v>
          </cell>
          <cell r="E5">
            <v>96709.6</v>
          </cell>
          <cell r="F5">
            <v>1</v>
          </cell>
          <cell r="G5">
            <v>3291.2000000000116</v>
          </cell>
        </row>
        <row r="6">
          <cell r="A6" t="str">
            <v>ВЛ-555_от_шин</v>
          </cell>
          <cell r="B6">
            <v>1045353</v>
          </cell>
          <cell r="C6">
            <v>3540783.6</v>
          </cell>
          <cell r="D6">
            <v>3686912.8</v>
          </cell>
          <cell r="E6">
            <v>3687604.4</v>
          </cell>
          <cell r="F6">
            <v>1</v>
          </cell>
          <cell r="G6">
            <v>146129.19999999972</v>
          </cell>
        </row>
        <row r="7">
          <cell r="A7" t="str">
            <v>ВЛ-553_к_шинам</v>
          </cell>
          <cell r="B7">
            <v>1045354</v>
          </cell>
          <cell r="C7">
            <v>4951414.4000000004</v>
          </cell>
          <cell r="D7">
            <v>5202095.2</v>
          </cell>
          <cell r="E7">
            <v>5203039.2</v>
          </cell>
          <cell r="F7">
            <v>1</v>
          </cell>
          <cell r="G7">
            <v>250680.79999999981</v>
          </cell>
        </row>
        <row r="8">
          <cell r="A8" t="str">
            <v>ВЛ-553_от_шин</v>
          </cell>
          <cell r="B8">
            <v>1045354</v>
          </cell>
          <cell r="C8">
            <v>252.8</v>
          </cell>
          <cell r="D8">
            <v>254</v>
          </cell>
          <cell r="E8">
            <v>254</v>
          </cell>
          <cell r="F8">
            <v>1</v>
          </cell>
          <cell r="G8">
            <v>1.1999999999999886</v>
          </cell>
        </row>
        <row r="9">
          <cell r="A9" t="str">
            <v>ВЛ-224_к_шинам</v>
          </cell>
          <cell r="B9">
            <v>1050907</v>
          </cell>
          <cell r="C9">
            <v>162661.5</v>
          </cell>
          <cell r="D9">
            <v>162793.5</v>
          </cell>
          <cell r="E9">
            <v>162793.5</v>
          </cell>
          <cell r="F9">
            <v>1</v>
          </cell>
          <cell r="G9">
            <v>132</v>
          </cell>
        </row>
        <row r="10">
          <cell r="A10" t="str">
            <v>ВЛ-224_от_шин</v>
          </cell>
          <cell r="B10">
            <v>1050907</v>
          </cell>
          <cell r="C10">
            <v>263915.59999999998</v>
          </cell>
          <cell r="D10">
            <v>290090.5</v>
          </cell>
          <cell r="E10">
            <v>290118.90000000002</v>
          </cell>
          <cell r="F10">
            <v>1</v>
          </cell>
          <cell r="G10">
            <v>26174.900000000023</v>
          </cell>
        </row>
        <row r="11">
          <cell r="A11" t="str">
            <v>ВЛ-225_к_шинам</v>
          </cell>
          <cell r="B11">
            <v>1050875</v>
          </cell>
          <cell r="C11">
            <v>149415.4</v>
          </cell>
          <cell r="D11">
            <v>149489.9</v>
          </cell>
          <cell r="E11">
            <v>149489.9</v>
          </cell>
          <cell r="F11">
            <v>1</v>
          </cell>
          <cell r="G11">
            <v>74.5</v>
          </cell>
        </row>
        <row r="12">
          <cell r="A12" t="str">
            <v>ВЛ-225_от_шин</v>
          </cell>
          <cell r="B12">
            <v>1050875</v>
          </cell>
          <cell r="C12">
            <v>292458.2</v>
          </cell>
          <cell r="D12">
            <v>320513.5</v>
          </cell>
          <cell r="E12">
            <v>320552</v>
          </cell>
          <cell r="F12">
            <v>1</v>
          </cell>
          <cell r="G12">
            <v>28055.299999999988</v>
          </cell>
        </row>
        <row r="13">
          <cell r="A13" t="str">
            <v>В3-220АТ3_от_шин</v>
          </cell>
          <cell r="B13">
            <v>4405800</v>
          </cell>
          <cell r="C13">
            <v>5.74</v>
          </cell>
          <cell r="D13">
            <v>5.74</v>
          </cell>
          <cell r="E13">
            <v>5.74</v>
          </cell>
          <cell r="F13">
            <v>4400000</v>
          </cell>
          <cell r="G13">
            <v>0</v>
          </cell>
        </row>
        <row r="14">
          <cell r="A14" t="str">
            <v>В3-220АТ3_к_шинам</v>
          </cell>
          <cell r="B14">
            <v>190324</v>
          </cell>
          <cell r="C14">
            <v>205.28</v>
          </cell>
          <cell r="D14">
            <v>217.12</v>
          </cell>
          <cell r="E14">
            <v>217.15</v>
          </cell>
          <cell r="F14">
            <v>4400000</v>
          </cell>
          <cell r="G14">
            <v>52096.000000000015</v>
          </cell>
        </row>
        <row r="15">
          <cell r="A15" t="str">
            <v>В4-220АТ3_от_шин</v>
          </cell>
          <cell r="B15">
            <v>19144</v>
          </cell>
          <cell r="C15">
            <v>9.1</v>
          </cell>
          <cell r="D15">
            <v>9.1</v>
          </cell>
          <cell r="E15">
            <v>9.1</v>
          </cell>
          <cell r="F15">
            <v>4400000</v>
          </cell>
          <cell r="G15">
            <v>0</v>
          </cell>
        </row>
        <row r="16">
          <cell r="A16" t="str">
            <v>В4-220АТ3_к_шинам</v>
          </cell>
          <cell r="B16">
            <v>777412</v>
          </cell>
          <cell r="C16">
            <v>187.36</v>
          </cell>
          <cell r="D16">
            <v>199.6</v>
          </cell>
          <cell r="E16">
            <v>199.63</v>
          </cell>
          <cell r="F16">
            <v>4400000</v>
          </cell>
          <cell r="G16">
            <v>53855.99999999992</v>
          </cell>
        </row>
        <row r="17">
          <cell r="A17" t="str">
            <v>ШСОВ-220_к_шинам</v>
          </cell>
          <cell r="B17">
            <v>1050887</v>
          </cell>
          <cell r="C17">
            <v>1706.8</v>
          </cell>
          <cell r="D17">
            <v>1706.8</v>
          </cell>
          <cell r="E17">
            <v>1706.8</v>
          </cell>
          <cell r="F17">
            <v>1</v>
          </cell>
          <cell r="G17">
            <v>0</v>
          </cell>
        </row>
        <row r="18">
          <cell r="A18" t="str">
            <v>ШСОВ-220_от_шин</v>
          </cell>
          <cell r="B18">
            <v>1050887</v>
          </cell>
          <cell r="C18">
            <v>13540.3</v>
          </cell>
          <cell r="D18">
            <v>13540.3</v>
          </cell>
          <cell r="E18">
            <v>13540.3</v>
          </cell>
          <cell r="F18">
            <v>1</v>
          </cell>
          <cell r="G18">
            <v>0</v>
          </cell>
        </row>
        <row r="19">
          <cell r="A19" t="str">
            <v>ВВ-110АТ1_от_шин</v>
          </cell>
          <cell r="B19">
            <v>1050909</v>
          </cell>
          <cell r="C19">
            <v>3168.6</v>
          </cell>
          <cell r="D19">
            <v>3168.6</v>
          </cell>
          <cell r="E19">
            <v>3168.6</v>
          </cell>
          <cell r="F19">
            <v>1</v>
          </cell>
          <cell r="G19">
            <v>0</v>
          </cell>
        </row>
        <row r="20">
          <cell r="A20" t="str">
            <v>ВВ-110АТ1_к_шинам</v>
          </cell>
          <cell r="B20">
            <v>1050909</v>
          </cell>
          <cell r="C20">
            <v>521687.8</v>
          </cell>
          <cell r="D20">
            <v>548845.9</v>
          </cell>
          <cell r="E20">
            <v>548943.69999999995</v>
          </cell>
          <cell r="F20">
            <v>1</v>
          </cell>
          <cell r="G20">
            <v>27158.100000000035</v>
          </cell>
        </row>
        <row r="21">
          <cell r="A21" t="str">
            <v>ВВ-110АТ2_от_шин</v>
          </cell>
          <cell r="B21">
            <v>1050881</v>
          </cell>
          <cell r="C21">
            <v>3413.2</v>
          </cell>
          <cell r="D21">
            <v>3413.2</v>
          </cell>
          <cell r="E21">
            <v>3413.2</v>
          </cell>
          <cell r="F21">
            <v>1</v>
          </cell>
          <cell r="G21">
            <v>0</v>
          </cell>
        </row>
        <row r="22">
          <cell r="A22" t="str">
            <v>ВВ-110АТ2_к_шинам</v>
          </cell>
          <cell r="B22">
            <v>1050881</v>
          </cell>
          <cell r="C22">
            <v>470261.8</v>
          </cell>
          <cell r="D22">
            <v>494781.8</v>
          </cell>
          <cell r="E22">
            <v>494870.6</v>
          </cell>
          <cell r="F22">
            <v>1</v>
          </cell>
          <cell r="G22">
            <v>24520</v>
          </cell>
        </row>
        <row r="23">
          <cell r="A23" t="str">
            <v>С-165_к_шинам</v>
          </cell>
          <cell r="B23">
            <v>1045356</v>
          </cell>
          <cell r="C23">
            <v>538.29999999999995</v>
          </cell>
          <cell r="D23">
            <v>539.79999999999995</v>
          </cell>
          <cell r="E23">
            <v>540.1</v>
          </cell>
          <cell r="F23">
            <v>1</v>
          </cell>
          <cell r="G23">
            <v>1.5</v>
          </cell>
        </row>
        <row r="24">
          <cell r="A24" t="str">
            <v>С-165_от_шин</v>
          </cell>
          <cell r="B24">
            <v>1045356</v>
          </cell>
          <cell r="C24">
            <v>43593.5</v>
          </cell>
          <cell r="D24">
            <v>46170.9</v>
          </cell>
          <cell r="E24">
            <v>46182</v>
          </cell>
          <cell r="F24">
            <v>1</v>
          </cell>
          <cell r="G24">
            <v>2577.4000000000015</v>
          </cell>
        </row>
        <row r="25">
          <cell r="A25" t="str">
            <v>С-166_к_шинам</v>
          </cell>
          <cell r="B25">
            <v>1046897</v>
          </cell>
          <cell r="C25">
            <v>57</v>
          </cell>
          <cell r="D25">
            <v>57</v>
          </cell>
          <cell r="E25">
            <v>57</v>
          </cell>
          <cell r="F25">
            <v>1</v>
          </cell>
          <cell r="G25">
            <v>0</v>
          </cell>
        </row>
        <row r="26">
          <cell r="A26" t="str">
            <v>С-166_от_шин</v>
          </cell>
          <cell r="B26">
            <v>1046897</v>
          </cell>
          <cell r="C26">
            <v>46773.3</v>
          </cell>
          <cell r="D26">
            <v>49356.9</v>
          </cell>
          <cell r="E26">
            <v>49368</v>
          </cell>
          <cell r="F26">
            <v>1</v>
          </cell>
          <cell r="G26">
            <v>2583.5999999999985</v>
          </cell>
        </row>
        <row r="27">
          <cell r="A27" t="str">
            <v>С-167_к_шинам</v>
          </cell>
          <cell r="B27">
            <v>1045343</v>
          </cell>
          <cell r="C27">
            <v>5085.6000000000004</v>
          </cell>
          <cell r="D27">
            <v>5088.1000000000004</v>
          </cell>
          <cell r="E27">
            <v>5088.1000000000004</v>
          </cell>
          <cell r="F27">
            <v>1</v>
          </cell>
          <cell r="G27">
            <v>2.5</v>
          </cell>
        </row>
        <row r="28">
          <cell r="A28" t="str">
            <v>С-167_от_шин</v>
          </cell>
          <cell r="B28">
            <v>1045343</v>
          </cell>
          <cell r="C28">
            <v>214150.6</v>
          </cell>
          <cell r="D28">
            <v>223214.5</v>
          </cell>
          <cell r="E28">
            <v>223243.8</v>
          </cell>
          <cell r="F28">
            <v>1</v>
          </cell>
          <cell r="G28">
            <v>9063.8999999999942</v>
          </cell>
        </row>
        <row r="29">
          <cell r="A29" t="str">
            <v>С-168_к_шинам</v>
          </cell>
          <cell r="B29">
            <v>1045342</v>
          </cell>
          <cell r="C29">
            <v>7845.8</v>
          </cell>
          <cell r="D29">
            <v>7848.5</v>
          </cell>
          <cell r="E29">
            <v>7848.5</v>
          </cell>
          <cell r="F29">
            <v>1</v>
          </cell>
          <cell r="G29">
            <v>2.6999999999998181</v>
          </cell>
        </row>
        <row r="30">
          <cell r="A30" t="str">
            <v>С-168_от_шин</v>
          </cell>
          <cell r="B30">
            <v>1045342</v>
          </cell>
          <cell r="C30">
            <v>218853.5</v>
          </cell>
          <cell r="D30">
            <v>227723.4</v>
          </cell>
          <cell r="E30">
            <v>227751.4</v>
          </cell>
          <cell r="F30">
            <v>1</v>
          </cell>
          <cell r="G30">
            <v>8869.8999999999942</v>
          </cell>
        </row>
        <row r="31">
          <cell r="A31" t="str">
            <v>С-170_к_шинам</v>
          </cell>
          <cell r="B31">
            <v>1045335</v>
          </cell>
          <cell r="C31">
            <v>3.2</v>
          </cell>
          <cell r="D31">
            <v>3.2</v>
          </cell>
          <cell r="E31">
            <v>3.2</v>
          </cell>
          <cell r="F31">
            <v>1</v>
          </cell>
          <cell r="G31">
            <v>0</v>
          </cell>
        </row>
        <row r="32">
          <cell r="A32" t="str">
            <v>С-170_от_шин</v>
          </cell>
          <cell r="B32">
            <v>1045335</v>
          </cell>
          <cell r="C32">
            <v>158983.79999999999</v>
          </cell>
          <cell r="D32">
            <v>167846.8</v>
          </cell>
          <cell r="E32">
            <v>167881.9</v>
          </cell>
          <cell r="F32">
            <v>1</v>
          </cell>
          <cell r="G32">
            <v>8863</v>
          </cell>
        </row>
        <row r="33">
          <cell r="A33" t="str">
            <v>С-171_к_шинам</v>
          </cell>
          <cell r="B33">
            <v>1045336</v>
          </cell>
          <cell r="C33">
            <v>3897.7</v>
          </cell>
          <cell r="D33">
            <v>3898</v>
          </cell>
          <cell r="E33">
            <v>3898</v>
          </cell>
          <cell r="F33">
            <v>1</v>
          </cell>
          <cell r="G33">
            <v>0.3000000000001819</v>
          </cell>
        </row>
        <row r="34">
          <cell r="A34" t="str">
            <v>С-171_от_шин</v>
          </cell>
          <cell r="B34">
            <v>1045336</v>
          </cell>
          <cell r="C34">
            <v>404377.59999999998</v>
          </cell>
          <cell r="D34">
            <v>424060.9</v>
          </cell>
          <cell r="E34">
            <v>424133.7</v>
          </cell>
          <cell r="F34">
            <v>1</v>
          </cell>
          <cell r="G34">
            <v>19683.300000000047</v>
          </cell>
        </row>
        <row r="35">
          <cell r="A35" t="str">
            <v>ОВВ-110_к_шинам</v>
          </cell>
          <cell r="B35">
            <v>1050894</v>
          </cell>
          <cell r="C35">
            <v>1537.6</v>
          </cell>
          <cell r="D35">
            <v>1537.6</v>
          </cell>
          <cell r="E35">
            <v>1537.6</v>
          </cell>
          <cell r="F35">
            <v>1</v>
          </cell>
          <cell r="G35">
            <v>0</v>
          </cell>
        </row>
        <row r="36">
          <cell r="A36" t="str">
            <v>ОВВ-110_от_шин</v>
          </cell>
          <cell r="B36">
            <v>1050894</v>
          </cell>
          <cell r="C36">
            <v>12260.7</v>
          </cell>
          <cell r="D36">
            <v>12260.7</v>
          </cell>
          <cell r="E36">
            <v>12260.7</v>
          </cell>
          <cell r="F36">
            <v>1</v>
          </cell>
          <cell r="G36">
            <v>0</v>
          </cell>
        </row>
        <row r="37">
          <cell r="A37" t="str">
            <v>МВ-10-АТ1_от_шин</v>
          </cell>
          <cell r="B37">
            <v>69341</v>
          </cell>
          <cell r="C37">
            <v>0</v>
          </cell>
          <cell r="D37">
            <v>0</v>
          </cell>
          <cell r="E37">
            <v>0</v>
          </cell>
          <cell r="F37">
            <v>60000</v>
          </cell>
          <cell r="G37">
            <v>0</v>
          </cell>
        </row>
        <row r="38">
          <cell r="A38" t="str">
            <v>МВ-10-АТ1_к_шинам</v>
          </cell>
          <cell r="B38">
            <v>69341</v>
          </cell>
          <cell r="C38">
            <v>67.52</v>
          </cell>
          <cell r="D38">
            <v>70.11</v>
          </cell>
          <cell r="E38">
            <v>70.12</v>
          </cell>
          <cell r="F38">
            <v>60000</v>
          </cell>
          <cell r="G38">
            <v>155.4000000000002</v>
          </cell>
        </row>
        <row r="39">
          <cell r="A39" t="str">
            <v>МВ-10-АТ2_от_шин</v>
          </cell>
          <cell r="B39">
            <v>69390</v>
          </cell>
          <cell r="C39">
            <v>1.79</v>
          </cell>
          <cell r="D39">
            <v>1.79</v>
          </cell>
          <cell r="E39">
            <v>1.79</v>
          </cell>
          <cell r="F39">
            <v>60000</v>
          </cell>
          <cell r="G39">
            <v>0</v>
          </cell>
        </row>
        <row r="40">
          <cell r="A40" t="str">
            <v>МВ-10-АТ2_к_шинам</v>
          </cell>
          <cell r="B40">
            <v>69390</v>
          </cell>
          <cell r="C40">
            <v>29</v>
          </cell>
          <cell r="D40">
            <v>30.54</v>
          </cell>
          <cell r="E40">
            <v>30.55</v>
          </cell>
          <cell r="F40">
            <v>60000</v>
          </cell>
          <cell r="G40">
            <v>92.399999999999949</v>
          </cell>
        </row>
        <row r="41">
          <cell r="A41" t="str">
            <v>ф.9_к_шинам_0.4</v>
          </cell>
          <cell r="C41">
            <v>19.100000000000001</v>
          </cell>
          <cell r="D41">
            <v>19.100000000000001</v>
          </cell>
          <cell r="E41">
            <v>19.100000000000001</v>
          </cell>
          <cell r="G41">
            <v>0</v>
          </cell>
        </row>
        <row r="42">
          <cell r="A42" t="str">
            <v>ф.6_к_шинам_10</v>
          </cell>
          <cell r="C42">
            <v>6708.2</v>
          </cell>
          <cell r="D42">
            <v>6708.2</v>
          </cell>
          <cell r="E42">
            <v>6708.2</v>
          </cell>
          <cell r="G42">
            <v>0</v>
          </cell>
        </row>
      </sheetData>
      <sheetData sheetId="2" refreshError="1"/>
      <sheetData sheetId="3" refreshError="1">
        <row r="16">
          <cell r="H16">
            <v>69.756399999999999</v>
          </cell>
        </row>
      </sheetData>
      <sheetData sheetId="4" refreshError="1"/>
      <sheetData sheetId="5" refreshError="1"/>
      <sheetData sheetId="6"/>
      <sheetData sheetId="7"/>
      <sheetData sheetId="8"/>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sheetData sheetId="41"/>
      <sheetData sheetId="42"/>
      <sheetData sheetId="43"/>
      <sheetData sheetId="44"/>
      <sheetData sheetId="45"/>
      <sheetData sheetId="46"/>
      <sheetData sheetId="47"/>
      <sheetData sheetId="48" refreshError="1"/>
      <sheetData sheetId="49"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sheetName val="2"/>
      <sheetName val="3"/>
      <sheetName val="4"/>
      <sheetName val="5"/>
      <sheetName val="6"/>
      <sheetName val="7"/>
      <sheetName val="8"/>
      <sheetName val="9"/>
      <sheetName val="10"/>
      <sheetName val="11"/>
      <sheetName val="12"/>
      <sheetName val="13"/>
      <sheetName val="14"/>
      <sheetName val="15"/>
      <sheetName val="16"/>
      <sheetName val="17"/>
      <sheetName val="18"/>
      <sheetName val="19"/>
      <sheetName val="20"/>
      <sheetName val="иртышская"/>
      <sheetName val="таврическая"/>
      <sheetName val="сибирь"/>
      <sheetName val="жилой фонд"/>
      <sheetName val="жилой_фонд"/>
      <sheetName val="справочник"/>
      <sheetName val="Служебный_лист"/>
      <sheetName val="Лист"/>
      <sheetName val="Параметры"/>
      <sheetName val="Заголовок"/>
      <sheetName val="TEHSHEET"/>
      <sheetName val="Регионы"/>
      <sheetName val="таб_1"/>
      <sheetName val="Баланс"/>
      <sheetName val="Справочники"/>
      <sheetName val="БФ-1-8-П"/>
      <sheetName val="БФ-2-6-П"/>
      <sheetName val="БФ-2-13-П"/>
      <sheetName val="БФ-1-10-П"/>
      <sheetName val="Баланс_по_ТЭЦ-1"/>
      <sheetName val="Настройки"/>
      <sheetName val="навигация"/>
      <sheetName val="Макро"/>
      <sheetName val="Производство_электроэнергии"/>
      <sheetName val="2011"/>
      <sheetName val="Расчеты_с_потребителями"/>
      <sheetName val="П-БР-2-2-П"/>
      <sheetName val="БФ-2-5-П"/>
      <sheetName val="НП-2-12-П"/>
      <sheetName val="филиал-МРСК"/>
      <sheetName val="структура"/>
      <sheetName val="Т11"/>
      <sheetName val="Т12"/>
      <sheetName val="Т19_11"/>
      <sheetName val="Т1"/>
      <sheetName val="Т2"/>
      <sheetName val="Т3"/>
      <sheetName val="Т6"/>
      <sheetName val="Т7"/>
      <sheetName val="Т8"/>
      <sheetName val="Ш_Передача_ЭЭ"/>
      <sheetName val="29"/>
      <sheetName val="21"/>
      <sheetName val="23"/>
      <sheetName val="25"/>
      <sheetName val="26"/>
      <sheetName val="27"/>
      <sheetName val="28"/>
      <sheetName val="22"/>
      <sheetName val="24"/>
      <sheetName val="Альбом отчетных форм Энергобала"/>
      <sheetName val=""/>
    </sheetNames>
    <sheetDataSet>
      <sheetData sheetId="0" refreshError="1"/>
      <sheetData sheetId="1" refreshError="1"/>
      <sheetData sheetId="2" refreshError="1"/>
      <sheetData sheetId="3"/>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аза"/>
      <sheetName val="ХМРСК"/>
      <sheetName val="Адреса телефоны"/>
      <sheetName val="t_настройки"/>
      <sheetName val="t_проверки"/>
      <sheetName val="Сценарные условия"/>
      <sheetName val="Список ДЗО"/>
      <sheetName val="Information blok"/>
      <sheetName val="16"/>
      <sheetName val="17"/>
      <sheetName val="4"/>
      <sheetName val="5"/>
      <sheetName val="Ф-1 (для АО-энерго)"/>
      <sheetName val="Ф-2 (для АО-энерго)"/>
      <sheetName val="перекрестка"/>
      <sheetName val="TEHSHEET"/>
      <sheetName val="17.1"/>
      <sheetName val="24"/>
      <sheetName val="25"/>
      <sheetName val="Справочники"/>
      <sheetName val="18.2"/>
      <sheetName val="6"/>
      <sheetName val="15"/>
      <sheetName val="2.3"/>
      <sheetName val="20"/>
      <sheetName val="27"/>
      <sheetName val="P2.1"/>
      <sheetName val="29"/>
      <sheetName val="21"/>
      <sheetName val="23"/>
      <sheetName val="26"/>
      <sheetName val="28"/>
      <sheetName val="19"/>
      <sheetName val="22"/>
      <sheetName val="Регионы"/>
      <sheetName val="FST5"/>
      <sheetName val="Панель управления"/>
      <sheetName val="Титул"/>
      <sheetName val="1 Общие сведения"/>
      <sheetName val="2 Оценочные показатели"/>
      <sheetName val="3 Программа реализации"/>
      <sheetName val="4 Закупка электроэнергии"/>
      <sheetName val="5 Производственная программа"/>
      <sheetName val="6 Смета Затрат"/>
      <sheetName val="7 Ремонты"/>
      <sheetName val="8 Инвестиции"/>
      <sheetName val="9 Закупки"/>
      <sheetName val="10 Оплата труда"/>
      <sheetName val="11 Прочие доходы и расходы"/>
      <sheetName val="12 Прибыли и убытки"/>
      <sheetName val="13 Прогнозный баланс"/>
      <sheetName val="14 Движение активов и обяз-ств"/>
      <sheetName val="15 ДПН"/>
      <sheetName val="16 ПУИ"/>
      <sheetName val="17 Динамика ДЗ"/>
      <sheetName val="18 Реестр ДЗ и КЗ"/>
      <sheetName val="19 БДР по филиалам"/>
      <sheetName val="Заголовок"/>
      <sheetName val="17 БДР по филиалам"/>
      <sheetName val="Утверждено 2015-2018 гг."/>
      <sheetName val="Заявка 2015-2018 гг._1 сцен."/>
      <sheetName val="2015-2018 гг._2 сцен."/>
      <sheetName val="2015 год"/>
      <sheetName val="2017 год"/>
      <sheetName val="Потери в сетях ФСК"/>
      <sheetName val="свод - динамика"/>
      <sheetName val="ЗМ"/>
      <sheetName val="Мощность"/>
      <sheetName val="СПБ"/>
      <sheetName val="СПБ_экспорт"/>
      <sheetName val="тариф"/>
      <sheetName val="Потери ЭЭ"/>
      <sheetName val="Согласованная редакция СПБ-2015"/>
      <sheetName val="2016 г"/>
      <sheetName val="2017 г"/>
      <sheetName val="2018 г"/>
      <sheetName val="2019 г"/>
      <sheetName val="2020 г"/>
      <sheetName val="2015-2020"/>
      <sheetName val="Лист2"/>
      <sheetName val="Лист1"/>
      <sheetName val="Лист4"/>
      <sheetName val="Лист3"/>
      <sheetName val="Лист5"/>
      <sheetName val="Лист6"/>
      <sheetName val="9. Смета затрат"/>
      <sheetName val="SET"/>
      <sheetName val="Детали_Смета"/>
      <sheetName val="Детали_Прочие"/>
      <sheetName val="ИТ-бюджет"/>
      <sheetName val="18 Оптимизация АУР"/>
      <sheetName val="Сведения"/>
      <sheetName val="ИНСТРУКЦИЯ ПО МЭППИНГУ"/>
      <sheetName val="Содержание - расшир.формат"/>
      <sheetName val="Содержание - агрегир. формат"/>
      <sheetName val="1.Общие сведения"/>
      <sheetName val="2.Оценочные показатели"/>
      <sheetName val="3.Программа реализации"/>
      <sheetName val="4.Баланс ээ"/>
      <sheetName val="5.Ремонты"/>
      <sheetName val="6.ИПР"/>
      <sheetName val="7.Затраты на персонал"/>
      <sheetName val="8.ОФР"/>
      <sheetName val="10. БДР"/>
      <sheetName val="11.БДДС (ДПН)"/>
      <sheetName val="12.Прогнозный баланс"/>
      <sheetName val="13.ПУЭ"/>
      <sheetName val="Детали Смета"/>
      <sheetName val="Содержание_расшир. формат"/>
      <sheetName val="Содержание_агрегир.формат"/>
      <sheetName val="4. Затраты на персонал"/>
      <sheetName val="5.ИПР"/>
      <sheetName val="6.ОФР"/>
      <sheetName val="7. Смета затрат"/>
      <sheetName val="8.БДР"/>
      <sheetName val="9.БДДС (ДПН)"/>
      <sheetName val="10.Прогнозный баланс"/>
      <sheetName val="11.ПУЭ"/>
      <sheetName val="14б ДПН отчет"/>
      <sheetName val="16а Сводный анализ"/>
      <sheetName val="служебная"/>
      <sheetName val="Sheet1"/>
      <sheetName val="ФБР"/>
      <sheetName val="Списки"/>
      <sheetName val="共機J"/>
      <sheetName val="Смета расходов_2016г"/>
      <sheetName val="8_для ПЗ"/>
      <sheetName val="10_для ПЗ"/>
      <sheetName val="АНАЛИТИКА"/>
      <sheetName val="Кубаньэнерго"/>
      <sheetName val="Сеть2"/>
      <sheetName val="Сеть3"/>
      <sheetName val="Сбыт"/>
      <sheetName val="Группа_всего"/>
      <sheetName val="НЕПРОФ_свод_2015факт"/>
      <sheetName val="A"/>
      <sheetName val="Пламя"/>
      <sheetName val="Энергетик"/>
      <sheetName val="Энергосервис"/>
      <sheetName val="Генерация_4"/>
      <sheetName val="Z"/>
      <sheetName val="ОПисание"/>
      <sheetName val="Ф1_Группа_6м2015"/>
      <sheetName val="Ф2_Группа_6м2015"/>
      <sheetName val="Ф1_Свод_6м2015"/>
      <sheetName val="Ф2_Свод_6м2015"/>
      <sheetName val="Ф1_Группа_2014"/>
      <sheetName val="Ф2_Группа_2014"/>
      <sheetName val="ВХО"/>
      <sheetName val="КК"/>
      <sheetName val="Прогнозный баланс"/>
      <sheetName val="ОФР"/>
      <sheetName val="Ф1_S901"/>
      <sheetName val="Ф2_S901"/>
      <sheetName val="Ф1_S905"/>
      <sheetName val="Ф2_S905"/>
      <sheetName val="Ф1_S903"/>
      <sheetName val="Ф2_S903"/>
      <sheetName val="Ф1_S902"/>
      <sheetName val="Ф2_S902"/>
      <sheetName val="Ф1_S904"/>
      <sheetName val="Ф2_S904"/>
      <sheetName val="Ф1_S301"/>
      <sheetName val="Ф1_S305"/>
      <sheetName val="Ф1_S304"/>
      <sheetName val="Ф2_351"/>
      <sheetName val="Ф1_1"/>
      <sheetName val="Ф1_2"/>
      <sheetName val="Ф1_3"/>
      <sheetName val="Ф1_4"/>
      <sheetName val="Ф1_5"/>
      <sheetName val="Ф2_1"/>
      <sheetName val="Ф2_2"/>
      <sheetName val="Ф2_3"/>
      <sheetName val="Ф2_4"/>
      <sheetName val="Ф2_5"/>
      <sheetName val="4.Баланс эм"/>
      <sheetName val="5.Производство"/>
      <sheetName val="6.Топливо"/>
      <sheetName val="7.ИПР"/>
      <sheetName val="8. Затраты на персонал"/>
      <sheetName val="9.ОФР"/>
      <sheetName val="10. Смета затрат"/>
      <sheetName val="11. БДР"/>
      <sheetName val="13.Прогнозный баланс"/>
      <sheetName val="14.ПУЭ"/>
      <sheetName val="Сн.ОР (мощн.)"/>
      <sheetName val="ЛистИнформации"/>
      <sheetName val="Информация"/>
      <sheetName val="Ф1"/>
      <sheetName val="Ф2"/>
      <sheetName val="Ф3 Приток"/>
      <sheetName val="BExRepositorySheet"/>
      <sheetName val="Ф3 Отток"/>
      <sheetName val="Ф4 Приток"/>
      <sheetName val="Ф4 Отток"/>
      <sheetName val="Ф5 Приток"/>
      <sheetName val="Ф5 Отток"/>
      <sheetName val="Ф6 Приток"/>
      <sheetName val="Ф6 Отток"/>
      <sheetName val="Ф6а Приток"/>
      <sheetName val="Ф6а Отток"/>
      <sheetName val="Реализация"/>
      <sheetName val="Ф3 Титул"/>
      <sheetName val="Ф4 Титул"/>
      <sheetName val="Ф5 Титул"/>
      <sheetName val="Ф6 Титул"/>
      <sheetName val="Протокол"/>
      <sheetName val="Титул (филиал)"/>
      <sheetName val="9.1. Смета затрат"/>
      <sheetName val="9.2. Прочие ДиР"/>
      <sheetName val="14. Снижение ОР"/>
      <sheetName val="списание"/>
      <sheetName val="ОТЭП 2017"/>
      <sheetName val="ОТ и ТБ"/>
      <sheetName val="АХО"/>
      <sheetName val="АХО аренда 2017"/>
      <sheetName val="ОБУ"/>
      <sheetName val="ОК"/>
      <sheetName val="Пишванова"/>
      <sheetName val="ООиРР"/>
      <sheetName val="СМИ"/>
      <sheetName val="ОИТ"/>
      <sheetName val="ОХРАНА"/>
      <sheetName val="Юр.отдел"/>
      <sheetName val="Почтово-телеграфные"/>
      <sheetName val="Услуги по сбору платкжкй"/>
      <sheetName val="Зар.плата"/>
      <sheetName val="% к уплате"/>
      <sheetName val="Страхование от НС"/>
      <sheetName val="Страх. имущества"/>
      <sheetName val="ОСАГО"/>
      <sheetName val="амортизация"/>
      <sheetName val="прочая выручка"/>
      <sheetName val="СБП_Списки"/>
      <sheetName val="СБП_ПрогнозныйБаланс_ВГО"/>
      <sheetName val="СБП_ПрогнозныйБаланс"/>
      <sheetName val="СБП_БДДС_ВГО"/>
      <sheetName val="СБП_БДДС"/>
      <sheetName val="СБП_ДохРасх_ВГО"/>
      <sheetName val="СБП_БДР"/>
      <sheetName val="СБП_СметаЗатрат"/>
      <sheetName val="СБП_ОФР"/>
      <sheetName val="СБП_ИПР"/>
      <sheetName val="СБП_Затраты на персонал"/>
      <sheetName val="СБП_ОцП"/>
      <sheetName val="СБП_ДопИнфо"/>
      <sheetName val="СБП_Общее"/>
      <sheetName val="СБП_Проверки"/>
      <sheetName val="Гр5(о)"/>
      <sheetName val="Смета расходов_2018г"/>
      <sheetName val="10.2_для ПЗ"/>
      <sheetName val="OPEX_расш"/>
      <sheetName val="Финмодель 2017"/>
      <sheetName val="Финмодель 2018 (1)"/>
      <sheetName val="Финмодель 2018 (2)"/>
      <sheetName val="Финмодель 2018 (3)"/>
      <sheetName val="Финмодель 2018 (4)"/>
      <sheetName val="Финмодель 2018"/>
      <sheetName val="Финмодель 2019"/>
      <sheetName val="Финмодель 2020"/>
      <sheetName val="Финмодель 2021"/>
      <sheetName val="Финмодель 2022"/>
      <sheetName val="Финмодель 2023"/>
      <sheetName val="10. БДР (МРСК)"/>
      <sheetName val="11.БДДС (МРСК)"/>
      <sheetName val="12.Прогнозный баланс (МРСК)"/>
      <sheetName val="11.БДДС (КОРРЕК 2)"/>
      <sheetName val="12.Прогнозный баланс (КОРРЕК 2)"/>
      <sheetName val="11.БДДС (ОТКЛОНЕНИЕ)"/>
      <sheetName val="12.Прогнозный баланс (ОТКЛОНЕН)"/>
      <sheetName val="11.БДДС (КОРРЕКТИРОВКА)"/>
      <sheetName val="12.Прогнозный баланс (КОРРЕКТИ)"/>
      <sheetName val="11.БДДС (3100)"/>
      <sheetName val="11.БДДС (3101)"/>
      <sheetName val="11.БДДС (3102)"/>
      <sheetName val="12.Прогнозный баланс (3100)"/>
      <sheetName val="11.БДДС (3200)"/>
      <sheetName val="11.БДДС (3201)"/>
      <sheetName val="11.БДДС (3202)"/>
      <sheetName val="12.Прогнозный баланс (3200)"/>
      <sheetName val="11.БДДС (3600)"/>
      <sheetName val="11.БДДС (3601)"/>
      <sheetName val="11.БДДС (3602)"/>
      <sheetName val="12.Прогнозный баланс (3600)"/>
      <sheetName val="11.БДДС (4400)"/>
      <sheetName val="11.БДДС (4401)"/>
      <sheetName val="11.БДДС (4402)"/>
      <sheetName val="12.Прогнозный баланс (4400)"/>
      <sheetName val="11.БДДС (4600)"/>
      <sheetName val="11.БДДС (4601)"/>
      <sheetName val="11.БДДС (4602)"/>
      <sheetName val="12.Прогнозный баланс (4600)"/>
      <sheetName val="11.БДДС (4800)"/>
      <sheetName val="11.БДДС (4801)"/>
      <sheetName val="11.БДДС (4802)"/>
      <sheetName val="12.Прогнозный баланс (4800)"/>
      <sheetName val="11.БДДС (5700)"/>
      <sheetName val="11.БДДС (5701)"/>
      <sheetName val="11.БДДС (5702)"/>
      <sheetName val="12.Прогнозный баланс (5700)"/>
      <sheetName val="11.БДДС (6700)"/>
      <sheetName val="11.БДДС (6701)"/>
      <sheetName val="11.БДДС (6702)"/>
      <sheetName val="12.Прогнозный баланс (6700)"/>
      <sheetName val="11.БДДС (6800)"/>
      <sheetName val="11.БДДС (6801)"/>
      <sheetName val="11.БДДС (6802)"/>
      <sheetName val="12.Прогнозный баланс (6800)"/>
      <sheetName val="11.БДДС (6900)"/>
      <sheetName val="11.БДДС (6901)"/>
      <sheetName val="11.БДДС (6902)"/>
      <sheetName val="12.Прогнозный баланс (6900)"/>
      <sheetName val="11.БДДС (7600)"/>
      <sheetName val="11.БДДС (7601)"/>
      <sheetName val="11.БДДС (7602)"/>
      <sheetName val="12.Прогнозный баланс (7600)"/>
      <sheetName val="11.БДДС (7700)"/>
      <sheetName val="12.Прогнозный баланс (7700)"/>
      <sheetName val="9. Смета затрат (7700)"/>
      <sheetName val="10. БДР (7700)"/>
      <sheetName val="База распределения управленческ"/>
      <sheetName val="Депозиты"/>
      <sheetName val="11.БДДС (7700)+корр"/>
      <sheetName val="11.БДДС (7700)+корр (2)"/>
      <sheetName val="Возврат Прибыли"/>
      <sheetName val="Изм%"/>
      <sheetName val="Наименование ЦФО"/>
      <sheetName val="Вл"/>
      <sheetName val="Ив"/>
      <sheetName val="Кл"/>
      <sheetName val="Кр"/>
      <sheetName val="Мр"/>
      <sheetName val="НН"/>
      <sheetName val="Рз"/>
      <sheetName val="Тл"/>
      <sheetName val="Уд"/>
      <sheetName val="Свод филиалы"/>
      <sheetName val="ИА"/>
      <sheetName val="СВОД"/>
      <sheetName val="ФОТ мес."/>
      <sheetName val="Средняя числ-ть"/>
      <sheetName val="Среднеспис. ч-ть"/>
      <sheetName val="Списочная числ-ть"/>
      <sheetName val="Числ-ть Внешний план"/>
      <sheetName val="Сравнение планов"/>
    </sheetNames>
    <sheetDataSet>
      <sheetData sheetId="0">
        <row r="4">
          <cell r="C4" t="str">
            <v>Гуджоян Дмитрий Олегович</v>
          </cell>
          <cell r="D4" t="str">
            <v>747-92-90</v>
          </cell>
        </row>
        <row r="5">
          <cell r="G5">
            <v>28312</v>
          </cell>
          <cell r="L5">
            <v>0</v>
          </cell>
        </row>
        <row r="6">
          <cell r="C6" t="str">
            <v>Логанова Наталья Александровна</v>
          </cell>
          <cell r="G6">
            <v>0</v>
          </cell>
          <cell r="K6">
            <v>0</v>
          </cell>
          <cell r="L6">
            <v>0</v>
          </cell>
        </row>
        <row r="7">
          <cell r="C7" t="str">
            <v>Гилев Дмитрий Михайлович</v>
          </cell>
          <cell r="D7" t="str">
            <v>747-92-92 (3031)</v>
          </cell>
          <cell r="E7" t="str">
            <v>915-3800031</v>
          </cell>
          <cell r="G7">
            <v>0</v>
          </cell>
          <cell r="K7">
            <v>0</v>
          </cell>
          <cell r="L7">
            <v>0</v>
          </cell>
        </row>
        <row r="8">
          <cell r="C8">
            <v>0</v>
          </cell>
          <cell r="D8">
            <v>0</v>
          </cell>
          <cell r="E8">
            <v>0</v>
          </cell>
          <cell r="F8">
            <v>0</v>
          </cell>
          <cell r="G8">
            <v>0</v>
          </cell>
          <cell r="H8">
            <v>0</v>
          </cell>
          <cell r="I8">
            <v>0</v>
          </cell>
          <cell r="J8">
            <v>0</v>
          </cell>
          <cell r="L8">
            <v>0</v>
          </cell>
        </row>
        <row r="9">
          <cell r="C9" t="str">
            <v>Антропова Наталья</v>
          </cell>
          <cell r="D9" t="str">
            <v>8-919-786-00-57</v>
          </cell>
          <cell r="E9">
            <v>0</v>
          </cell>
          <cell r="F9" t="str">
            <v>Antropova.NG@mrsk-1.ru</v>
          </cell>
          <cell r="G9">
            <v>0</v>
          </cell>
          <cell r="H9">
            <v>0</v>
          </cell>
          <cell r="I9">
            <v>0</v>
          </cell>
          <cell r="J9">
            <v>0</v>
          </cell>
        </row>
        <row r="10">
          <cell r="C10" t="str">
            <v>Кислякова Ксения</v>
          </cell>
          <cell r="D10" t="str">
            <v>747-92-92 (3035)</v>
          </cell>
          <cell r="E10">
            <v>0</v>
          </cell>
          <cell r="F10" t="str">
            <v>Kislyakova.KO@mrsk-1.ru</v>
          </cell>
          <cell r="G10">
            <v>0</v>
          </cell>
          <cell r="H10">
            <v>0</v>
          </cell>
          <cell r="I10">
            <v>0</v>
          </cell>
          <cell r="J10">
            <v>0</v>
          </cell>
        </row>
        <row r="11">
          <cell r="A11" t="e">
            <v>#VALUE!</v>
          </cell>
          <cell r="B11">
            <v>0</v>
          </cell>
          <cell r="C11" t="str">
            <v>Мелешкин Дмитрий</v>
          </cell>
          <cell r="D11">
            <v>0</v>
          </cell>
          <cell r="E11">
            <v>0</v>
          </cell>
          <cell r="F11">
            <v>0</v>
          </cell>
          <cell r="G11">
            <v>0</v>
          </cell>
          <cell r="H11">
            <v>0</v>
          </cell>
          <cell r="I11">
            <v>0</v>
          </cell>
          <cell r="J11">
            <v>0</v>
          </cell>
        </row>
        <row r="12">
          <cell r="A12">
            <v>0</v>
          </cell>
          <cell r="B12">
            <v>0</v>
          </cell>
          <cell r="C12" t="str">
            <v>Щепоткина Людмила</v>
          </cell>
          <cell r="D12">
            <v>0</v>
          </cell>
          <cell r="E12">
            <v>0</v>
          </cell>
          <cell r="F12">
            <v>0</v>
          </cell>
          <cell r="G12">
            <v>0</v>
          </cell>
          <cell r="H12">
            <v>0</v>
          </cell>
          <cell r="I12">
            <v>0</v>
          </cell>
          <cell r="J12">
            <v>0</v>
          </cell>
          <cell r="L12">
            <v>0</v>
          </cell>
        </row>
        <row r="13">
          <cell r="C13" t="str">
            <v>Павлов Владимир Михайлович</v>
          </cell>
          <cell r="D13">
            <v>0</v>
          </cell>
          <cell r="E13">
            <v>0</v>
          </cell>
          <cell r="F13">
            <v>0</v>
          </cell>
          <cell r="G13">
            <v>0</v>
          </cell>
          <cell r="H13">
            <v>0</v>
          </cell>
          <cell r="I13">
            <v>0</v>
          </cell>
          <cell r="J13">
            <v>0</v>
          </cell>
          <cell r="L13">
            <v>0</v>
          </cell>
        </row>
        <row r="14">
          <cell r="A14">
            <v>0</v>
          </cell>
          <cell r="B14" t="str">
            <v>Начальник департамента финансов</v>
          </cell>
          <cell r="C14" t="str">
            <v>Хромова Екатерина</v>
          </cell>
          <cell r="D14" t="str">
            <v>747-92-92 (3275)</v>
          </cell>
          <cell r="E14" t="str">
            <v>915-162-81-75</v>
          </cell>
          <cell r="F14">
            <v>0</v>
          </cell>
          <cell r="G14">
            <v>0</v>
          </cell>
          <cell r="H14">
            <v>0</v>
          </cell>
          <cell r="I14">
            <v>0</v>
          </cell>
          <cell r="J14">
            <v>0</v>
          </cell>
          <cell r="K14">
            <v>0</v>
          </cell>
          <cell r="L14">
            <v>0</v>
          </cell>
          <cell r="M14">
            <v>0</v>
          </cell>
          <cell r="N14">
            <v>0</v>
          </cell>
          <cell r="P14">
            <v>0</v>
          </cell>
          <cell r="Q14">
            <v>0</v>
          </cell>
          <cell r="R14">
            <v>0</v>
          </cell>
          <cell r="S14">
            <v>0</v>
          </cell>
          <cell r="U14">
            <v>0</v>
          </cell>
          <cell r="V14">
            <v>0</v>
          </cell>
          <cell r="W14">
            <v>0</v>
          </cell>
          <cell r="X14">
            <v>0</v>
          </cell>
          <cell r="Z14">
            <v>0</v>
          </cell>
          <cell r="AA14">
            <v>0</v>
          </cell>
          <cell r="AB14">
            <v>0</v>
          </cell>
          <cell r="AC14">
            <v>0</v>
          </cell>
        </row>
        <row r="15">
          <cell r="C15" t="str">
            <v>Яшина Евгения</v>
          </cell>
          <cell r="D15" t="str">
            <v>747-92-92 (1549)</v>
          </cell>
          <cell r="E15" t="str">
            <v/>
          </cell>
          <cell r="F15">
            <v>0</v>
          </cell>
          <cell r="G15">
            <v>0</v>
          </cell>
          <cell r="H15">
            <v>0</v>
          </cell>
          <cell r="I15">
            <v>0</v>
          </cell>
          <cell r="J15">
            <v>0</v>
          </cell>
          <cell r="K15">
            <v>0</v>
          </cell>
          <cell r="L15">
            <v>0</v>
          </cell>
          <cell r="M15">
            <v>0</v>
          </cell>
          <cell r="N15">
            <v>0</v>
          </cell>
          <cell r="P15">
            <v>0</v>
          </cell>
          <cell r="Q15">
            <v>0</v>
          </cell>
          <cell r="R15">
            <v>0</v>
          </cell>
          <cell r="S15">
            <v>0</v>
          </cell>
          <cell r="U15">
            <v>0</v>
          </cell>
          <cell r="V15" t="str">
            <v>Название ДЗО:</v>
          </cell>
          <cell r="W15">
            <v>0</v>
          </cell>
          <cell r="X15">
            <v>0</v>
          </cell>
          <cell r="Z15">
            <v>0</v>
          </cell>
          <cell r="AA15">
            <v>0</v>
          </cell>
          <cell r="AB15">
            <v>0</v>
          </cell>
          <cell r="AC15">
            <v>0</v>
          </cell>
        </row>
        <row r="16">
          <cell r="C16" t="str">
            <v>Кабанова Евгения</v>
          </cell>
          <cell r="D16">
            <v>0</v>
          </cell>
          <cell r="E16">
            <v>0</v>
          </cell>
          <cell r="F16">
            <v>0</v>
          </cell>
          <cell r="G16">
            <v>0</v>
          </cell>
          <cell r="H16">
            <v>0</v>
          </cell>
          <cell r="I16">
            <v>0</v>
          </cell>
          <cell r="J16">
            <v>0</v>
          </cell>
          <cell r="K16">
            <v>0</v>
          </cell>
          <cell r="L16">
            <v>0</v>
          </cell>
          <cell r="M16">
            <v>0</v>
          </cell>
          <cell r="N16">
            <v>0</v>
          </cell>
          <cell r="P16">
            <v>0</v>
          </cell>
          <cell r="Q16">
            <v>0</v>
          </cell>
          <cell r="R16">
            <v>0</v>
          </cell>
          <cell r="S16">
            <v>0</v>
          </cell>
          <cell r="U16">
            <v>0</v>
          </cell>
          <cell r="V16">
            <v>0</v>
          </cell>
          <cell r="W16">
            <v>0</v>
          </cell>
          <cell r="X16">
            <v>0</v>
          </cell>
          <cell r="Z16">
            <v>0</v>
          </cell>
          <cell r="AA16">
            <v>0</v>
          </cell>
          <cell r="AB16">
            <v>0</v>
          </cell>
          <cell r="AC16">
            <v>0</v>
          </cell>
        </row>
        <row r="17">
          <cell r="C17" t="str">
            <v>Мацнев</v>
          </cell>
          <cell r="D17">
            <v>0</v>
          </cell>
          <cell r="E17" t="str">
            <v>915-162-81-27</v>
          </cell>
          <cell r="F17">
            <v>0</v>
          </cell>
          <cell r="G17">
            <v>0</v>
          </cell>
          <cell r="H17">
            <v>0</v>
          </cell>
          <cell r="I17">
            <v>0</v>
          </cell>
          <cell r="J17">
            <v>0</v>
          </cell>
          <cell r="K17">
            <v>0</v>
          </cell>
          <cell r="L17">
            <v>0</v>
          </cell>
          <cell r="M17">
            <v>0</v>
          </cell>
          <cell r="N17">
            <v>0</v>
          </cell>
          <cell r="P17">
            <v>0</v>
          </cell>
          <cell r="Q17">
            <v>0</v>
          </cell>
          <cell r="R17">
            <v>0</v>
          </cell>
          <cell r="S17">
            <v>0</v>
          </cell>
          <cell r="U17">
            <v>0</v>
          </cell>
          <cell r="V17" t="str">
            <v>Отчетный период:</v>
          </cell>
          <cell r="W17">
            <v>0</v>
          </cell>
          <cell r="X17">
            <v>0</v>
          </cell>
          <cell r="Z17">
            <v>0</v>
          </cell>
          <cell r="AA17">
            <v>0</v>
          </cell>
          <cell r="AB17">
            <v>0</v>
          </cell>
          <cell r="AC17">
            <v>0</v>
          </cell>
        </row>
        <row r="18">
          <cell r="C18" t="str">
            <v>Решетникова Олеся</v>
          </cell>
          <cell r="E18">
            <v>0</v>
          </cell>
          <cell r="F18">
            <v>0</v>
          </cell>
          <cell r="G18">
            <v>0</v>
          </cell>
          <cell r="H18">
            <v>0</v>
          </cell>
          <cell r="I18">
            <v>0</v>
          </cell>
          <cell r="J18">
            <v>0</v>
          </cell>
          <cell r="K18">
            <v>0</v>
          </cell>
          <cell r="L18">
            <v>0</v>
          </cell>
          <cell r="M18">
            <v>0</v>
          </cell>
          <cell r="N18">
            <v>0</v>
          </cell>
          <cell r="P18">
            <v>0</v>
          </cell>
          <cell r="Q18">
            <v>0</v>
          </cell>
          <cell r="R18">
            <v>0</v>
          </cell>
          <cell r="S18">
            <v>0</v>
          </cell>
          <cell r="U18">
            <v>0</v>
          </cell>
          <cell r="V18">
            <v>0</v>
          </cell>
          <cell r="W18">
            <v>0</v>
          </cell>
          <cell r="X18">
            <v>0</v>
          </cell>
          <cell r="Z18">
            <v>0</v>
          </cell>
          <cell r="AA18">
            <v>0</v>
          </cell>
          <cell r="AB18">
            <v>0</v>
          </cell>
          <cell r="AC18">
            <v>0</v>
          </cell>
        </row>
        <row r="19">
          <cell r="C19" t="str">
            <v>Нестеренко Владимир Валерьевич</v>
          </cell>
          <cell r="D19">
            <v>0</v>
          </cell>
          <cell r="E19" t="str">
            <v>915-380-00-87</v>
          </cell>
          <cell r="F19" t="str">
            <v>Nesterenko_VV@mrsk-1.ru</v>
          </cell>
          <cell r="G19">
            <v>0</v>
          </cell>
          <cell r="H19">
            <v>0</v>
          </cell>
          <cell r="I19">
            <v>0</v>
          </cell>
          <cell r="J19">
            <v>0</v>
          </cell>
          <cell r="K19">
            <v>0</v>
          </cell>
          <cell r="L19">
            <v>0</v>
          </cell>
          <cell r="M19">
            <v>0</v>
          </cell>
          <cell r="N19">
            <v>0</v>
          </cell>
          <cell r="P19">
            <v>0</v>
          </cell>
          <cell r="Q19">
            <v>0</v>
          </cell>
          <cell r="R19">
            <v>0</v>
          </cell>
          <cell r="S19">
            <v>0</v>
          </cell>
          <cell r="U19">
            <v>0</v>
          </cell>
          <cell r="V19">
            <v>0</v>
          </cell>
          <cell r="W19">
            <v>0</v>
          </cell>
          <cell r="X19">
            <v>0</v>
          </cell>
          <cell r="Z19">
            <v>0</v>
          </cell>
          <cell r="AA19">
            <v>0</v>
          </cell>
          <cell r="AB19">
            <v>0</v>
          </cell>
          <cell r="AC19">
            <v>0</v>
          </cell>
        </row>
        <row r="20">
          <cell r="C20" t="str">
            <v>Скляров Дмитрий</v>
          </cell>
          <cell r="D20">
            <v>0</v>
          </cell>
          <cell r="E20" t="str">
            <v>8-915-380-00-15</v>
          </cell>
          <cell r="F20">
            <v>0</v>
          </cell>
          <cell r="G20">
            <v>0</v>
          </cell>
          <cell r="H20">
            <v>0</v>
          </cell>
          <cell r="I20">
            <v>0</v>
          </cell>
          <cell r="J20">
            <v>0</v>
          </cell>
          <cell r="K20">
            <v>0</v>
          </cell>
          <cell r="L20">
            <v>0</v>
          </cell>
          <cell r="M20">
            <v>0</v>
          </cell>
          <cell r="N20">
            <v>0</v>
          </cell>
          <cell r="P20">
            <v>0</v>
          </cell>
          <cell r="Q20">
            <v>0</v>
          </cell>
          <cell r="R20">
            <v>0</v>
          </cell>
          <cell r="S20" t="str">
            <v>Динамика по показателям</v>
          </cell>
          <cell r="U20">
            <v>0</v>
          </cell>
          <cell r="V20">
            <v>0</v>
          </cell>
          <cell r="W20">
            <v>0</v>
          </cell>
          <cell r="X20">
            <v>0</v>
          </cell>
          <cell r="Z20">
            <v>0</v>
          </cell>
          <cell r="AA20">
            <v>0</v>
          </cell>
          <cell r="AB20">
            <v>0</v>
          </cell>
          <cell r="AC20">
            <v>0</v>
          </cell>
        </row>
        <row r="21">
          <cell r="C21" t="str">
            <v>Лапинская Светалана</v>
          </cell>
          <cell r="D21">
            <v>0</v>
          </cell>
          <cell r="E21" t="str">
            <v>915-380-00-37</v>
          </cell>
          <cell r="F21">
            <v>0</v>
          </cell>
          <cell r="G21">
            <v>0</v>
          </cell>
          <cell r="H21">
            <v>0</v>
          </cell>
          <cell r="I21">
            <v>0</v>
          </cell>
          <cell r="J21">
            <v>0</v>
          </cell>
          <cell r="K21">
            <v>0</v>
          </cell>
          <cell r="L21">
            <v>0</v>
          </cell>
          <cell r="M21">
            <v>0</v>
          </cell>
          <cell r="N21">
            <v>0</v>
          </cell>
          <cell r="P21">
            <v>0</v>
          </cell>
          <cell r="Q21">
            <v>0</v>
          </cell>
          <cell r="R21">
            <v>0</v>
          </cell>
          <cell r="S21">
            <v>0</v>
          </cell>
          <cell r="U21">
            <v>0</v>
          </cell>
          <cell r="V21">
            <v>0</v>
          </cell>
          <cell r="W21">
            <v>0</v>
          </cell>
          <cell r="X21">
            <v>0</v>
          </cell>
          <cell r="Z21">
            <v>0</v>
          </cell>
          <cell r="AA21">
            <v>0</v>
          </cell>
          <cell r="AB21">
            <v>0</v>
          </cell>
          <cell r="AC21">
            <v>0</v>
          </cell>
        </row>
        <row r="22">
          <cell r="C22" t="str">
            <v>Черных Денис Борисович</v>
          </cell>
          <cell r="D22">
            <v>0</v>
          </cell>
          <cell r="E22" t="str">
            <v>915-3800082</v>
          </cell>
          <cell r="F22" t="str">
            <v xml:space="preserve"> </v>
          </cell>
          <cell r="G22">
            <v>0</v>
          </cell>
          <cell r="H22">
            <v>0</v>
          </cell>
          <cell r="I22">
            <v>0</v>
          </cell>
          <cell r="J22">
            <v>0</v>
          </cell>
          <cell r="K22">
            <v>0</v>
          </cell>
          <cell r="L22">
            <v>0</v>
          </cell>
          <cell r="N22">
            <v>0</v>
          </cell>
        </row>
        <row r="23">
          <cell r="C23" t="str">
            <v>Рыбников Дмитрий Алексеевич</v>
          </cell>
          <cell r="D23">
            <v>0</v>
          </cell>
          <cell r="E23" t="str">
            <v>915-1628140</v>
          </cell>
          <cell r="F23">
            <v>0</v>
          </cell>
          <cell r="G23">
            <v>0</v>
          </cell>
          <cell r="H23">
            <v>0</v>
          </cell>
          <cell r="I23">
            <v>0</v>
          </cell>
          <cell r="J23">
            <v>0</v>
          </cell>
          <cell r="K23">
            <v>0</v>
          </cell>
          <cell r="L23">
            <v>0</v>
          </cell>
          <cell r="M23">
            <v>0</v>
          </cell>
          <cell r="N23">
            <v>0</v>
          </cell>
          <cell r="P23">
            <v>0</v>
          </cell>
          <cell r="Q23">
            <v>0</v>
          </cell>
          <cell r="R23">
            <v>0</v>
          </cell>
          <cell r="S23">
            <v>0</v>
          </cell>
          <cell r="U23">
            <v>0</v>
          </cell>
          <cell r="V23">
            <v>0</v>
          </cell>
          <cell r="W23">
            <v>0</v>
          </cell>
          <cell r="X23">
            <v>0</v>
          </cell>
          <cell r="Z23">
            <v>0</v>
          </cell>
          <cell r="AA23">
            <v>0</v>
          </cell>
          <cell r="AB23">
            <v>0</v>
          </cell>
          <cell r="AC23">
            <v>0</v>
          </cell>
        </row>
        <row r="24">
          <cell r="C24" t="str">
            <v>Алдонова Ольга Викторовна</v>
          </cell>
          <cell r="D24">
            <v>0</v>
          </cell>
          <cell r="E24">
            <v>0</v>
          </cell>
          <cell r="F24">
            <v>0</v>
          </cell>
          <cell r="G24">
            <v>0</v>
          </cell>
          <cell r="H24">
            <v>0</v>
          </cell>
          <cell r="I24">
            <v>0</v>
          </cell>
          <cell r="J24">
            <v>0</v>
          </cell>
          <cell r="K24">
            <v>0</v>
          </cell>
          <cell r="L24">
            <v>0</v>
          </cell>
          <cell r="M24">
            <v>0</v>
          </cell>
          <cell r="N24">
            <v>0</v>
          </cell>
        </row>
        <row r="25">
          <cell r="C25" t="str">
            <v>Раковский Эдуард Казимирович</v>
          </cell>
          <cell r="D25">
            <v>0</v>
          </cell>
          <cell r="E25" t="str">
            <v/>
          </cell>
          <cell r="F25">
            <v>0</v>
          </cell>
          <cell r="G25">
            <v>0</v>
          </cell>
          <cell r="H25">
            <v>0</v>
          </cell>
          <cell r="I25">
            <v>0</v>
          </cell>
          <cell r="J25">
            <v>0</v>
          </cell>
          <cell r="K25">
            <v>0</v>
          </cell>
          <cell r="L25">
            <v>0</v>
          </cell>
          <cell r="M25">
            <v>0</v>
          </cell>
          <cell r="N25">
            <v>0</v>
          </cell>
          <cell r="P25">
            <v>0</v>
          </cell>
          <cell r="Q25">
            <v>0</v>
          </cell>
          <cell r="R25">
            <v>0</v>
          </cell>
          <cell r="S25">
            <v>0</v>
          </cell>
          <cell r="U25">
            <v>0</v>
          </cell>
          <cell r="V25">
            <v>0</v>
          </cell>
          <cell r="W25">
            <v>0</v>
          </cell>
          <cell r="X25">
            <v>0</v>
          </cell>
          <cell r="Z25">
            <v>0</v>
          </cell>
          <cell r="AA25">
            <v>0</v>
          </cell>
          <cell r="AB25">
            <v>0</v>
          </cell>
          <cell r="AC25">
            <v>0</v>
          </cell>
        </row>
        <row r="26">
          <cell r="C26" t="str">
            <v>Науменко Людмила Николаевна</v>
          </cell>
          <cell r="D26">
            <v>0</v>
          </cell>
          <cell r="E26">
            <v>0</v>
          </cell>
          <cell r="F26" t="str">
            <v/>
          </cell>
          <cell r="G26">
            <v>0</v>
          </cell>
          <cell r="H26">
            <v>0</v>
          </cell>
          <cell r="I26">
            <v>0</v>
          </cell>
          <cell r="J26">
            <v>0</v>
          </cell>
          <cell r="K26">
            <v>0</v>
          </cell>
          <cell r="L26">
            <v>0</v>
          </cell>
          <cell r="M26">
            <v>0</v>
          </cell>
        </row>
        <row r="27">
          <cell r="C27">
            <v>0</v>
          </cell>
          <cell r="D27" t="str">
            <v>742-53-68 (9295)</v>
          </cell>
          <cell r="E27">
            <v>0</v>
          </cell>
          <cell r="F27">
            <v>14285.714285714286</v>
          </cell>
          <cell r="G27">
            <v>0</v>
          </cell>
          <cell r="H27">
            <v>0</v>
          </cell>
          <cell r="I27">
            <v>0</v>
          </cell>
          <cell r="J27">
            <v>0</v>
          </cell>
          <cell r="K27">
            <v>0</v>
          </cell>
          <cell r="L27">
            <v>0</v>
          </cell>
          <cell r="M27">
            <v>0</v>
          </cell>
          <cell r="N27">
            <v>0</v>
          </cell>
          <cell r="P27">
            <v>0</v>
          </cell>
          <cell r="Q27">
            <v>0</v>
          </cell>
          <cell r="R27">
            <v>0</v>
          </cell>
          <cell r="S27">
            <v>0</v>
          </cell>
          <cell r="U27">
            <v>0</v>
          </cell>
          <cell r="V27">
            <v>0</v>
          </cell>
          <cell r="W27">
            <v>0</v>
          </cell>
          <cell r="X27">
            <v>0</v>
          </cell>
        </row>
        <row r="28">
          <cell r="C28">
            <v>0</v>
          </cell>
          <cell r="D28">
            <v>0</v>
          </cell>
          <cell r="E28">
            <v>0</v>
          </cell>
          <cell r="F28">
            <v>0</v>
          </cell>
          <cell r="G28">
            <v>0</v>
          </cell>
          <cell r="H28">
            <v>0</v>
          </cell>
          <cell r="I28">
            <v>0</v>
          </cell>
          <cell r="J28">
            <v>0</v>
          </cell>
          <cell r="K28">
            <v>0</v>
          </cell>
          <cell r="L28">
            <v>0</v>
          </cell>
          <cell r="M28">
            <v>0</v>
          </cell>
          <cell r="N28">
            <v>0</v>
          </cell>
          <cell r="P28">
            <v>0</v>
          </cell>
          <cell r="Q28">
            <v>0</v>
          </cell>
          <cell r="R28">
            <v>0</v>
          </cell>
          <cell r="S28">
            <v>0</v>
          </cell>
          <cell r="U28">
            <v>0</v>
          </cell>
          <cell r="V28">
            <v>0</v>
          </cell>
          <cell r="W28">
            <v>0</v>
          </cell>
          <cell r="X28">
            <v>0</v>
          </cell>
        </row>
        <row r="29">
          <cell r="C29" t="str">
            <v>Ушаков Евгений Викторович</v>
          </cell>
          <cell r="D29" t="str">
            <v>(831) 431-83-59</v>
          </cell>
          <cell r="E29">
            <v>0</v>
          </cell>
          <cell r="F29" t="str">
            <v>ushakov_ev@mrsk-cp.ru</v>
          </cell>
          <cell r="G29">
            <v>23447</v>
          </cell>
          <cell r="H29">
            <v>0</v>
          </cell>
          <cell r="I29">
            <v>0</v>
          </cell>
          <cell r="J29">
            <v>0</v>
          </cell>
          <cell r="K29">
            <v>0</v>
          </cell>
          <cell r="L29">
            <v>0</v>
          </cell>
          <cell r="M29">
            <v>0</v>
          </cell>
          <cell r="N29">
            <v>0</v>
          </cell>
          <cell r="P29">
            <v>0</v>
          </cell>
          <cell r="Q29">
            <v>0</v>
          </cell>
          <cell r="R29">
            <v>0</v>
          </cell>
          <cell r="S29">
            <v>0</v>
          </cell>
          <cell r="U29">
            <v>0</v>
          </cell>
          <cell r="V29">
            <v>0</v>
          </cell>
          <cell r="W29">
            <v>0</v>
          </cell>
          <cell r="X29">
            <v>0</v>
          </cell>
        </row>
        <row r="30">
          <cell r="C30" t="str">
            <v>Тихомирова Ольга Владимировна</v>
          </cell>
          <cell r="D30" t="str">
            <v>(831) 431-83-09,431-91-01</v>
          </cell>
          <cell r="E30" t="str">
            <v>8-910-101-92-10</v>
          </cell>
          <cell r="F30" t="str">
            <v>tikhomirova_ov@mrsk-cp.ru</v>
          </cell>
          <cell r="G30">
            <v>23491</v>
          </cell>
          <cell r="H30">
            <v>0</v>
          </cell>
          <cell r="I30">
            <v>0</v>
          </cell>
          <cell r="J30">
            <v>0</v>
          </cell>
          <cell r="K30">
            <v>0</v>
          </cell>
          <cell r="L30">
            <v>0</v>
          </cell>
          <cell r="M30">
            <v>0</v>
          </cell>
          <cell r="N30">
            <v>0</v>
          </cell>
          <cell r="P30">
            <v>0</v>
          </cell>
          <cell r="Q30">
            <v>0</v>
          </cell>
          <cell r="R30">
            <v>0</v>
          </cell>
          <cell r="S30">
            <v>0</v>
          </cell>
          <cell r="U30">
            <v>0</v>
          </cell>
          <cell r="V30">
            <v>0</v>
          </cell>
          <cell r="W30">
            <v>0</v>
          </cell>
          <cell r="X30">
            <v>0</v>
          </cell>
        </row>
        <row r="31">
          <cell r="C31" t="str">
            <v>Алешин Артем Геннадьевич</v>
          </cell>
          <cell r="D31" t="str">
            <v>(831) 431-93-55</v>
          </cell>
          <cell r="E31" t="str">
            <v>910-793-4786</v>
          </cell>
          <cell r="F31">
            <v>0</v>
          </cell>
          <cell r="G31">
            <v>0</v>
          </cell>
          <cell r="H31">
            <v>0</v>
          </cell>
          <cell r="I31">
            <v>0</v>
          </cell>
          <cell r="J31">
            <v>0</v>
          </cell>
          <cell r="K31">
            <v>0</v>
          </cell>
          <cell r="L31">
            <v>0</v>
          </cell>
          <cell r="M31">
            <v>0</v>
          </cell>
          <cell r="N31">
            <v>0</v>
          </cell>
          <cell r="P31">
            <v>0</v>
          </cell>
          <cell r="Q31">
            <v>0</v>
          </cell>
          <cell r="R31">
            <v>0</v>
          </cell>
          <cell r="S31">
            <v>0</v>
          </cell>
          <cell r="U31">
            <v>0</v>
          </cell>
          <cell r="V31">
            <v>0</v>
          </cell>
          <cell r="W31">
            <v>0</v>
          </cell>
          <cell r="X31">
            <v>0</v>
          </cell>
        </row>
        <row r="32">
          <cell r="C32" t="str">
            <v>Киреев Алексей Александрович</v>
          </cell>
          <cell r="D32" t="str">
            <v>(831) 431-83-39</v>
          </cell>
          <cell r="E32" t="str">
            <v/>
          </cell>
          <cell r="F32">
            <v>0</v>
          </cell>
          <cell r="G32">
            <v>0</v>
          </cell>
          <cell r="H32">
            <v>0</v>
          </cell>
          <cell r="I32">
            <v>0</v>
          </cell>
          <cell r="J32">
            <v>0</v>
          </cell>
          <cell r="K32">
            <v>0</v>
          </cell>
          <cell r="L32">
            <v>0</v>
          </cell>
          <cell r="M32">
            <v>0</v>
          </cell>
        </row>
        <row r="33">
          <cell r="C33" t="str">
            <v>Кульмяев Андрей</v>
          </cell>
          <cell r="D33">
            <v>0</v>
          </cell>
          <cell r="E33" t="str">
            <v>8-910-892-78-04</v>
          </cell>
          <cell r="F33">
            <v>0</v>
          </cell>
          <cell r="G33">
            <v>0</v>
          </cell>
          <cell r="H33">
            <v>0</v>
          </cell>
          <cell r="I33">
            <v>0</v>
          </cell>
          <cell r="J33">
            <v>0</v>
          </cell>
          <cell r="K33">
            <v>0</v>
          </cell>
          <cell r="L33">
            <v>0</v>
          </cell>
          <cell r="M33">
            <v>0</v>
          </cell>
          <cell r="N33">
            <v>0</v>
          </cell>
        </row>
        <row r="34">
          <cell r="B34">
            <v>0</v>
          </cell>
          <cell r="C34" t="str">
            <v>Кузин Михаил Владимирович</v>
          </cell>
          <cell r="D34">
            <v>0</v>
          </cell>
          <cell r="E34" t="str">
            <v>8-910-899-53-00</v>
          </cell>
          <cell r="F34">
            <v>0</v>
          </cell>
          <cell r="G34">
            <v>0</v>
          </cell>
          <cell r="H34">
            <v>0</v>
          </cell>
          <cell r="I34">
            <v>0</v>
          </cell>
          <cell r="J34">
            <v>0</v>
          </cell>
          <cell r="K34">
            <v>0</v>
          </cell>
          <cell r="L34">
            <v>0</v>
          </cell>
          <cell r="M34">
            <v>0</v>
          </cell>
          <cell r="N34">
            <v>0</v>
          </cell>
        </row>
        <row r="35">
          <cell r="C35" t="str">
            <v>Тарасов Андрей Геннадьевич</v>
          </cell>
          <cell r="D35" t="str">
            <v>(831) 431-74-92</v>
          </cell>
          <cell r="E35" t="str">
            <v>8-910-104-12-49</v>
          </cell>
          <cell r="F35" t="str">
            <v>Tarasov_AG@mrsk-cp.ru</v>
          </cell>
          <cell r="G35">
            <v>0</v>
          </cell>
          <cell r="H35">
            <v>0</v>
          </cell>
          <cell r="I35">
            <v>0</v>
          </cell>
          <cell r="J35">
            <v>0</v>
          </cell>
          <cell r="K35">
            <v>0</v>
          </cell>
          <cell r="L35">
            <v>0</v>
          </cell>
          <cell r="M35">
            <v>0</v>
          </cell>
          <cell r="N35">
            <v>0</v>
          </cell>
        </row>
        <row r="36">
          <cell r="C36" t="str">
            <v>Титов Алексей Александрович</v>
          </cell>
          <cell r="D36" t="str">
            <v>(831) 431-74-92</v>
          </cell>
          <cell r="E36">
            <v>0</v>
          </cell>
          <cell r="F36" t="str">
            <v>titov_aa@mrsk-cp.ru</v>
          </cell>
          <cell r="G36">
            <v>0</v>
          </cell>
          <cell r="H36">
            <v>0</v>
          </cell>
          <cell r="I36">
            <v>0</v>
          </cell>
          <cell r="J36">
            <v>0</v>
          </cell>
          <cell r="K36">
            <v>0</v>
          </cell>
          <cell r="L36">
            <v>0</v>
          </cell>
          <cell r="M36">
            <v>0</v>
          </cell>
          <cell r="N36">
            <v>0</v>
          </cell>
        </row>
        <row r="37">
          <cell r="B37">
            <v>0</v>
          </cell>
          <cell r="C37" t="str">
            <v>Недоросков Дмитрий Александрович</v>
          </cell>
          <cell r="D37">
            <v>0</v>
          </cell>
          <cell r="E37" t="str">
            <v>8-920-255-50-64</v>
          </cell>
          <cell r="F37">
            <v>0</v>
          </cell>
          <cell r="G37">
            <v>0</v>
          </cell>
          <cell r="H37">
            <v>0</v>
          </cell>
          <cell r="I37">
            <v>0</v>
          </cell>
          <cell r="J37">
            <v>0</v>
          </cell>
          <cell r="K37">
            <v>0</v>
          </cell>
          <cell r="N37">
            <v>0</v>
          </cell>
        </row>
        <row r="38">
          <cell r="C38" t="str">
            <v>Ведерников Андрей Юрьевич</v>
          </cell>
          <cell r="D38" t="str">
            <v>(831) 431-91-45</v>
          </cell>
          <cell r="E38">
            <v>0</v>
          </cell>
          <cell r="F38">
            <v>0</v>
          </cell>
          <cell r="G38">
            <v>0</v>
          </cell>
          <cell r="H38">
            <v>0</v>
          </cell>
          <cell r="I38">
            <v>0</v>
          </cell>
          <cell r="J38">
            <v>0</v>
          </cell>
        </row>
        <row r="39">
          <cell r="C39" t="str">
            <v>Лосева Татьяна Михайловна</v>
          </cell>
          <cell r="D39" t="str">
            <v>433-38-06</v>
          </cell>
          <cell r="E39">
            <v>0</v>
          </cell>
          <cell r="F39">
            <v>0</v>
          </cell>
          <cell r="G39">
            <v>0</v>
          </cell>
          <cell r="H39">
            <v>0</v>
          </cell>
          <cell r="I39">
            <v>0</v>
          </cell>
          <cell r="J39">
            <v>0</v>
          </cell>
          <cell r="K39">
            <v>0</v>
          </cell>
          <cell r="N39">
            <v>0</v>
          </cell>
        </row>
        <row r="40">
          <cell r="C40" t="str">
            <v>Сухотник Александр Борисович</v>
          </cell>
          <cell r="D40" t="str">
            <v>431-85-88</v>
          </cell>
          <cell r="E40">
            <v>0</v>
          </cell>
          <cell r="F40">
            <v>0</v>
          </cell>
          <cell r="G40">
            <v>0</v>
          </cell>
          <cell r="H40">
            <v>0</v>
          </cell>
          <cell r="I40">
            <v>0</v>
          </cell>
          <cell r="J40">
            <v>0</v>
          </cell>
          <cell r="K40">
            <v>0</v>
          </cell>
          <cell r="N40">
            <v>0</v>
          </cell>
        </row>
        <row r="41">
          <cell r="C41" t="str">
            <v>Басалаев Валерий Леонидович</v>
          </cell>
          <cell r="D41" t="str">
            <v>431-85-23</v>
          </cell>
          <cell r="E41">
            <v>0</v>
          </cell>
          <cell r="F41">
            <v>0</v>
          </cell>
          <cell r="G41">
            <v>0</v>
          </cell>
          <cell r="H41">
            <v>0</v>
          </cell>
          <cell r="I41">
            <v>0</v>
          </cell>
          <cell r="J41">
            <v>0</v>
          </cell>
          <cell r="K41">
            <v>0</v>
          </cell>
          <cell r="N41">
            <v>0</v>
          </cell>
        </row>
        <row r="42">
          <cell r="C42" t="str">
            <v>Якимова Людмила</v>
          </cell>
          <cell r="D42" t="str">
            <v>(831) 431-83-45</v>
          </cell>
          <cell r="E42">
            <v>0</v>
          </cell>
          <cell r="F42">
            <v>0</v>
          </cell>
          <cell r="G42">
            <v>0</v>
          </cell>
          <cell r="H42">
            <v>0</v>
          </cell>
          <cell r="I42">
            <v>0</v>
          </cell>
          <cell r="J42">
            <v>0</v>
          </cell>
          <cell r="K42">
            <v>0</v>
          </cell>
          <cell r="N42">
            <v>0</v>
          </cell>
        </row>
        <row r="43">
          <cell r="C43" t="str">
            <v>Подольская Лада Александровна</v>
          </cell>
          <cell r="D43" t="str">
            <v>433-38-06</v>
          </cell>
          <cell r="E43">
            <v>0</v>
          </cell>
          <cell r="F43">
            <v>0</v>
          </cell>
          <cell r="G43">
            <v>0</v>
          </cell>
          <cell r="H43">
            <v>0</v>
          </cell>
          <cell r="I43">
            <v>0</v>
          </cell>
          <cell r="J43">
            <v>0</v>
          </cell>
          <cell r="K43">
            <v>0</v>
          </cell>
          <cell r="N43">
            <v>0</v>
          </cell>
        </row>
        <row r="44">
          <cell r="C44" t="str">
            <v>Токаева Ольга Васильевна</v>
          </cell>
          <cell r="D44" t="str">
            <v>(831) 431-93-15</v>
          </cell>
          <cell r="E44">
            <v>0</v>
          </cell>
          <cell r="F44">
            <v>0</v>
          </cell>
          <cell r="G44">
            <v>0</v>
          </cell>
          <cell r="H44">
            <v>0</v>
          </cell>
          <cell r="I44">
            <v>0</v>
          </cell>
          <cell r="J44">
            <v>0</v>
          </cell>
        </row>
        <row r="45">
          <cell r="C45" t="str">
            <v>Кронберг Наталья</v>
          </cell>
          <cell r="D45" t="str">
            <v>(831) 431-91-72</v>
          </cell>
          <cell r="E45">
            <v>0</v>
          </cell>
          <cell r="F45">
            <v>0</v>
          </cell>
          <cell r="G45">
            <v>0</v>
          </cell>
          <cell r="H45">
            <v>0</v>
          </cell>
          <cell r="I45">
            <v>0</v>
          </cell>
          <cell r="J45">
            <v>0</v>
          </cell>
          <cell r="K45">
            <v>0</v>
          </cell>
          <cell r="N45">
            <v>0</v>
          </cell>
        </row>
        <row r="46">
          <cell r="C46">
            <v>0</v>
          </cell>
          <cell r="D46">
            <v>0</v>
          </cell>
          <cell r="E46">
            <v>0</v>
          </cell>
          <cell r="F46">
            <v>0</v>
          </cell>
          <cell r="G46">
            <v>0</v>
          </cell>
          <cell r="H46">
            <v>0</v>
          </cell>
          <cell r="I46">
            <v>0</v>
          </cell>
          <cell r="J46">
            <v>0</v>
          </cell>
          <cell r="K46">
            <v>0</v>
          </cell>
          <cell r="N46">
            <v>0</v>
          </cell>
        </row>
        <row r="47">
          <cell r="C47" t="str">
            <v>Кухмай Александр Маркович</v>
          </cell>
          <cell r="D47">
            <v>0</v>
          </cell>
          <cell r="E47" t="str">
            <v>8(911) 712-24-02</v>
          </cell>
          <cell r="F47" t="str">
            <v>main@mrsksevzap.ru</v>
          </cell>
          <cell r="G47">
            <v>18741</v>
          </cell>
          <cell r="H47">
            <v>0</v>
          </cell>
          <cell r="I47">
            <v>0</v>
          </cell>
          <cell r="J47">
            <v>0</v>
          </cell>
          <cell r="K47">
            <v>0</v>
          </cell>
          <cell r="N47">
            <v>0</v>
          </cell>
        </row>
        <row r="48">
          <cell r="C48" t="str">
            <v>Макарова Ольга Вадимовна</v>
          </cell>
          <cell r="D48" t="str">
            <v>(812) 305-106-06</v>
          </cell>
          <cell r="E48" t="str">
            <v>8-911-712-24-15</v>
          </cell>
          <cell r="F48" t="str">
            <v>makarova@mrsksevzap.ru</v>
          </cell>
          <cell r="G48">
            <v>26262</v>
          </cell>
          <cell r="H48">
            <v>0</v>
          </cell>
          <cell r="J48">
            <v>0</v>
          </cell>
          <cell r="K48">
            <v>0</v>
          </cell>
          <cell r="N48">
            <v>0</v>
          </cell>
        </row>
        <row r="49">
          <cell r="C49" t="str">
            <v xml:space="preserve">Бахирева Дарья Андреевна </v>
          </cell>
          <cell r="D49" t="str">
            <v>(812) 305-1010 (доб.203)</v>
          </cell>
          <cell r="E49">
            <v>0</v>
          </cell>
          <cell r="F49" t="str">
            <v>bda@mrsksevzap.ru</v>
          </cell>
          <cell r="G49">
            <v>0</v>
          </cell>
          <cell r="H49">
            <v>0</v>
          </cell>
          <cell r="I49">
            <v>0</v>
          </cell>
          <cell r="J49">
            <v>0</v>
          </cell>
          <cell r="K49">
            <v>0</v>
          </cell>
          <cell r="N49">
            <v>0</v>
          </cell>
        </row>
        <row r="50">
          <cell r="C50" t="str">
            <v>Горкавенко Людмила Игоревна</v>
          </cell>
          <cell r="D50" t="str">
            <v>(812) 305-10-20</v>
          </cell>
          <cell r="E50">
            <v>0</v>
          </cell>
          <cell r="F50" t="str">
            <v>gli@mrsksevzap.ru</v>
          </cell>
          <cell r="G50">
            <v>0</v>
          </cell>
          <cell r="H50">
            <v>0</v>
          </cell>
          <cell r="I50">
            <v>0</v>
          </cell>
          <cell r="J50">
            <v>0</v>
          </cell>
        </row>
        <row r="51">
          <cell r="C51" t="str">
            <v xml:space="preserve">   </v>
          </cell>
          <cell r="E51">
            <v>0</v>
          </cell>
          <cell r="F51">
            <v>0</v>
          </cell>
          <cell r="G51">
            <v>0</v>
          </cell>
          <cell r="H51">
            <v>102882.23147</v>
          </cell>
          <cell r="I51">
            <v>97259</v>
          </cell>
          <cell r="J51">
            <v>-5623.2314699999988</v>
          </cell>
        </row>
        <row r="52">
          <cell r="C52" t="str">
            <v xml:space="preserve">Максимова Татьяна Викторовна  </v>
          </cell>
          <cell r="D52" t="str">
            <v>(812) 305-10-29</v>
          </cell>
          <cell r="E52">
            <v>0</v>
          </cell>
          <cell r="F52">
            <v>0</v>
          </cell>
          <cell r="G52">
            <v>0</v>
          </cell>
          <cell r="H52">
            <v>1879.9787499999998</v>
          </cell>
          <cell r="I52">
            <v>1962</v>
          </cell>
          <cell r="J52">
            <v>82.021250000000236</v>
          </cell>
        </row>
        <row r="53">
          <cell r="C53" t="str">
            <v>Машнева Антонина Егоровна</v>
          </cell>
          <cell r="D53" t="str">
            <v>(812) 320-22-87 (119)</v>
          </cell>
          <cell r="E53">
            <v>0</v>
          </cell>
          <cell r="F53" t="str">
            <v>mae@mrsksevzap.ru</v>
          </cell>
          <cell r="G53">
            <v>0</v>
          </cell>
          <cell r="H53">
            <v>48766.610393700008</v>
          </cell>
          <cell r="I53">
            <v>54460</v>
          </cell>
          <cell r="J53">
            <v>5693.389606299992</v>
          </cell>
          <cell r="N53">
            <v>0</v>
          </cell>
        </row>
        <row r="54">
          <cell r="C54" t="str">
            <v>Ткаченко Евгения Николаевна</v>
          </cell>
          <cell r="D54" t="str">
            <v>(812) 320-22-87 (237)</v>
          </cell>
          <cell r="E54" t="str">
            <v>71 михалева</v>
          </cell>
          <cell r="F54" t="str">
            <v>ten@mrsksevzap.ru</v>
          </cell>
          <cell r="G54">
            <v>0</v>
          </cell>
          <cell r="H54">
            <v>1488.1353899999999</v>
          </cell>
          <cell r="I54">
            <v>1150</v>
          </cell>
          <cell r="J54">
            <v>-338.13538999999992</v>
          </cell>
          <cell r="K54">
            <v>-0.22722085118881552</v>
          </cell>
          <cell r="N54">
            <v>0</v>
          </cell>
        </row>
        <row r="55">
          <cell r="C55" t="str">
            <v>Поветкина Анаа Александровна</v>
          </cell>
          <cell r="D55" t="str">
            <v>(812) 305-10-67</v>
          </cell>
          <cell r="E55">
            <v>0</v>
          </cell>
          <cell r="F55">
            <v>0</v>
          </cell>
          <cell r="G55">
            <v>0</v>
          </cell>
          <cell r="H55">
            <v>47278.475003700005</v>
          </cell>
          <cell r="I55">
            <v>53310</v>
          </cell>
          <cell r="J55">
            <v>6031.5249962999951</v>
          </cell>
          <cell r="K55">
            <v>0.12757444050020583</v>
          </cell>
          <cell r="N55">
            <v>0</v>
          </cell>
        </row>
        <row r="56">
          <cell r="C56" t="str">
            <v>Крылова Ариадна Александровна</v>
          </cell>
          <cell r="D56" t="str">
            <v>(812) 305-10-42</v>
          </cell>
          <cell r="E56">
            <v>0</v>
          </cell>
          <cell r="F56">
            <v>0</v>
          </cell>
          <cell r="G56">
            <v>0</v>
          </cell>
          <cell r="H56">
            <v>12286.625</v>
          </cell>
          <cell r="I56">
            <v>10690.48</v>
          </cell>
          <cell r="J56">
            <v>-1596.1450000000004</v>
          </cell>
          <cell r="K56">
            <v>-0.12990914917644189</v>
          </cell>
          <cell r="N56">
            <v>0</v>
          </cell>
        </row>
        <row r="57">
          <cell r="C57" t="str">
            <v>Михалева Людмила Юрьевна</v>
          </cell>
          <cell r="D57" t="str">
            <v>(812) 305-10-71</v>
          </cell>
          <cell r="E57">
            <v>0</v>
          </cell>
          <cell r="F57">
            <v>0</v>
          </cell>
          <cell r="G57">
            <v>0</v>
          </cell>
          <cell r="H57">
            <v>4316.4555110000001</v>
          </cell>
          <cell r="I57">
            <v>3730</v>
          </cell>
          <cell r="J57">
            <v>-586.45551100000012</v>
          </cell>
          <cell r="K57">
            <v>-0.13586506556258587</v>
          </cell>
          <cell r="N57">
            <v>0</v>
          </cell>
        </row>
        <row r="58">
          <cell r="C58" t="str">
            <v>Платашкина Вера</v>
          </cell>
          <cell r="D58">
            <v>0</v>
          </cell>
          <cell r="E58" t="str">
            <v>8-911-811-84-49</v>
          </cell>
          <cell r="F58">
            <v>0</v>
          </cell>
          <cell r="G58">
            <v>0</v>
          </cell>
          <cell r="H58">
            <v>4316.4555110000001</v>
          </cell>
          <cell r="I58">
            <v>3730</v>
          </cell>
          <cell r="J58">
            <v>-586.45551100000012</v>
          </cell>
          <cell r="K58">
            <v>-0.13586506556258587</v>
          </cell>
          <cell r="N58">
            <v>0</v>
          </cell>
        </row>
        <row r="59">
          <cell r="C59" t="str">
            <v>Кушнеров Анатолий Валерььевич</v>
          </cell>
          <cell r="D59">
            <v>0</v>
          </cell>
          <cell r="E59" t="str">
            <v>8 (911) 712-24-05</v>
          </cell>
          <cell r="F59" t="str">
            <v>avk@mrsksevzap.ru</v>
          </cell>
          <cell r="G59">
            <v>26131</v>
          </cell>
          <cell r="H59">
            <v>0</v>
          </cell>
          <cell r="I59">
            <v>0</v>
          </cell>
          <cell r="J59">
            <v>0</v>
          </cell>
          <cell r="N59">
            <v>0</v>
          </cell>
        </row>
        <row r="60">
          <cell r="C60" t="str">
            <v>Титов Сергей Геннадьевич</v>
          </cell>
          <cell r="E60" t="str">
            <v>8(911) 140-53-84</v>
          </cell>
          <cell r="F60" t="str">
            <v>titov@mrsksevzap.ru</v>
          </cell>
          <cell r="G60">
            <v>23110</v>
          </cell>
          <cell r="H60">
            <v>0</v>
          </cell>
          <cell r="I60">
            <v>0</v>
          </cell>
          <cell r="J60">
            <v>0</v>
          </cell>
          <cell r="K60">
            <v>0</v>
          </cell>
          <cell r="N60">
            <v>0</v>
          </cell>
        </row>
        <row r="61">
          <cell r="C61">
            <v>0</v>
          </cell>
          <cell r="D61">
            <v>0</v>
          </cell>
          <cell r="E61">
            <v>0</v>
          </cell>
          <cell r="F61">
            <v>0</v>
          </cell>
          <cell r="G61">
            <v>0</v>
          </cell>
          <cell r="H61">
            <v>0</v>
          </cell>
          <cell r="I61">
            <v>0</v>
          </cell>
          <cell r="J61">
            <v>0</v>
          </cell>
          <cell r="K61">
            <v>0</v>
          </cell>
          <cell r="N61">
            <v>0</v>
          </cell>
        </row>
        <row r="62">
          <cell r="C62" t="str">
            <v>Карташова Елена Борисовна</v>
          </cell>
          <cell r="D62" t="str">
            <v>(812) 320-22-87 (127)</v>
          </cell>
          <cell r="E62">
            <v>0</v>
          </cell>
          <cell r="F62" t="str">
            <v/>
          </cell>
          <cell r="G62">
            <v>0</v>
          </cell>
          <cell r="H62">
            <v>308.87059999999997</v>
          </cell>
          <cell r="I62">
            <v>500</v>
          </cell>
          <cell r="J62">
            <v>191.12940000000003</v>
          </cell>
          <cell r="K62">
            <v>0.6188008829587538</v>
          </cell>
          <cell r="N62">
            <v>0</v>
          </cell>
        </row>
        <row r="63">
          <cell r="C63" t="str">
            <v>Анфимов Олег Панфутьевич</v>
          </cell>
          <cell r="D63" t="str">
            <v>(812) 320-22-87 (138)</v>
          </cell>
          <cell r="E63" t="str">
            <v>8-911-712-24-00</v>
          </cell>
          <cell r="F63">
            <v>0</v>
          </cell>
          <cell r="G63">
            <v>0</v>
          </cell>
          <cell r="H63">
            <v>0</v>
          </cell>
          <cell r="I63">
            <v>0</v>
          </cell>
          <cell r="J63">
            <v>0</v>
          </cell>
          <cell r="K63">
            <v>0</v>
          </cell>
          <cell r="N63">
            <v>0</v>
          </cell>
        </row>
        <row r="64">
          <cell r="C64" t="str">
            <v>Факс</v>
          </cell>
          <cell r="D64" t="str">
            <v>(812) 328-06-32</v>
          </cell>
          <cell r="E64">
            <v>0</v>
          </cell>
          <cell r="F64">
            <v>0</v>
          </cell>
          <cell r="G64">
            <v>0</v>
          </cell>
          <cell r="H64">
            <v>308.87059999999997</v>
          </cell>
          <cell r="I64">
            <v>500</v>
          </cell>
          <cell r="J64">
            <v>191.12940000000003</v>
          </cell>
          <cell r="K64">
            <v>0.6188008829587538</v>
          </cell>
          <cell r="N64">
            <v>0</v>
          </cell>
        </row>
        <row r="65">
          <cell r="C65">
            <v>0</v>
          </cell>
          <cell r="E65">
            <v>0</v>
          </cell>
          <cell r="F65">
            <v>0</v>
          </cell>
          <cell r="G65">
            <v>0</v>
          </cell>
          <cell r="H65">
            <v>0</v>
          </cell>
          <cell r="I65">
            <v>0</v>
          </cell>
          <cell r="J65">
            <v>0</v>
          </cell>
        </row>
        <row r="66">
          <cell r="C66">
            <v>0</v>
          </cell>
          <cell r="D66" t="str">
            <v>(343) 216-17-60</v>
          </cell>
          <cell r="E66" t="str">
            <v>912-2300411</v>
          </cell>
          <cell r="F66">
            <v>0</v>
          </cell>
          <cell r="G66">
            <v>0</v>
          </cell>
          <cell r="H66">
            <v>204029.35235716437</v>
          </cell>
          <cell r="I66">
            <v>212427.12618056001</v>
          </cell>
          <cell r="J66">
            <v>8397.7738233956334</v>
          </cell>
          <cell r="K66">
            <v>4.1159635740522657E-2</v>
          </cell>
          <cell r="N66">
            <v>0</v>
          </cell>
        </row>
        <row r="67">
          <cell r="C67" t="str">
            <v>Морозова Елена Александровна</v>
          </cell>
          <cell r="D67" t="str">
            <v>(343) 216-88-62</v>
          </cell>
          <cell r="E67" t="str">
            <v>912-2300-416</v>
          </cell>
          <cell r="F67">
            <v>0</v>
          </cell>
          <cell r="G67">
            <v>0</v>
          </cell>
          <cell r="H67">
            <v>0</v>
          </cell>
          <cell r="J67">
            <v>0</v>
          </cell>
          <cell r="K67">
            <v>0</v>
          </cell>
          <cell r="N67">
            <v>0</v>
          </cell>
        </row>
        <row r="68">
          <cell r="C68" t="str">
            <v>Юлдашева Ирина Николаевна</v>
          </cell>
          <cell r="D68" t="str">
            <v>216-88-66215-25-51</v>
          </cell>
          <cell r="E68" t="str">
            <v>912-23-20-415</v>
          </cell>
          <cell r="F68">
            <v>0</v>
          </cell>
          <cell r="G68">
            <v>0</v>
          </cell>
          <cell r="H68">
            <v>11169.366</v>
          </cell>
          <cell r="J68">
            <v>3.3999999999650754E-2</v>
          </cell>
          <cell r="K68">
            <v>3.0440402794259543E-6</v>
          </cell>
          <cell r="N68">
            <v>1000</v>
          </cell>
        </row>
        <row r="69">
          <cell r="C69" t="str">
            <v>(Сливчук) Максимова Юлия</v>
          </cell>
          <cell r="D69" t="str">
            <v>215-26-86</v>
          </cell>
          <cell r="E69" t="str">
            <v>8-912-23-00-407</v>
          </cell>
          <cell r="F69">
            <v>0</v>
          </cell>
          <cell r="G69">
            <v>0</v>
          </cell>
          <cell r="H69">
            <v>59203.939752500002</v>
          </cell>
          <cell r="J69">
            <v>17967.229282109001</v>
          </cell>
          <cell r="K69">
            <v>0.30348029805483173</v>
          </cell>
          <cell r="N69">
            <v>0</v>
          </cell>
        </row>
        <row r="70">
          <cell r="C70" t="str">
            <v>Шевелев Илья Владимирович</v>
          </cell>
          <cell r="F70">
            <v>0</v>
          </cell>
          <cell r="G70">
            <v>0</v>
          </cell>
          <cell r="H70">
            <v>1.6802244999999998</v>
          </cell>
          <cell r="J70">
            <v>0.17377948820000011</v>
          </cell>
          <cell r="K70">
            <v>0.10342635058588905</v>
          </cell>
          <cell r="N70">
            <v>0</v>
          </cell>
        </row>
        <row r="71">
          <cell r="C71" t="str">
            <v>Кузьминкина Жанна Викторовна</v>
          </cell>
          <cell r="D71" t="str">
            <v>(343) 215-26-30</v>
          </cell>
          <cell r="E71" t="str">
            <v>8-912-2320426</v>
          </cell>
          <cell r="G71">
            <v>0</v>
          </cell>
        </row>
        <row r="72">
          <cell r="C72" t="str">
            <v>Рагозина Марина Викторовна</v>
          </cell>
          <cell r="D72" t="str">
            <v>8 (343)215-22-93</v>
          </cell>
          <cell r="E72">
            <v>0</v>
          </cell>
          <cell r="F72" t="str">
            <v>MRagozina@MRSK-URAL.RU</v>
          </cell>
          <cell r="G72">
            <v>0</v>
          </cell>
          <cell r="H72">
            <v>2291.0735549999995</v>
          </cell>
          <cell r="J72">
            <v>54.502176798000619</v>
          </cell>
          <cell r="K72">
            <v>2.3788924925197626E-2</v>
          </cell>
          <cell r="N72">
            <v>0</v>
          </cell>
        </row>
        <row r="73">
          <cell r="C73" t="str">
            <v>Соболева Наталья Анатольевна</v>
          </cell>
          <cell r="F73" t="str">
            <v>nsoboleva@mrsk-ural.ru</v>
          </cell>
          <cell r="G73">
            <v>0</v>
          </cell>
          <cell r="H73">
            <v>55411.107000000004</v>
          </cell>
          <cell r="J73">
            <v>16216.291551000002</v>
          </cell>
          <cell r="K73">
            <v>0.29265417041749414</v>
          </cell>
          <cell r="N73">
            <v>0</v>
          </cell>
        </row>
        <row r="74">
          <cell r="C74" t="str">
            <v xml:space="preserve">Вилисова Анастасия </v>
          </cell>
          <cell r="D74" t="str">
            <v>(343) 215 26 29</v>
          </cell>
          <cell r="E74" t="str">
            <v>8-912-23-00-425</v>
          </cell>
          <cell r="F74">
            <v>0</v>
          </cell>
          <cell r="G74">
            <v>0</v>
          </cell>
          <cell r="H74">
            <v>295.94500000000011</v>
          </cell>
          <cell r="J74">
            <v>6.4516009999998687</v>
          </cell>
          <cell r="K74">
            <v>2.1799999999999549E-2</v>
          </cell>
          <cell r="N74">
            <v>0</v>
          </cell>
        </row>
        <row r="75">
          <cell r="C75" t="str">
            <v>Черноскутова Вера Сергеевна</v>
          </cell>
          <cell r="D75" t="str">
            <v>(343) 215-22-62</v>
          </cell>
          <cell r="E75">
            <v>0</v>
          </cell>
          <cell r="F75">
            <v>0</v>
          </cell>
          <cell r="G75">
            <v>0</v>
          </cell>
          <cell r="H75">
            <v>0</v>
          </cell>
          <cell r="J75">
            <v>0</v>
          </cell>
          <cell r="K75">
            <v>0</v>
          </cell>
          <cell r="N75">
            <v>0</v>
          </cell>
        </row>
        <row r="76">
          <cell r="C76" t="str">
            <v>Кайль Владимир Викторович</v>
          </cell>
          <cell r="D76" t="str">
            <v>(343) 215-26-34</v>
          </cell>
          <cell r="E76" t="str">
            <v>сот. тел. 908-635-29-68</v>
          </cell>
          <cell r="F76">
            <v>0</v>
          </cell>
          <cell r="G76">
            <v>0</v>
          </cell>
          <cell r="H76">
            <v>107</v>
          </cell>
          <cell r="J76">
            <v>1661.3906299999999</v>
          </cell>
          <cell r="K76">
            <v>15.527015233644859</v>
          </cell>
          <cell r="N76">
            <v>0</v>
          </cell>
        </row>
        <row r="77">
          <cell r="C77" t="str">
            <v>Нечаева Евгения Александровна</v>
          </cell>
          <cell r="D77" t="str">
            <v>(343) 215 22 62</v>
          </cell>
          <cell r="E77">
            <v>0</v>
          </cell>
          <cell r="G77">
            <v>0</v>
          </cell>
        </row>
        <row r="78">
          <cell r="C78" t="str">
            <v>Соколов Алексей</v>
          </cell>
          <cell r="D78" t="str">
            <v>(343) 215-26-86</v>
          </cell>
          <cell r="E78">
            <v>0</v>
          </cell>
          <cell r="F78">
            <v>0</v>
          </cell>
          <cell r="G78">
            <v>0</v>
          </cell>
          <cell r="H78">
            <v>483.96272800162842</v>
          </cell>
          <cell r="J78">
            <v>21.560969118371645</v>
          </cell>
          <cell r="K78">
            <v>4.4550887642527501E-2</v>
          </cell>
          <cell r="N78">
            <v>42.126974760000003</v>
          </cell>
        </row>
        <row r="79">
          <cell r="C79" t="str">
            <v>Ларюшкин Константин</v>
          </cell>
          <cell r="D79" t="str">
            <v>(343) 215-25-89</v>
          </cell>
          <cell r="E79">
            <v>0</v>
          </cell>
          <cell r="F79">
            <v>0</v>
          </cell>
          <cell r="G79">
            <v>0</v>
          </cell>
          <cell r="H79">
            <v>4605.7845850000003</v>
          </cell>
          <cell r="J79">
            <v>92.009176349000882</v>
          </cell>
          <cell r="K79">
            <v>1.9976873570825258E-2</v>
          </cell>
          <cell r="N79">
            <v>391.48281344575014</v>
          </cell>
        </row>
        <row r="80">
          <cell r="C80" t="str">
            <v>Афанасьева Екатерина</v>
          </cell>
          <cell r="D80" t="str">
            <v>(343) 215-26-28</v>
          </cell>
          <cell r="E80">
            <v>0</v>
          </cell>
          <cell r="F80">
            <v>0</v>
          </cell>
          <cell r="G80">
            <v>0</v>
          </cell>
          <cell r="H80">
            <v>337.44199489473687</v>
          </cell>
          <cell r="J80">
            <v>-1.0406921152948598</v>
          </cell>
          <cell r="K80">
            <v>-3.0840622419254543E-3</v>
          </cell>
          <cell r="N80">
            <v>28.033441898286835</v>
          </cell>
        </row>
        <row r="81">
          <cell r="C81" t="str">
            <v>Максимова Юлия</v>
          </cell>
          <cell r="D81" t="str">
            <v>(343) 216-17-68</v>
          </cell>
          <cell r="E81" t="str">
            <v>912-2300407</v>
          </cell>
          <cell r="F81" t="str">
            <v>YuMaksimova@mrsk-uv.ru</v>
          </cell>
          <cell r="G81">
            <v>0</v>
          </cell>
          <cell r="H81">
            <v>1359.3302630836479</v>
          </cell>
          <cell r="J81">
            <v>29.633399735222156</v>
          </cell>
          <cell r="K81">
            <v>2.1799999999998994E-2</v>
          </cell>
          <cell r="N81">
            <v>115.74697190157251</v>
          </cell>
        </row>
        <row r="82">
          <cell r="C82" t="str">
            <v>Смирнова Наталья</v>
          </cell>
          <cell r="D82" t="str">
            <v>(343) 216-17-62 (4688)</v>
          </cell>
          <cell r="E82" t="str">
            <v/>
          </cell>
          <cell r="F82">
            <v>0</v>
          </cell>
          <cell r="G82">
            <v>0</v>
          </cell>
          <cell r="H82">
            <v>2909.0123270216159</v>
          </cell>
          <cell r="J82">
            <v>63.41646872907404</v>
          </cell>
          <cell r="K82">
            <v>2.1800000000000968E-2</v>
          </cell>
          <cell r="N82">
            <v>247.70239964589084</v>
          </cell>
        </row>
        <row r="83">
          <cell r="C83" t="str">
            <v>Бондаренко Наталья Владимировна</v>
          </cell>
          <cell r="D83" t="str">
            <v>(343) 216-88-69 (4616)</v>
          </cell>
          <cell r="E83" t="str">
            <v>912-2232500</v>
          </cell>
          <cell r="G83">
            <v>0</v>
          </cell>
        </row>
        <row r="84">
          <cell r="C84" t="str">
            <v>Вороная Мария</v>
          </cell>
          <cell r="D84" t="str">
            <v>(343) 216-17-60 (4683)</v>
          </cell>
          <cell r="E84" t="str">
            <v>8-912-23-20-417</v>
          </cell>
          <cell r="F84">
            <v>0</v>
          </cell>
          <cell r="G84">
            <v>0</v>
          </cell>
          <cell r="H84">
            <v>40381.492550000003</v>
          </cell>
        </row>
        <row r="85">
          <cell r="C85" t="str">
            <v>Бахтурина Екатерина</v>
          </cell>
          <cell r="F85">
            <v>0</v>
          </cell>
          <cell r="G85">
            <v>0</v>
          </cell>
          <cell r="H85">
            <v>5047.4701399999994</v>
          </cell>
        </row>
        <row r="86">
          <cell r="C86" t="str">
            <v>Белозерцев Юрий Тимофеевич</v>
          </cell>
          <cell r="F86">
            <v>0</v>
          </cell>
          <cell r="G86">
            <v>0</v>
          </cell>
          <cell r="H86">
            <v>17442.415519999999</v>
          </cell>
        </row>
        <row r="87">
          <cell r="C87" t="str">
            <v xml:space="preserve">Бурлак Вера Петровна </v>
          </cell>
          <cell r="F87">
            <v>0</v>
          </cell>
          <cell r="G87">
            <v>0</v>
          </cell>
          <cell r="H87">
            <v>16499.99972</v>
          </cell>
        </row>
        <row r="88">
          <cell r="C88" t="str">
            <v>Васильева Елизавета</v>
          </cell>
          <cell r="F88">
            <v>0</v>
          </cell>
          <cell r="G88">
            <v>0</v>
          </cell>
          <cell r="H88">
            <v>360</v>
          </cell>
        </row>
        <row r="89">
          <cell r="C89" t="str">
            <v>Сукова Елена</v>
          </cell>
          <cell r="G89">
            <v>0</v>
          </cell>
        </row>
        <row r="90">
          <cell r="C90">
            <v>0</v>
          </cell>
          <cell r="G90">
            <v>0</v>
          </cell>
        </row>
        <row r="91">
          <cell r="C91">
            <v>0</v>
          </cell>
          <cell r="G91">
            <v>0</v>
          </cell>
        </row>
        <row r="92">
          <cell r="C92">
            <v>0</v>
          </cell>
        </row>
        <row r="93">
          <cell r="C93" t="str">
            <v>Касандров Максим</v>
          </cell>
          <cell r="G93">
            <v>0</v>
          </cell>
        </row>
        <row r="94">
          <cell r="C94" t="str">
            <v>Ануфриев Алексей</v>
          </cell>
        </row>
        <row r="95">
          <cell r="C95" t="str">
            <v>Факс</v>
          </cell>
          <cell r="G95">
            <v>0</v>
          </cell>
        </row>
        <row r="96">
          <cell r="G96">
            <v>0</v>
          </cell>
        </row>
        <row r="97">
          <cell r="G97">
            <v>23766</v>
          </cell>
        </row>
        <row r="100">
          <cell r="G100">
            <v>0</v>
          </cell>
        </row>
        <row r="101">
          <cell r="G101">
            <v>23324</v>
          </cell>
        </row>
        <row r="102">
          <cell r="G102">
            <v>0</v>
          </cell>
        </row>
        <row r="103">
          <cell r="G103">
            <v>0</v>
          </cell>
        </row>
        <row r="104">
          <cell r="G104">
            <v>0</v>
          </cell>
        </row>
        <row r="105">
          <cell r="G105">
            <v>0</v>
          </cell>
        </row>
        <row r="106">
          <cell r="G106">
            <v>0</v>
          </cell>
        </row>
        <row r="107">
          <cell r="G107">
            <v>0</v>
          </cell>
        </row>
        <row r="108">
          <cell r="G108">
            <v>0</v>
          </cell>
        </row>
        <row r="109">
          <cell r="G109">
            <v>0</v>
          </cell>
        </row>
        <row r="110">
          <cell r="G110">
            <v>0</v>
          </cell>
        </row>
        <row r="111">
          <cell r="G111">
            <v>0</v>
          </cell>
        </row>
        <row r="112">
          <cell r="G112">
            <v>0</v>
          </cell>
        </row>
        <row r="113">
          <cell r="G113">
            <v>26051</v>
          </cell>
        </row>
        <row r="114">
          <cell r="G114">
            <v>27121</v>
          </cell>
        </row>
        <row r="115">
          <cell r="G115">
            <v>0</v>
          </cell>
        </row>
        <row r="116">
          <cell r="G116">
            <v>0</v>
          </cell>
        </row>
        <row r="118">
          <cell r="G118">
            <v>0</v>
          </cell>
        </row>
        <row r="119">
          <cell r="G119">
            <v>0</v>
          </cell>
        </row>
        <row r="120">
          <cell r="G120">
            <v>0</v>
          </cell>
        </row>
        <row r="121">
          <cell r="G121">
            <v>0</v>
          </cell>
        </row>
        <row r="122">
          <cell r="G122">
            <v>0</v>
          </cell>
        </row>
        <row r="123">
          <cell r="G123">
            <v>0</v>
          </cell>
        </row>
        <row r="125">
          <cell r="G125">
            <v>0</v>
          </cell>
        </row>
        <row r="126">
          <cell r="G126">
            <v>0</v>
          </cell>
        </row>
        <row r="128">
          <cell r="G128">
            <v>0</v>
          </cell>
        </row>
        <row r="129">
          <cell r="G129">
            <v>0</v>
          </cell>
        </row>
        <row r="130">
          <cell r="G130">
            <v>0</v>
          </cell>
        </row>
        <row r="131">
          <cell r="G131">
            <v>0</v>
          </cell>
        </row>
        <row r="133">
          <cell r="G133">
            <v>0</v>
          </cell>
        </row>
        <row r="135">
          <cell r="G135">
            <v>0</v>
          </cell>
        </row>
        <row r="136">
          <cell r="G136">
            <v>0</v>
          </cell>
        </row>
        <row r="137">
          <cell r="G137">
            <v>0</v>
          </cell>
        </row>
        <row r="138">
          <cell r="G138">
            <v>24515</v>
          </cell>
        </row>
        <row r="139">
          <cell r="G139">
            <v>0</v>
          </cell>
        </row>
        <row r="141">
          <cell r="G141">
            <v>0</v>
          </cell>
        </row>
        <row r="143">
          <cell r="G143">
            <v>0</v>
          </cell>
        </row>
        <row r="144">
          <cell r="G144">
            <v>0</v>
          </cell>
        </row>
        <row r="145">
          <cell r="G145">
            <v>0</v>
          </cell>
        </row>
        <row r="167">
          <cell r="G167">
            <v>0</v>
          </cell>
        </row>
        <row r="168">
          <cell r="G168">
            <v>0</v>
          </cell>
        </row>
        <row r="169">
          <cell r="G169">
            <v>27433</v>
          </cell>
        </row>
        <row r="170">
          <cell r="G170">
            <v>21592</v>
          </cell>
        </row>
        <row r="171">
          <cell r="G171">
            <v>0</v>
          </cell>
        </row>
        <row r="172">
          <cell r="G172">
            <v>0</v>
          </cell>
        </row>
        <row r="174">
          <cell r="G174">
            <v>0</v>
          </cell>
        </row>
        <row r="175">
          <cell r="G175">
            <v>0</v>
          </cell>
        </row>
        <row r="177">
          <cell r="G177">
            <v>0</v>
          </cell>
        </row>
        <row r="178">
          <cell r="G178">
            <v>0</v>
          </cell>
        </row>
        <row r="179">
          <cell r="G179">
            <v>0</v>
          </cell>
        </row>
        <row r="180">
          <cell r="G180">
            <v>0</v>
          </cell>
        </row>
        <row r="182">
          <cell r="G182">
            <v>0</v>
          </cell>
        </row>
        <row r="184">
          <cell r="G184">
            <v>0</v>
          </cell>
        </row>
        <row r="185">
          <cell r="G185">
            <v>27736</v>
          </cell>
        </row>
        <row r="186">
          <cell r="G186">
            <v>0</v>
          </cell>
        </row>
        <row r="187">
          <cell r="G187">
            <v>0</v>
          </cell>
        </row>
        <row r="188">
          <cell r="G188">
            <v>0</v>
          </cell>
        </row>
        <row r="190">
          <cell r="G190">
            <v>0</v>
          </cell>
        </row>
        <row r="192">
          <cell r="G192">
            <v>21495</v>
          </cell>
        </row>
        <row r="193">
          <cell r="G193">
            <v>21671</v>
          </cell>
        </row>
        <row r="194">
          <cell r="G194">
            <v>0</v>
          </cell>
        </row>
        <row r="197">
          <cell r="G197">
            <v>0</v>
          </cell>
        </row>
        <row r="198">
          <cell r="G198">
            <v>0</v>
          </cell>
        </row>
        <row r="199">
          <cell r="G199">
            <v>0</v>
          </cell>
        </row>
        <row r="200">
          <cell r="G200">
            <v>0</v>
          </cell>
        </row>
        <row r="201">
          <cell r="G201">
            <v>0</v>
          </cell>
        </row>
        <row r="202">
          <cell r="G202">
            <v>0</v>
          </cell>
        </row>
        <row r="203">
          <cell r="G203">
            <v>0</v>
          </cell>
        </row>
        <row r="204">
          <cell r="G204">
            <v>0</v>
          </cell>
        </row>
        <row r="205">
          <cell r="G205">
            <v>0</v>
          </cell>
        </row>
        <row r="206">
          <cell r="G206">
            <v>0</v>
          </cell>
        </row>
        <row r="207">
          <cell r="G207">
            <v>0</v>
          </cell>
        </row>
        <row r="208">
          <cell r="G208">
            <v>0</v>
          </cell>
        </row>
        <row r="209">
          <cell r="G209">
            <v>0</v>
          </cell>
        </row>
        <row r="210">
          <cell r="G210">
            <v>0</v>
          </cell>
        </row>
        <row r="211">
          <cell r="G211">
            <v>0</v>
          </cell>
        </row>
        <row r="212">
          <cell r="G212">
            <v>0</v>
          </cell>
        </row>
        <row r="214">
          <cell r="G214">
            <v>0</v>
          </cell>
        </row>
        <row r="215">
          <cell r="G215">
            <v>0</v>
          </cell>
        </row>
        <row r="216">
          <cell r="G216">
            <v>0</v>
          </cell>
        </row>
        <row r="217">
          <cell r="G217">
            <v>0</v>
          </cell>
        </row>
        <row r="219">
          <cell r="G219">
            <v>0</v>
          </cell>
        </row>
        <row r="220">
          <cell r="G220">
            <v>0</v>
          </cell>
        </row>
        <row r="221">
          <cell r="G221">
            <v>0</v>
          </cell>
        </row>
        <row r="222">
          <cell r="G222">
            <v>0</v>
          </cell>
        </row>
        <row r="223">
          <cell r="G223">
            <v>0</v>
          </cell>
        </row>
        <row r="224">
          <cell r="G224">
            <v>0</v>
          </cell>
        </row>
        <row r="226">
          <cell r="G226">
            <v>0</v>
          </cell>
        </row>
        <row r="228">
          <cell r="G228">
            <v>0</v>
          </cell>
        </row>
        <row r="230">
          <cell r="G230">
            <v>0</v>
          </cell>
        </row>
        <row r="232">
          <cell r="G232">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ow r="4">
          <cell r="C4">
            <v>0</v>
          </cell>
        </row>
      </sheetData>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ow r="2">
          <cell r="A2">
            <v>0</v>
          </cell>
        </row>
      </sheetData>
      <sheetData sheetId="59" refreshError="1"/>
      <sheetData sheetId="60" refreshError="1"/>
      <sheetData sheetId="61" refreshError="1"/>
      <sheetData sheetId="62">
        <row r="2">
          <cell r="A2">
            <v>0</v>
          </cell>
        </row>
      </sheetData>
      <sheetData sheetId="63">
        <row r="2">
          <cell r="A2">
            <v>0</v>
          </cell>
        </row>
      </sheetData>
      <sheetData sheetId="64">
        <row r="2">
          <cell r="A2">
            <v>0</v>
          </cell>
        </row>
      </sheetData>
      <sheetData sheetId="65"/>
      <sheetData sheetId="66">
        <row r="4">
          <cell r="C4">
            <v>0</v>
          </cell>
        </row>
      </sheetData>
      <sheetData sheetId="67">
        <row r="2">
          <cell r="A2">
            <v>0</v>
          </cell>
        </row>
      </sheetData>
      <sheetData sheetId="68">
        <row r="2">
          <cell r="A2">
            <v>0</v>
          </cell>
        </row>
      </sheetData>
      <sheetData sheetId="69">
        <row r="4">
          <cell r="C4">
            <v>0</v>
          </cell>
        </row>
      </sheetData>
      <sheetData sheetId="70">
        <row r="4">
          <cell r="C4">
            <v>0</v>
          </cell>
        </row>
      </sheetData>
      <sheetData sheetId="71"/>
      <sheetData sheetId="72"/>
      <sheetData sheetId="73">
        <row r="4">
          <cell r="C4">
            <v>0</v>
          </cell>
        </row>
      </sheetData>
      <sheetData sheetId="74">
        <row r="4">
          <cell r="C4">
            <v>0</v>
          </cell>
        </row>
      </sheetData>
      <sheetData sheetId="75">
        <row r="2">
          <cell r="A2">
            <v>0</v>
          </cell>
        </row>
      </sheetData>
      <sheetData sheetId="76">
        <row r="2">
          <cell r="A2">
            <v>0</v>
          </cell>
        </row>
      </sheetData>
      <sheetData sheetId="77">
        <row r="4">
          <cell r="C4">
            <v>0</v>
          </cell>
        </row>
      </sheetData>
      <sheetData sheetId="78"/>
      <sheetData sheetId="79">
        <row r="2">
          <cell r="A2">
            <v>0</v>
          </cell>
        </row>
      </sheetData>
      <sheetData sheetId="80">
        <row r="2">
          <cell r="A2">
            <v>0</v>
          </cell>
        </row>
      </sheetData>
      <sheetData sheetId="81">
        <row r="2">
          <cell r="A2">
            <v>0</v>
          </cell>
        </row>
      </sheetData>
      <sheetData sheetId="82"/>
      <sheetData sheetId="83">
        <row r="4">
          <cell r="C4">
            <v>0</v>
          </cell>
        </row>
      </sheetData>
      <sheetData sheetId="84">
        <row r="2">
          <cell r="A2">
            <v>0</v>
          </cell>
        </row>
      </sheetData>
      <sheetData sheetId="85" refreshError="1"/>
      <sheetData sheetId="86">
        <row r="4">
          <cell r="C4">
            <v>0</v>
          </cell>
        </row>
      </sheetData>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ow r="4">
          <cell r="C4">
            <v>0</v>
          </cell>
        </row>
      </sheetData>
      <sheetData sheetId="111">
        <row r="4">
          <cell r="C4">
            <v>0</v>
          </cell>
        </row>
      </sheetData>
      <sheetData sheetId="112">
        <row r="4">
          <cell r="C4">
            <v>0</v>
          </cell>
        </row>
      </sheetData>
      <sheetData sheetId="113">
        <row r="4">
          <cell r="C4">
            <v>0</v>
          </cell>
        </row>
      </sheetData>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sheetData sheetId="155">
        <row r="4">
          <cell r="C4" t="str">
            <v>тыс. руб.</v>
          </cell>
        </row>
      </sheetData>
      <sheetData sheetId="156"/>
      <sheetData sheetId="157"/>
      <sheetData sheetId="158"/>
      <sheetData sheetId="159">
        <row r="4">
          <cell r="C4" t="str">
            <v>тыс. руб.</v>
          </cell>
        </row>
      </sheetData>
      <sheetData sheetId="160"/>
      <sheetData sheetId="161"/>
      <sheetData sheetId="162"/>
      <sheetData sheetId="163">
        <row r="4">
          <cell r="C4" t="str">
            <v>тыс. руб.</v>
          </cell>
        </row>
      </sheetData>
      <sheetData sheetId="164">
        <row r="4">
          <cell r="C4" t="str">
            <v>тыс. руб.</v>
          </cell>
        </row>
      </sheetData>
      <sheetData sheetId="165"/>
      <sheetData sheetId="166">
        <row r="4">
          <cell r="C4" t="str">
            <v>тыс. руб.</v>
          </cell>
        </row>
      </sheetData>
      <sheetData sheetId="167"/>
      <sheetData sheetId="168"/>
      <sheetData sheetId="169"/>
      <sheetData sheetId="170">
        <row r="4">
          <cell r="C4" t="str">
            <v>тыс. руб.</v>
          </cell>
        </row>
      </sheetData>
      <sheetData sheetId="171"/>
      <sheetData sheetId="172"/>
      <sheetData sheetId="173"/>
      <sheetData sheetId="174">
        <row r="4">
          <cell r="C4" t="str">
            <v>тыс. руб.</v>
          </cell>
        </row>
      </sheetData>
      <sheetData sheetId="175">
        <row r="4">
          <cell r="C4" t="str">
            <v>тыс. руб.</v>
          </cell>
        </row>
      </sheetData>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ow r="4">
          <cell r="C4">
            <v>0</v>
          </cell>
        </row>
      </sheetData>
      <sheetData sheetId="188"/>
      <sheetData sheetId="189"/>
      <sheetData sheetId="190"/>
      <sheetData sheetId="191"/>
      <sheetData sheetId="192"/>
      <sheetData sheetId="193"/>
      <sheetData sheetId="194"/>
      <sheetData sheetId="195"/>
      <sheetData sheetId="196"/>
      <sheetData sheetId="197"/>
      <sheetData sheetId="198"/>
      <sheetData sheetId="199"/>
      <sheetData sheetId="200"/>
      <sheetData sheetId="201"/>
      <sheetData sheetId="202"/>
      <sheetData sheetId="203"/>
      <sheetData sheetId="204"/>
      <sheetData sheetId="205"/>
      <sheetData sheetId="206"/>
      <sheetData sheetId="207"/>
      <sheetData sheetId="208">
        <row r="4">
          <cell r="C4">
            <v>0</v>
          </cell>
        </row>
      </sheetData>
      <sheetData sheetId="209">
        <row r="4">
          <cell r="C4">
            <v>0</v>
          </cell>
        </row>
      </sheetData>
      <sheetData sheetId="210">
        <row r="4">
          <cell r="C4">
            <v>0</v>
          </cell>
        </row>
      </sheetData>
      <sheetData sheetId="211">
        <row r="4">
          <cell r="C4">
            <v>0</v>
          </cell>
        </row>
      </sheetData>
      <sheetData sheetId="212">
        <row r="4">
          <cell r="C4">
            <v>0</v>
          </cell>
        </row>
      </sheetData>
      <sheetData sheetId="213">
        <row r="4">
          <cell r="C4" t="str">
            <v>Покупная электроэнергия</v>
          </cell>
        </row>
      </sheetData>
      <sheetData sheetId="214">
        <row r="4">
          <cell r="C4">
            <v>0</v>
          </cell>
        </row>
      </sheetData>
      <sheetData sheetId="215"/>
      <sheetData sheetId="216"/>
      <sheetData sheetId="217">
        <row r="4">
          <cell r="C4" t="str">
            <v>Покупная электроэнергия</v>
          </cell>
        </row>
      </sheetData>
      <sheetData sheetId="218">
        <row r="4">
          <cell r="C4">
            <v>0</v>
          </cell>
        </row>
      </sheetData>
      <sheetData sheetId="219">
        <row r="4">
          <cell r="C4">
            <v>0</v>
          </cell>
        </row>
      </sheetData>
      <sheetData sheetId="220">
        <row r="4">
          <cell r="C4">
            <v>0</v>
          </cell>
        </row>
      </sheetData>
      <sheetData sheetId="221">
        <row r="4">
          <cell r="C4">
            <v>0</v>
          </cell>
        </row>
      </sheetData>
      <sheetData sheetId="222"/>
      <sheetData sheetId="223"/>
      <sheetData sheetId="224"/>
      <sheetData sheetId="225">
        <row r="4">
          <cell r="D4">
            <v>0</v>
          </cell>
        </row>
      </sheetData>
      <sheetData sheetId="226">
        <row r="4">
          <cell r="D4">
            <v>0</v>
          </cell>
        </row>
      </sheetData>
      <sheetData sheetId="227"/>
      <sheetData sheetId="228">
        <row r="4">
          <cell r="C4" t="str">
            <v>Покупная электроэнергия</v>
          </cell>
        </row>
      </sheetData>
      <sheetData sheetId="229">
        <row r="4">
          <cell r="C4">
            <v>0</v>
          </cell>
        </row>
      </sheetData>
      <sheetData sheetId="230">
        <row r="4">
          <cell r="C4">
            <v>0</v>
          </cell>
        </row>
      </sheetData>
      <sheetData sheetId="231">
        <row r="4">
          <cell r="C4">
            <v>0</v>
          </cell>
        </row>
      </sheetData>
      <sheetData sheetId="232">
        <row r="4">
          <cell r="C4" t="str">
            <v>Покупная электроэнергия</v>
          </cell>
        </row>
      </sheetData>
      <sheetData sheetId="233">
        <row r="4">
          <cell r="C4" t="str">
            <v>Покупная электроэнергия</v>
          </cell>
        </row>
      </sheetData>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ow r="4">
          <cell r="C4">
            <v>0</v>
          </cell>
        </row>
      </sheetData>
      <sheetData sheetId="251">
        <row r="4">
          <cell r="C4">
            <v>0</v>
          </cell>
        </row>
      </sheetData>
      <sheetData sheetId="252">
        <row r="4">
          <cell r="C4" t="str">
            <v>Покупная электроэнергия</v>
          </cell>
        </row>
      </sheetData>
      <sheetData sheetId="253">
        <row r="4">
          <cell r="C4" t="str">
            <v>Покупная электроэнергия</v>
          </cell>
        </row>
      </sheetData>
      <sheetData sheetId="254">
        <row r="4">
          <cell r="C4">
            <v>0</v>
          </cell>
        </row>
      </sheetData>
      <sheetData sheetId="255">
        <row r="4">
          <cell r="C4">
            <v>0</v>
          </cell>
        </row>
      </sheetData>
      <sheetData sheetId="256">
        <row r="4">
          <cell r="C4">
            <v>0</v>
          </cell>
        </row>
      </sheetData>
      <sheetData sheetId="257">
        <row r="4">
          <cell r="C4">
            <v>0</v>
          </cell>
        </row>
      </sheetData>
      <sheetData sheetId="258">
        <row r="4">
          <cell r="C4">
            <v>0</v>
          </cell>
        </row>
      </sheetData>
      <sheetData sheetId="259">
        <row r="4">
          <cell r="C4">
            <v>0</v>
          </cell>
        </row>
      </sheetData>
      <sheetData sheetId="260">
        <row r="4">
          <cell r="C4">
            <v>0</v>
          </cell>
        </row>
      </sheetData>
      <sheetData sheetId="261">
        <row r="4">
          <cell r="C4" t="str">
            <v>Покупная электроэнергия</v>
          </cell>
        </row>
      </sheetData>
      <sheetData sheetId="262">
        <row r="4">
          <cell r="C4" t="str">
            <v>Покупная электроэнергия</v>
          </cell>
        </row>
      </sheetData>
      <sheetData sheetId="263">
        <row r="4">
          <cell r="C4" t="str">
            <v>Покупная электроэнергия</v>
          </cell>
        </row>
      </sheetData>
      <sheetData sheetId="264">
        <row r="4">
          <cell r="C4">
            <v>0</v>
          </cell>
        </row>
      </sheetData>
      <sheetData sheetId="265">
        <row r="4">
          <cell r="C4">
            <v>0</v>
          </cell>
        </row>
      </sheetData>
      <sheetData sheetId="266">
        <row r="4">
          <cell r="C4" t="str">
            <v>Покупная электроэнергия</v>
          </cell>
        </row>
      </sheetData>
      <sheetData sheetId="267">
        <row r="4">
          <cell r="C4" t="str">
            <v>Покупная электроэнергия</v>
          </cell>
        </row>
      </sheetData>
      <sheetData sheetId="268">
        <row r="4">
          <cell r="C4" t="str">
            <v>Покупная электроэнергия</v>
          </cell>
        </row>
      </sheetData>
      <sheetData sheetId="269">
        <row r="4">
          <cell r="C4">
            <v>0</v>
          </cell>
        </row>
      </sheetData>
      <sheetData sheetId="270">
        <row r="4">
          <cell r="C4">
            <v>0</v>
          </cell>
        </row>
      </sheetData>
      <sheetData sheetId="271">
        <row r="4">
          <cell r="C4">
            <v>0</v>
          </cell>
        </row>
      </sheetData>
      <sheetData sheetId="272">
        <row r="4">
          <cell r="C4">
            <v>0</v>
          </cell>
        </row>
      </sheetData>
      <sheetData sheetId="273">
        <row r="4">
          <cell r="C4" t="str">
            <v>Покупная электроэнергия</v>
          </cell>
        </row>
      </sheetData>
      <sheetData sheetId="274">
        <row r="4">
          <cell r="C4" t="str">
            <v>Покупная электроэнергия</v>
          </cell>
        </row>
      </sheetData>
      <sheetData sheetId="275">
        <row r="4">
          <cell r="C4">
            <v>0</v>
          </cell>
        </row>
      </sheetData>
      <sheetData sheetId="276">
        <row r="4">
          <cell r="C4">
            <v>0</v>
          </cell>
        </row>
      </sheetData>
      <sheetData sheetId="277">
        <row r="4">
          <cell r="C4">
            <v>0</v>
          </cell>
        </row>
      </sheetData>
      <sheetData sheetId="278">
        <row r="4">
          <cell r="C4">
            <v>0</v>
          </cell>
        </row>
      </sheetData>
      <sheetData sheetId="279">
        <row r="4">
          <cell r="D4">
            <v>0</v>
          </cell>
        </row>
      </sheetData>
      <sheetData sheetId="280">
        <row r="4">
          <cell r="D4">
            <v>0</v>
          </cell>
        </row>
      </sheetData>
      <sheetData sheetId="281">
        <row r="4">
          <cell r="C4" t="str">
            <v>Покупная электроэнергия</v>
          </cell>
        </row>
      </sheetData>
      <sheetData sheetId="282">
        <row r="4">
          <cell r="C4" t="str">
            <v>Покупная электроэнергия</v>
          </cell>
        </row>
      </sheetData>
      <sheetData sheetId="283">
        <row r="4">
          <cell r="C4" t="str">
            <v>Покупная электроэнергия</v>
          </cell>
        </row>
      </sheetData>
      <sheetData sheetId="284">
        <row r="4">
          <cell r="C4" t="str">
            <v>Покупная электроэнергия</v>
          </cell>
        </row>
      </sheetData>
      <sheetData sheetId="285">
        <row r="4">
          <cell r="C4" t="str">
            <v>Покупная электроэнергия</v>
          </cell>
        </row>
      </sheetData>
      <sheetData sheetId="286">
        <row r="4">
          <cell r="C4">
            <v>0</v>
          </cell>
        </row>
      </sheetData>
      <sheetData sheetId="287">
        <row r="4">
          <cell r="C4" t="str">
            <v>Покупная электроэнергия</v>
          </cell>
        </row>
      </sheetData>
      <sheetData sheetId="288">
        <row r="4">
          <cell r="C4" t="str">
            <v>Покупная электроэнергия</v>
          </cell>
        </row>
      </sheetData>
      <sheetData sheetId="289">
        <row r="4">
          <cell r="C4" t="str">
            <v>Покупная электроэнергия</v>
          </cell>
        </row>
      </sheetData>
      <sheetData sheetId="290">
        <row r="4">
          <cell r="C4" t="str">
            <v>Покупная электроэнергия</v>
          </cell>
        </row>
      </sheetData>
      <sheetData sheetId="291">
        <row r="4">
          <cell r="C4" t="str">
            <v>Покупная электроэнергия</v>
          </cell>
        </row>
      </sheetData>
      <sheetData sheetId="292">
        <row r="4">
          <cell r="C4">
            <v>0</v>
          </cell>
        </row>
      </sheetData>
      <sheetData sheetId="293">
        <row r="4">
          <cell r="C4">
            <v>0</v>
          </cell>
        </row>
      </sheetData>
      <sheetData sheetId="294">
        <row r="4">
          <cell r="C4">
            <v>0</v>
          </cell>
        </row>
      </sheetData>
      <sheetData sheetId="295">
        <row r="4">
          <cell r="D4">
            <v>0</v>
          </cell>
        </row>
      </sheetData>
      <sheetData sheetId="296">
        <row r="4">
          <cell r="D4">
            <v>0</v>
          </cell>
        </row>
      </sheetData>
      <sheetData sheetId="297">
        <row r="4">
          <cell r="C4" t="str">
            <v>Покупная электроэнергия</v>
          </cell>
        </row>
      </sheetData>
      <sheetData sheetId="298">
        <row r="4">
          <cell r="C4" t="str">
            <v>Покупная электроэнергия</v>
          </cell>
        </row>
      </sheetData>
      <sheetData sheetId="299">
        <row r="4">
          <cell r="C4" t="str">
            <v>Покупная электроэнергия</v>
          </cell>
        </row>
      </sheetData>
      <sheetData sheetId="300">
        <row r="4">
          <cell r="C4">
            <v>0</v>
          </cell>
        </row>
      </sheetData>
      <sheetData sheetId="301">
        <row r="4">
          <cell r="C4">
            <v>0</v>
          </cell>
        </row>
      </sheetData>
      <sheetData sheetId="302">
        <row r="4">
          <cell r="C4" t="str">
            <v>Покупная электроэнергия</v>
          </cell>
        </row>
      </sheetData>
      <sheetData sheetId="303">
        <row r="4">
          <cell r="C4" t="str">
            <v>Покупная электроэнергия</v>
          </cell>
        </row>
      </sheetData>
      <sheetData sheetId="304">
        <row r="4">
          <cell r="C4" t="str">
            <v>Покупная электроэнергия</v>
          </cell>
        </row>
      </sheetData>
      <sheetData sheetId="305">
        <row r="4">
          <cell r="C4" t="str">
            <v>Покупная электроэнергия</v>
          </cell>
        </row>
      </sheetData>
      <sheetData sheetId="306">
        <row r="4">
          <cell r="C4" t="str">
            <v>Покупная электроэнергия</v>
          </cell>
        </row>
      </sheetData>
      <sheetData sheetId="307">
        <row r="4">
          <cell r="C4">
            <v>0</v>
          </cell>
        </row>
      </sheetData>
      <sheetData sheetId="308">
        <row r="4">
          <cell r="C4">
            <v>0</v>
          </cell>
        </row>
      </sheetData>
      <sheetData sheetId="309">
        <row r="4">
          <cell r="C4" t="str">
            <v>Покупная электроэнергия</v>
          </cell>
        </row>
      </sheetData>
      <sheetData sheetId="310">
        <row r="4">
          <cell r="C4">
            <v>0</v>
          </cell>
        </row>
      </sheetData>
      <sheetData sheetId="311">
        <row r="4">
          <cell r="C4" t="str">
            <v>Покупная электроэнергия</v>
          </cell>
        </row>
      </sheetData>
      <sheetData sheetId="312">
        <row r="4">
          <cell r="C4" t="str">
            <v>Покупная электроэнергия</v>
          </cell>
        </row>
      </sheetData>
      <sheetData sheetId="313">
        <row r="4">
          <cell r="C4">
            <v>0</v>
          </cell>
        </row>
      </sheetData>
      <sheetData sheetId="314">
        <row r="4">
          <cell r="C4">
            <v>0</v>
          </cell>
        </row>
      </sheetData>
      <sheetData sheetId="315">
        <row r="4">
          <cell r="D4">
            <v>0</v>
          </cell>
        </row>
      </sheetData>
      <sheetData sheetId="316">
        <row r="4">
          <cell r="D4">
            <v>0</v>
          </cell>
        </row>
      </sheetData>
      <sheetData sheetId="317">
        <row r="4">
          <cell r="D4">
            <v>0</v>
          </cell>
        </row>
      </sheetData>
      <sheetData sheetId="318">
        <row r="4">
          <cell r="C4" t="str">
            <v>Покупная электроэнергия</v>
          </cell>
        </row>
      </sheetData>
      <sheetData sheetId="319">
        <row r="4">
          <cell r="C4" t="str">
            <v>Покупная электроэнергия</v>
          </cell>
        </row>
      </sheetData>
      <sheetData sheetId="320">
        <row r="4">
          <cell r="C4" t="str">
            <v>Покупная электроэнергия</v>
          </cell>
        </row>
      </sheetData>
      <sheetData sheetId="321">
        <row r="4">
          <cell r="C4">
            <v>0</v>
          </cell>
        </row>
      </sheetData>
      <sheetData sheetId="322">
        <row r="4">
          <cell r="C4">
            <v>0</v>
          </cell>
        </row>
      </sheetData>
      <sheetData sheetId="323">
        <row r="4">
          <cell r="C4">
            <v>0</v>
          </cell>
        </row>
      </sheetData>
      <sheetData sheetId="324">
        <row r="4">
          <cell r="C4" t="str">
            <v>Покупная электроэнергия</v>
          </cell>
        </row>
      </sheetData>
      <sheetData sheetId="325">
        <row r="4">
          <cell r="C4" t="str">
            <v>Покупная электроэнергия</v>
          </cell>
        </row>
      </sheetData>
      <sheetData sheetId="326">
        <row r="4">
          <cell r="C4" t="str">
            <v>Покупная электроэнергия</v>
          </cell>
        </row>
      </sheetData>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вод"/>
      <sheetName val="Тариф покупки"/>
      <sheetName val="Сети - предложение ФСТ"/>
      <sheetName val="Расчет страны"/>
      <sheetName val="Лист1"/>
      <sheetName val="Лист3"/>
      <sheetName val="FST5"/>
      <sheetName val="2008 -2010"/>
      <sheetName val="Регионы"/>
      <sheetName val="УФ-61"/>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clone"/>
      <sheetName val="Свод по регионам"/>
      <sheetName val="Заголовок"/>
      <sheetName val="TEHSHEET"/>
      <sheetName val="Баланс энергии"/>
      <sheetName val="УПХ"/>
      <sheetName val="УНПХ"/>
      <sheetName val="Транспортн"/>
      <sheetName val="Баланс мощности"/>
      <sheetName val="Страхов"/>
      <sheetName val=" КВЛ 11"/>
      <sheetName val="НВВ общая"/>
      <sheetName val="амортизация по уровням напряжен"/>
      <sheetName val="П.1.16. оплата труда ОПР"/>
      <sheetName val="материалы"/>
      <sheetName val="Ремонты 11"/>
      <sheetName val="Сводная ремонт"/>
      <sheetName val="Пл за Зем"/>
      <sheetName val="ОТ и ТБ"/>
      <sheetName val="Аренда им"/>
      <sheetName val="Команд"/>
      <sheetName val="Обуч"/>
      <sheetName val="Др проч"/>
      <sheetName val="Услуги банков"/>
      <sheetName val="Н на Им"/>
      <sheetName val="др внереал расходы"/>
      <sheetName val="соц характер"/>
      <sheetName val="П2.1 на 01.01.2011"/>
      <sheetName val="П.1.18. Калькуляция"/>
      <sheetName val="П.1.21 Прибыль"/>
      <sheetName val="П1.24"/>
      <sheetName val="П1.25"/>
      <sheetName val="П.1.17"/>
      <sheetName val="численность"/>
      <sheetName val=" НВВ передача"/>
      <sheetName val="Справочники"/>
      <sheetName val="29"/>
      <sheetName val="20"/>
      <sheetName val="21"/>
      <sheetName val="23"/>
      <sheetName val="25"/>
      <sheetName val="26"/>
      <sheetName val="27"/>
      <sheetName val="28"/>
      <sheetName val="19"/>
      <sheetName val="22"/>
      <sheetName val="24"/>
      <sheetName val="16"/>
      <sheetName val="17"/>
      <sheetName val="4"/>
      <sheetName val="5"/>
      <sheetName val="Ф-1 (для АО-энерго)"/>
      <sheetName val="Ф-2 (для АО-энерго)"/>
      <sheetName val="перекрестка"/>
      <sheetName val="Тариф_покупки"/>
      <sheetName val="Сети_-_предложение_ФСТ"/>
      <sheetName val="Расчет_страны"/>
      <sheetName val="2008_-2010"/>
      <sheetName val="Производство_электроэнергии"/>
      <sheetName val="Т19_1"/>
      <sheetName val="Свод_по_регионам"/>
      <sheetName val="Баланс_энергии"/>
      <sheetName val="Баланс_мощности"/>
      <sheetName val="_КВЛ_11"/>
      <sheetName val="НВВ_общая"/>
      <sheetName val="амортизация_по_уровням_напряжен"/>
      <sheetName val="П_1_16__оплата_труда_ОПР"/>
      <sheetName val="Ремонты_11"/>
      <sheetName val="Сводная_ремонт"/>
      <sheetName val="Пл_за_Зем"/>
      <sheetName val="ОТ_и_ТБ"/>
      <sheetName val="Аренда_им"/>
      <sheetName val="Др_проч"/>
      <sheetName val="Услуги_банков"/>
      <sheetName val="Н_на_Им"/>
      <sheetName val="др_внереал_расходы"/>
      <sheetName val="соц_характер"/>
      <sheetName val="П2_1_на_01_01_2011"/>
      <sheetName val="П_1_18__Калькуляция"/>
      <sheetName val="П_1_21_Прибыль"/>
      <sheetName val="П1_24"/>
      <sheetName val="П1_25"/>
      <sheetName val="П_1_17"/>
      <sheetName val="_НВВ_передача"/>
      <sheetName val="Ф-1_(для_АО-энерго)"/>
      <sheetName val="Ф-2_(для_АО-энерго)"/>
      <sheetName val="База"/>
      <sheetName val="Контроль"/>
      <sheetName val="18.2"/>
      <sheetName val="6"/>
      <sheetName val="17.1"/>
      <sheetName val="15"/>
      <sheetName val="2.3"/>
      <sheetName val="P2.1"/>
      <sheetName val="Москва"/>
      <sheetName val="Сводка - лизинг"/>
      <sheetName val="SET"/>
      <sheetName val="2006"/>
    </sheetNames>
    <sheetDataSet>
      <sheetData sheetId="0" refreshError="1">
        <row r="8">
          <cell r="G8">
            <v>12550382.6187</v>
          </cell>
          <cell r="W8">
            <v>772.50149999999996</v>
          </cell>
        </row>
        <row r="9">
          <cell r="W9">
            <v>728.48590000000002</v>
          </cell>
        </row>
        <row r="10">
          <cell r="W10">
            <v>705.4579</v>
          </cell>
        </row>
        <row r="11">
          <cell r="W11">
            <v>727.90920000000006</v>
          </cell>
        </row>
        <row r="12">
          <cell r="W12">
            <v>849.44190000000003</v>
          </cell>
        </row>
        <row r="13">
          <cell r="W13">
            <v>605.33299999999997</v>
          </cell>
        </row>
        <row r="14">
          <cell r="W14">
            <v>733.29650000000004</v>
          </cell>
        </row>
        <row r="15">
          <cell r="W15">
            <v>665.01980000000003</v>
          </cell>
        </row>
        <row r="16">
          <cell r="W16">
            <v>754.99030000000005</v>
          </cell>
        </row>
        <row r="17">
          <cell r="W17">
            <v>687.71609999999998</v>
          </cell>
        </row>
        <row r="18">
          <cell r="W18">
            <v>665.59</v>
          </cell>
        </row>
        <row r="19">
          <cell r="W19">
            <v>687.75660000000005</v>
          </cell>
        </row>
        <row r="20">
          <cell r="W20">
            <v>721.82320000000004</v>
          </cell>
        </row>
        <row r="21">
          <cell r="W21">
            <v>763.3193</v>
          </cell>
        </row>
        <row r="22">
          <cell r="W22">
            <v>686.88329999999996</v>
          </cell>
        </row>
        <row r="23">
          <cell r="W23">
            <v>808.98209999999995</v>
          </cell>
        </row>
        <row r="24">
          <cell r="W24">
            <v>809.9162</v>
          </cell>
        </row>
        <row r="25">
          <cell r="W25">
            <v>764.40449999999998</v>
          </cell>
        </row>
        <row r="27">
          <cell r="G27">
            <v>7627900.5129000004</v>
          </cell>
          <cell r="H27">
            <v>7627900.5129000004</v>
          </cell>
          <cell r="I27">
            <v>686164.51309999998</v>
          </cell>
          <cell r="J27">
            <v>0</v>
          </cell>
          <cell r="K27">
            <v>686164.51309999998</v>
          </cell>
          <cell r="L27">
            <v>94248.472800000003</v>
          </cell>
          <cell r="M27">
            <v>2098.3134</v>
          </cell>
          <cell r="N27">
            <v>589817.72690000001</v>
          </cell>
          <cell r="O27">
            <v>2069061.3176</v>
          </cell>
          <cell r="P27">
            <v>1511531.148</v>
          </cell>
          <cell r="Q27">
            <v>557530.16960000002</v>
          </cell>
          <cell r="R27">
            <v>0</v>
          </cell>
          <cell r="S27">
            <v>0</v>
          </cell>
          <cell r="T27">
            <v>0</v>
          </cell>
          <cell r="U27">
            <v>4872674.6821999997</v>
          </cell>
          <cell r="V27">
            <v>581.28440000000001</v>
          </cell>
          <cell r="W27">
            <v>523.62189999999998</v>
          </cell>
          <cell r="X27">
            <v>7370.43</v>
          </cell>
          <cell r="Y27">
            <v>8382.6</v>
          </cell>
          <cell r="Z27">
            <v>8043.79</v>
          </cell>
          <cell r="AA27">
            <v>336</v>
          </cell>
        </row>
        <row r="28">
          <cell r="G28">
            <v>11750202.856000001</v>
          </cell>
          <cell r="H28">
            <v>11750202.856000001</v>
          </cell>
          <cell r="I28">
            <v>3158675.5356000001</v>
          </cell>
          <cell r="J28">
            <v>2812616.17</v>
          </cell>
          <cell r="K28">
            <v>407444.63559999998</v>
          </cell>
          <cell r="L28">
            <v>69196.201199999996</v>
          </cell>
          <cell r="M28">
            <v>1014.5513</v>
          </cell>
          <cell r="N28">
            <v>337233.88309999998</v>
          </cell>
          <cell r="O28">
            <v>6215480.0246000001</v>
          </cell>
          <cell r="P28">
            <v>1747846</v>
          </cell>
          <cell r="Q28">
            <v>189720</v>
          </cell>
          <cell r="R28">
            <v>4277914.0246000001</v>
          </cell>
          <cell r="S28">
            <v>0</v>
          </cell>
          <cell r="T28">
            <v>0</v>
          </cell>
          <cell r="U28">
            <v>2376047.2958</v>
          </cell>
          <cell r="V28">
            <v>764.78930000000003</v>
          </cell>
          <cell r="W28">
            <v>698.95429999999999</v>
          </cell>
          <cell r="X28">
            <v>4972.2</v>
          </cell>
          <cell r="Y28">
            <v>3106.8</v>
          </cell>
          <cell r="Z28">
            <v>2856.39</v>
          </cell>
          <cell r="AA28">
            <v>250.77</v>
          </cell>
        </row>
        <row r="29">
          <cell r="G29">
            <v>6145206.9338999996</v>
          </cell>
          <cell r="H29">
            <v>6145206.9338999996</v>
          </cell>
          <cell r="I29">
            <v>2944358.7985</v>
          </cell>
          <cell r="J29">
            <v>2793698.49</v>
          </cell>
          <cell r="K29">
            <v>201971.67850000001</v>
          </cell>
          <cell r="L29">
            <v>49331.108399999997</v>
          </cell>
          <cell r="M29">
            <v>510.33440000000002</v>
          </cell>
          <cell r="N29">
            <v>152130.23569999999</v>
          </cell>
          <cell r="O29">
            <v>1992163.0453000001</v>
          </cell>
          <cell r="P29">
            <v>1650559.5373</v>
          </cell>
          <cell r="Q29">
            <v>341603.50799999997</v>
          </cell>
          <cell r="R29">
            <v>0</v>
          </cell>
          <cell r="S29">
            <v>0</v>
          </cell>
          <cell r="T29">
            <v>0</v>
          </cell>
          <cell r="U29">
            <v>1208685.0900999999</v>
          </cell>
          <cell r="V29">
            <v>1260.8858</v>
          </cell>
          <cell r="W29">
            <v>1123.1703</v>
          </cell>
          <cell r="X29">
            <v>3426.8</v>
          </cell>
          <cell r="Y29">
            <v>958.6</v>
          </cell>
          <cell r="Z29">
            <v>911.6</v>
          </cell>
          <cell r="AA29">
            <v>158.69999999999999</v>
          </cell>
        </row>
        <row r="30">
          <cell r="I30">
            <v>0</v>
          </cell>
          <cell r="K30">
            <v>0</v>
          </cell>
          <cell r="L30">
            <v>0</v>
          </cell>
          <cell r="M30">
            <v>0</v>
          </cell>
          <cell r="N30">
            <v>0</v>
          </cell>
          <cell r="O30">
            <v>0</v>
          </cell>
          <cell r="Q30">
            <v>0</v>
          </cell>
          <cell r="R30">
            <v>0</v>
          </cell>
          <cell r="S30">
            <v>0</v>
          </cell>
          <cell r="T30">
            <v>0</v>
          </cell>
          <cell r="U30">
            <v>0</v>
          </cell>
          <cell r="Y30">
            <v>0</v>
          </cell>
        </row>
        <row r="31">
          <cell r="G31">
            <v>12648932.0546</v>
          </cell>
          <cell r="H31">
            <v>12648932.0546</v>
          </cell>
          <cell r="I31">
            <v>785484.85719999997</v>
          </cell>
          <cell r="J31">
            <v>0</v>
          </cell>
          <cell r="K31">
            <v>785484.85719999997</v>
          </cell>
          <cell r="L31">
            <v>114358.7736</v>
          </cell>
          <cell r="M31">
            <v>3597.8119999999999</v>
          </cell>
          <cell r="N31">
            <v>667528.27159999998</v>
          </cell>
          <cell r="O31">
            <v>3410719.4862000002</v>
          </cell>
          <cell r="P31">
            <v>2433920.3103999998</v>
          </cell>
          <cell r="Q31">
            <v>353427.18699999998</v>
          </cell>
          <cell r="R31">
            <v>623371.98880000005</v>
          </cell>
          <cell r="S31">
            <v>0</v>
          </cell>
          <cell r="T31">
            <v>0</v>
          </cell>
          <cell r="U31">
            <v>8452727.7112000007</v>
          </cell>
          <cell r="V31">
            <v>875.678</v>
          </cell>
          <cell r="W31">
            <v>813.78819999999996</v>
          </cell>
          <cell r="X31">
            <v>9045</v>
          </cell>
          <cell r="Y31">
            <v>9652.7811999999994</v>
          </cell>
          <cell r="Z31">
            <v>9671.39</v>
          </cell>
          <cell r="AA31">
            <v>375</v>
          </cell>
        </row>
        <row r="32">
          <cell r="G32">
            <v>4184320.9545</v>
          </cell>
          <cell r="H32">
            <v>4184320.9545</v>
          </cell>
          <cell r="I32">
            <v>218411.3714</v>
          </cell>
          <cell r="J32">
            <v>0</v>
          </cell>
          <cell r="K32">
            <v>218411.3714</v>
          </cell>
          <cell r="L32">
            <v>40735.725599999998</v>
          </cell>
          <cell r="M32">
            <v>1239.4861000000001</v>
          </cell>
          <cell r="N32">
            <v>176436.15969999999</v>
          </cell>
          <cell r="O32">
            <v>1133799.7376999999</v>
          </cell>
          <cell r="P32">
            <v>643225</v>
          </cell>
          <cell r="Q32">
            <v>0</v>
          </cell>
          <cell r="R32">
            <v>1133799.7376999999</v>
          </cell>
          <cell r="S32">
            <v>0</v>
          </cell>
          <cell r="T32">
            <v>-643225</v>
          </cell>
          <cell r="U32">
            <v>2832109.8454</v>
          </cell>
          <cell r="V32">
            <v>809.86839999999995</v>
          </cell>
          <cell r="W32">
            <v>760.3415</v>
          </cell>
          <cell r="X32">
            <v>2862.38</v>
          </cell>
          <cell r="Y32">
            <v>3497</v>
          </cell>
          <cell r="Z32">
            <v>3454.1</v>
          </cell>
          <cell r="AA32">
            <v>84</v>
          </cell>
        </row>
        <row r="33">
          <cell r="G33">
            <v>12099573.374199999</v>
          </cell>
          <cell r="H33">
            <v>12099573.374199999</v>
          </cell>
          <cell r="I33">
            <v>978022.80429999996</v>
          </cell>
          <cell r="J33">
            <v>0</v>
          </cell>
          <cell r="K33">
            <v>978022.80429999996</v>
          </cell>
          <cell r="L33">
            <v>135090.26800000001</v>
          </cell>
          <cell r="M33">
            <v>2886.5605</v>
          </cell>
          <cell r="N33">
            <v>840045.97580000001</v>
          </cell>
          <cell r="O33">
            <v>3615769.8002999998</v>
          </cell>
          <cell r="P33">
            <v>3098728.7455000002</v>
          </cell>
          <cell r="Q33">
            <v>517041.05479999998</v>
          </cell>
          <cell r="R33">
            <v>0</v>
          </cell>
          <cell r="S33">
            <v>0</v>
          </cell>
          <cell r="T33">
            <v>0</v>
          </cell>
          <cell r="U33">
            <v>7505780.7696000002</v>
          </cell>
          <cell r="V33">
            <v>599.54160000000002</v>
          </cell>
          <cell r="W33">
            <v>604.06709999999998</v>
          </cell>
          <cell r="X33">
            <v>9987.9599999999991</v>
          </cell>
          <cell r="Y33">
            <v>12519.2</v>
          </cell>
          <cell r="Z33">
            <v>11844.62</v>
          </cell>
          <cell r="AA33">
            <v>674.58</v>
          </cell>
        </row>
        <row r="34">
          <cell r="G34">
            <v>8743224.5792999994</v>
          </cell>
          <cell r="H34">
            <v>8743224.5792999994</v>
          </cell>
          <cell r="I34">
            <v>872665.67969999998</v>
          </cell>
          <cell r="J34">
            <v>64127.58</v>
          </cell>
          <cell r="K34">
            <v>788619.47569999995</v>
          </cell>
          <cell r="L34">
            <v>149774.04699999999</v>
          </cell>
          <cell r="M34">
            <v>2397.4432999999999</v>
          </cell>
          <cell r="N34">
            <v>636447.98540000001</v>
          </cell>
          <cell r="O34">
            <v>2306173.1220999998</v>
          </cell>
          <cell r="P34">
            <v>1281980</v>
          </cell>
          <cell r="Q34">
            <v>95884.097999999998</v>
          </cell>
          <cell r="R34">
            <v>928309.02410000004</v>
          </cell>
          <cell r="S34">
            <v>0</v>
          </cell>
          <cell r="T34">
            <v>0</v>
          </cell>
          <cell r="U34">
            <v>5564385.7774999999</v>
          </cell>
          <cell r="V34">
            <v>445.1454</v>
          </cell>
          <cell r="W34">
            <v>429.798</v>
          </cell>
          <cell r="X34">
            <v>11706.884</v>
          </cell>
          <cell r="Y34">
            <v>12500.152</v>
          </cell>
          <cell r="Z34">
            <v>12810.55</v>
          </cell>
          <cell r="AA34">
            <v>349</v>
          </cell>
        </row>
        <row r="35">
          <cell r="G35">
            <v>4660699.0675999997</v>
          </cell>
          <cell r="H35">
            <v>4660699.0675999997</v>
          </cell>
          <cell r="I35">
            <v>304711.12180000002</v>
          </cell>
          <cell r="J35">
            <v>13552</v>
          </cell>
          <cell r="K35">
            <v>291159.12180000002</v>
          </cell>
          <cell r="L35">
            <v>41430.7935</v>
          </cell>
          <cell r="M35">
            <v>1117.0011999999999</v>
          </cell>
          <cell r="N35">
            <v>248611.32709999999</v>
          </cell>
          <cell r="O35">
            <v>1793616.6764</v>
          </cell>
          <cell r="P35">
            <v>1496350.2945999999</v>
          </cell>
          <cell r="Q35">
            <v>297266.38179999997</v>
          </cell>
          <cell r="R35">
            <v>0</v>
          </cell>
          <cell r="S35">
            <v>0</v>
          </cell>
          <cell r="T35">
            <v>0</v>
          </cell>
          <cell r="U35">
            <v>2562371.2694000001</v>
          </cell>
          <cell r="V35">
            <v>719.45600000000002</v>
          </cell>
          <cell r="W35">
            <v>659.60839999999996</v>
          </cell>
          <cell r="X35">
            <v>2902.39</v>
          </cell>
          <cell r="Y35">
            <v>3561.54</v>
          </cell>
          <cell r="Z35">
            <v>3447.94</v>
          </cell>
          <cell r="AA35">
            <v>113.65</v>
          </cell>
        </row>
        <row r="36">
          <cell r="G36">
            <v>2582840.1307000001</v>
          </cell>
          <cell r="H36">
            <v>2582840.1307000001</v>
          </cell>
          <cell r="I36">
            <v>185645.41639999999</v>
          </cell>
          <cell r="J36">
            <v>0</v>
          </cell>
          <cell r="K36">
            <v>185645.41639999999</v>
          </cell>
          <cell r="L36">
            <v>21900.256799999999</v>
          </cell>
          <cell r="M36">
            <v>578.57180000000005</v>
          </cell>
          <cell r="N36">
            <v>163166.58780000001</v>
          </cell>
          <cell r="O36">
            <v>1074428.044</v>
          </cell>
          <cell r="P36">
            <v>1005891</v>
          </cell>
          <cell r="Q36">
            <v>68537.043999999994</v>
          </cell>
          <cell r="R36">
            <v>0</v>
          </cell>
          <cell r="S36">
            <v>0</v>
          </cell>
          <cell r="T36">
            <v>0</v>
          </cell>
          <cell r="U36">
            <v>1322766.6703000001</v>
          </cell>
          <cell r="V36">
            <v>714.38729999999998</v>
          </cell>
          <cell r="W36">
            <v>684.78880000000004</v>
          </cell>
          <cell r="X36">
            <v>1458.1396</v>
          </cell>
          <cell r="Y36">
            <v>1851.6101000000001</v>
          </cell>
          <cell r="Z36">
            <v>1754.8</v>
          </cell>
          <cell r="AA36">
            <v>90</v>
          </cell>
        </row>
        <row r="37">
          <cell r="G37">
            <v>22687949.244899999</v>
          </cell>
          <cell r="H37">
            <v>22687949.244899999</v>
          </cell>
          <cell r="I37">
            <v>1205823.0294999999</v>
          </cell>
          <cell r="J37">
            <v>96655.97</v>
          </cell>
          <cell r="K37">
            <v>1109975.4095000001</v>
          </cell>
          <cell r="L37">
            <v>228018.23629999999</v>
          </cell>
          <cell r="M37">
            <v>7623.6064999999999</v>
          </cell>
          <cell r="N37">
            <v>874333.56669999997</v>
          </cell>
          <cell r="O37">
            <v>3928798.0983000002</v>
          </cell>
          <cell r="P37">
            <v>2895820.9415000002</v>
          </cell>
          <cell r="Q37">
            <v>876882.96750000003</v>
          </cell>
          <cell r="R37">
            <v>156094.1893</v>
          </cell>
          <cell r="S37">
            <v>0</v>
          </cell>
          <cell r="T37">
            <v>0</v>
          </cell>
          <cell r="U37">
            <v>17553328.1171</v>
          </cell>
          <cell r="V37">
            <v>927.13699999999994</v>
          </cell>
          <cell r="W37">
            <v>814.39949999999999</v>
          </cell>
          <cell r="X37">
            <v>16035.74</v>
          </cell>
          <cell r="Y37">
            <v>18932.830000000002</v>
          </cell>
          <cell r="Z37">
            <v>18637.330000000002</v>
          </cell>
          <cell r="AA37">
            <v>295.60000000000002</v>
          </cell>
        </row>
        <row r="39">
          <cell r="I39">
            <v>0</v>
          </cell>
          <cell r="K39">
            <v>0</v>
          </cell>
          <cell r="L39">
            <v>0</v>
          </cell>
          <cell r="M39">
            <v>0</v>
          </cell>
          <cell r="N39">
            <v>0</v>
          </cell>
          <cell r="O39">
            <v>0</v>
          </cell>
          <cell r="Q39">
            <v>0</v>
          </cell>
          <cell r="R39">
            <v>0</v>
          </cell>
          <cell r="S39">
            <v>0</v>
          </cell>
          <cell r="T39">
            <v>0</v>
          </cell>
          <cell r="U39">
            <v>0</v>
          </cell>
          <cell r="Y39">
            <v>0</v>
          </cell>
        </row>
        <row r="40">
          <cell r="G40">
            <v>2586066.2557000001</v>
          </cell>
          <cell r="H40">
            <v>2586066.2557000001</v>
          </cell>
          <cell r="I40">
            <v>394452.08689999999</v>
          </cell>
          <cell r="J40">
            <v>0</v>
          </cell>
          <cell r="K40">
            <v>394452.08689999999</v>
          </cell>
          <cell r="L40">
            <v>47756.286500000002</v>
          </cell>
          <cell r="M40">
            <v>417.96679999999998</v>
          </cell>
          <cell r="N40">
            <v>346277.83360000001</v>
          </cell>
          <cell r="O40">
            <v>1196240.2601999999</v>
          </cell>
          <cell r="P40">
            <v>1031894.8674</v>
          </cell>
          <cell r="Q40">
            <v>164345.3928</v>
          </cell>
          <cell r="R40">
            <v>0</v>
          </cell>
          <cell r="S40">
            <v>0</v>
          </cell>
          <cell r="T40">
            <v>0</v>
          </cell>
          <cell r="U40">
            <v>995373.90859999997</v>
          </cell>
          <cell r="V40">
            <v>247.83869999999999</v>
          </cell>
          <cell r="W40">
            <v>151.59020000000001</v>
          </cell>
          <cell r="X40">
            <v>3328.7</v>
          </cell>
          <cell r="Y40">
            <v>4016.2170000000001</v>
          </cell>
          <cell r="Z40">
            <v>4159.2</v>
          </cell>
          <cell r="AA40">
            <v>170</v>
          </cell>
        </row>
        <row r="41">
          <cell r="G41">
            <v>453758.61739999999</v>
          </cell>
          <cell r="H41">
            <v>453758.61739999999</v>
          </cell>
          <cell r="I41">
            <v>14890.9784</v>
          </cell>
          <cell r="J41">
            <v>0</v>
          </cell>
          <cell r="K41">
            <v>14890.9784</v>
          </cell>
          <cell r="L41">
            <v>5130.0259999999998</v>
          </cell>
          <cell r="M41">
            <v>138.05539999999999</v>
          </cell>
          <cell r="N41">
            <v>9622.8970000000008</v>
          </cell>
          <cell r="O41">
            <v>126664.1349</v>
          </cell>
          <cell r="P41">
            <v>101483</v>
          </cell>
          <cell r="Q41">
            <v>0</v>
          </cell>
          <cell r="R41">
            <v>126664.1349</v>
          </cell>
          <cell r="S41">
            <v>0</v>
          </cell>
          <cell r="T41">
            <v>-101483</v>
          </cell>
          <cell r="U41">
            <v>312203.50410000002</v>
          </cell>
          <cell r="V41">
            <v>757.59159999999997</v>
          </cell>
          <cell r="W41">
            <v>749.59</v>
          </cell>
          <cell r="X41">
            <v>324.29000000000002</v>
          </cell>
          <cell r="Y41">
            <v>412.1</v>
          </cell>
          <cell r="Z41">
            <v>412.1</v>
          </cell>
          <cell r="AA41">
            <v>0</v>
          </cell>
        </row>
        <row r="42">
          <cell r="G42">
            <v>1633586.4487999999</v>
          </cell>
          <cell r="H42">
            <v>1633586.4487999999</v>
          </cell>
          <cell r="I42">
            <v>122491.7827</v>
          </cell>
          <cell r="J42">
            <v>0</v>
          </cell>
          <cell r="K42">
            <v>122491.7827</v>
          </cell>
          <cell r="L42">
            <v>12403.9061</v>
          </cell>
          <cell r="M42">
            <v>343.60239999999999</v>
          </cell>
          <cell r="N42">
            <v>109744.2742</v>
          </cell>
          <cell r="O42">
            <v>715974.51399999997</v>
          </cell>
          <cell r="P42">
            <v>511770.978</v>
          </cell>
          <cell r="Q42">
            <v>204203.53599999999</v>
          </cell>
          <cell r="R42">
            <v>0</v>
          </cell>
          <cell r="S42">
            <v>0</v>
          </cell>
          <cell r="T42">
            <v>0</v>
          </cell>
          <cell r="U42">
            <v>795120.15209999995</v>
          </cell>
          <cell r="V42">
            <v>575.34019999999998</v>
          </cell>
          <cell r="W42">
            <v>543.66970000000003</v>
          </cell>
          <cell r="X42">
            <v>1037.19</v>
          </cell>
          <cell r="Y42">
            <v>1382</v>
          </cell>
          <cell r="Z42">
            <v>1347</v>
          </cell>
          <cell r="AA42">
            <v>35</v>
          </cell>
        </row>
        <row r="43">
          <cell r="G43">
            <v>670851.06669999997</v>
          </cell>
          <cell r="H43">
            <v>670851.06669999997</v>
          </cell>
          <cell r="I43">
            <v>48103.531000000003</v>
          </cell>
          <cell r="J43">
            <v>0</v>
          </cell>
          <cell r="K43">
            <v>48103.531000000003</v>
          </cell>
          <cell r="L43">
            <v>6370.4165999999996</v>
          </cell>
          <cell r="M43">
            <v>132.02359999999999</v>
          </cell>
          <cell r="N43">
            <v>41601.090799999998</v>
          </cell>
          <cell r="O43">
            <v>318380.2536</v>
          </cell>
          <cell r="P43">
            <v>290613.34909999999</v>
          </cell>
          <cell r="Q43">
            <v>27766.904500000001</v>
          </cell>
          <cell r="R43">
            <v>0</v>
          </cell>
          <cell r="S43">
            <v>0</v>
          </cell>
          <cell r="T43">
            <v>0</v>
          </cell>
          <cell r="U43">
            <v>304367.28210000001</v>
          </cell>
          <cell r="V43">
            <v>579.74720000000002</v>
          </cell>
          <cell r="W43">
            <v>541.28629999999998</v>
          </cell>
          <cell r="X43">
            <v>403.27</v>
          </cell>
          <cell r="Y43">
            <v>525</v>
          </cell>
          <cell r="Z43">
            <v>501.3</v>
          </cell>
          <cell r="AA43">
            <v>23.7</v>
          </cell>
        </row>
        <row r="44">
          <cell r="G44">
            <v>1297555.5560000001</v>
          </cell>
          <cell r="H44">
            <v>1297555.5560000001</v>
          </cell>
          <cell r="I44">
            <v>382248.26380000002</v>
          </cell>
          <cell r="J44">
            <v>263868.53220000002</v>
          </cell>
          <cell r="K44">
            <v>118379.7316</v>
          </cell>
          <cell r="L44">
            <v>23250.710299999999</v>
          </cell>
          <cell r="M44">
            <v>79.569299999999998</v>
          </cell>
          <cell r="N44">
            <v>95049.452000000005</v>
          </cell>
          <cell r="O44">
            <v>724343.60739999998</v>
          </cell>
          <cell r="P44">
            <v>401155</v>
          </cell>
          <cell r="Q44">
            <v>0</v>
          </cell>
          <cell r="R44">
            <v>724343.60739999998</v>
          </cell>
          <cell r="S44">
            <v>0</v>
          </cell>
          <cell r="T44">
            <v>-401155</v>
          </cell>
          <cell r="U44">
            <v>190963.68479999999</v>
          </cell>
          <cell r="V44">
            <v>163.1987</v>
          </cell>
          <cell r="W44">
            <v>152.15430000000001</v>
          </cell>
          <cell r="X44">
            <v>818</v>
          </cell>
          <cell r="Y44">
            <v>1170.1300000000001</v>
          </cell>
          <cell r="Z44">
            <v>1148</v>
          </cell>
          <cell r="AA44">
            <v>22.13</v>
          </cell>
        </row>
        <row r="45">
          <cell r="G45">
            <v>2328265.2239000001</v>
          </cell>
          <cell r="H45">
            <v>2328265.2239000001</v>
          </cell>
          <cell r="I45">
            <v>380292.38660000003</v>
          </cell>
          <cell r="J45">
            <v>114090.24000000001</v>
          </cell>
          <cell r="K45">
            <v>266202.14659999998</v>
          </cell>
          <cell r="L45">
            <v>26388.9984</v>
          </cell>
          <cell r="M45">
            <v>567.6816</v>
          </cell>
          <cell r="N45">
            <v>239245.46660000001</v>
          </cell>
          <cell r="O45">
            <v>647435.80000000005</v>
          </cell>
          <cell r="P45">
            <v>507354.04100000003</v>
          </cell>
          <cell r="Q45">
            <v>18557.251</v>
          </cell>
          <cell r="R45">
            <v>121524.508</v>
          </cell>
          <cell r="S45">
            <v>0</v>
          </cell>
          <cell r="T45">
            <v>0</v>
          </cell>
          <cell r="U45">
            <v>1300537.0373</v>
          </cell>
          <cell r="V45">
            <v>691.99590000000001</v>
          </cell>
          <cell r="W45">
            <v>577.53700000000003</v>
          </cell>
          <cell r="X45">
            <v>1797</v>
          </cell>
          <cell r="Y45">
            <v>1879.4</v>
          </cell>
          <cell r="Z45">
            <v>1815</v>
          </cell>
          <cell r="AA45">
            <v>64.400000000000006</v>
          </cell>
        </row>
        <row r="46">
          <cell r="G46">
            <v>20214804.8389</v>
          </cell>
          <cell r="H46">
            <v>20214804.8389</v>
          </cell>
          <cell r="I46">
            <v>1530167.0404999999</v>
          </cell>
          <cell r="J46">
            <v>52599.8</v>
          </cell>
          <cell r="K46">
            <v>1477567.2405000001</v>
          </cell>
          <cell r="L46">
            <v>189179.7843</v>
          </cell>
          <cell r="M46">
            <v>5588.4530000000004</v>
          </cell>
          <cell r="N46">
            <v>1282799.0031999999</v>
          </cell>
          <cell r="O46">
            <v>6643763.4539000001</v>
          </cell>
          <cell r="P46">
            <v>4283592.6727999998</v>
          </cell>
          <cell r="Q46">
            <v>996924.77439999999</v>
          </cell>
          <cell r="R46">
            <v>1363246.0067</v>
          </cell>
          <cell r="S46">
            <v>0</v>
          </cell>
          <cell r="T46">
            <v>0</v>
          </cell>
          <cell r="U46">
            <v>12040874.3445</v>
          </cell>
          <cell r="V46">
            <v>741.02930000000003</v>
          </cell>
          <cell r="W46">
            <v>706.45450000000005</v>
          </cell>
          <cell r="X46">
            <v>12952.85</v>
          </cell>
          <cell r="Y46">
            <v>16248.85</v>
          </cell>
          <cell r="Z46">
            <v>15568.85</v>
          </cell>
          <cell r="AA46">
            <v>680</v>
          </cell>
        </row>
        <row r="47">
          <cell r="G47">
            <v>3565479.1965000001</v>
          </cell>
          <cell r="H47">
            <v>3565479.1965000001</v>
          </cell>
          <cell r="I47">
            <v>241470.8824</v>
          </cell>
          <cell r="J47">
            <v>54735.249000000003</v>
          </cell>
          <cell r="K47">
            <v>186735.63339999999</v>
          </cell>
          <cell r="L47">
            <v>41737.771500000003</v>
          </cell>
          <cell r="M47">
            <v>998.43349999999998</v>
          </cell>
          <cell r="N47">
            <v>143999.4284</v>
          </cell>
          <cell r="O47">
            <v>1030848.0307</v>
          </cell>
          <cell r="P47">
            <v>586248.72609999997</v>
          </cell>
          <cell r="Q47">
            <v>258602.073</v>
          </cell>
          <cell r="R47">
            <v>185997.2316</v>
          </cell>
          <cell r="S47">
            <v>0</v>
          </cell>
          <cell r="T47">
            <v>0</v>
          </cell>
          <cell r="U47">
            <v>2293160.2834000001</v>
          </cell>
          <cell r="V47">
            <v>647.14009999999996</v>
          </cell>
          <cell r="W47">
            <v>627.16549999999995</v>
          </cell>
          <cell r="X47">
            <v>2934.2</v>
          </cell>
          <cell r="Y47">
            <v>3543.53</v>
          </cell>
          <cell r="Z47">
            <v>3439</v>
          </cell>
          <cell r="AA47">
            <v>104.53</v>
          </cell>
        </row>
        <row r="48">
          <cell r="G48">
            <v>18477994.3299</v>
          </cell>
          <cell r="H48">
            <v>18477994.3299</v>
          </cell>
          <cell r="I48">
            <v>1207099.6017</v>
          </cell>
          <cell r="J48">
            <v>13622.507799999999</v>
          </cell>
          <cell r="K48">
            <v>1193477.0939</v>
          </cell>
          <cell r="L48">
            <v>212127.38500000001</v>
          </cell>
          <cell r="M48">
            <v>6036.1745000000001</v>
          </cell>
          <cell r="N48">
            <v>975313.5344</v>
          </cell>
          <cell r="O48">
            <v>3438076.5920000002</v>
          </cell>
          <cell r="P48">
            <v>2496307.361</v>
          </cell>
          <cell r="Q48">
            <v>487131.97580000001</v>
          </cell>
          <cell r="R48">
            <v>454637.25520000001</v>
          </cell>
          <cell r="S48">
            <v>0</v>
          </cell>
          <cell r="T48">
            <v>0</v>
          </cell>
          <cell r="U48">
            <v>13832818.1362</v>
          </cell>
          <cell r="V48">
            <v>805.64869999999996</v>
          </cell>
          <cell r="W48">
            <v>731.37829999999997</v>
          </cell>
          <cell r="X48">
            <v>15034.37</v>
          </cell>
          <cell r="Y48">
            <v>17169.79</v>
          </cell>
          <cell r="Z48">
            <v>16607.82</v>
          </cell>
          <cell r="AA48">
            <v>561.97</v>
          </cell>
        </row>
        <row r="49">
          <cell r="G49">
            <v>17270989.801399998</v>
          </cell>
          <cell r="H49">
            <v>17270989.801399998</v>
          </cell>
          <cell r="I49">
            <v>1181303.9646999999</v>
          </cell>
          <cell r="J49">
            <v>0</v>
          </cell>
          <cell r="K49">
            <v>1181303.9646999999</v>
          </cell>
          <cell r="L49">
            <v>218958.89249999999</v>
          </cell>
          <cell r="M49">
            <v>4542.4579999999996</v>
          </cell>
          <cell r="N49">
            <v>957802.61419999995</v>
          </cell>
          <cell r="O49">
            <v>5703065.2879999997</v>
          </cell>
          <cell r="P49">
            <v>4049039</v>
          </cell>
          <cell r="Q49">
            <v>1654026.2879999999</v>
          </cell>
          <cell r="R49">
            <v>0</v>
          </cell>
          <cell r="S49">
            <v>0</v>
          </cell>
          <cell r="T49">
            <v>0</v>
          </cell>
          <cell r="U49">
            <v>10386620.548699999</v>
          </cell>
          <cell r="V49">
            <v>737.28660000000002</v>
          </cell>
          <cell r="W49">
            <v>647.66269999999997</v>
          </cell>
          <cell r="X49">
            <v>11139</v>
          </cell>
          <cell r="Y49">
            <v>14087.63</v>
          </cell>
          <cell r="Z49">
            <v>13503.65</v>
          </cell>
          <cell r="AA49">
            <v>583.98</v>
          </cell>
        </row>
        <row r="50">
          <cell r="G50">
            <v>1207566.7</v>
          </cell>
          <cell r="H50">
            <v>1207566.7</v>
          </cell>
          <cell r="I50">
            <v>67760.433699999994</v>
          </cell>
          <cell r="J50">
            <v>0</v>
          </cell>
          <cell r="K50">
            <v>67760.433699999994</v>
          </cell>
          <cell r="L50">
            <v>18219.017100000001</v>
          </cell>
          <cell r="M50">
            <v>394.85399999999998</v>
          </cell>
          <cell r="N50">
            <v>49146.562599999997</v>
          </cell>
          <cell r="O50">
            <v>234677.09179999999</v>
          </cell>
          <cell r="P50">
            <v>273924</v>
          </cell>
          <cell r="Q50">
            <v>0</v>
          </cell>
          <cell r="R50">
            <v>234677.09179999999</v>
          </cell>
          <cell r="S50">
            <v>0</v>
          </cell>
          <cell r="T50">
            <v>-273924</v>
          </cell>
          <cell r="U50">
            <v>905129.17449999996</v>
          </cell>
          <cell r="V50">
            <v>619.95150000000001</v>
          </cell>
          <cell r="W50">
            <v>687.85159999999996</v>
          </cell>
          <cell r="X50">
            <v>1284.8</v>
          </cell>
          <cell r="Y50">
            <v>1460</v>
          </cell>
          <cell r="Z50">
            <v>1460</v>
          </cell>
          <cell r="AA50">
            <v>0</v>
          </cell>
        </row>
        <row r="51">
          <cell r="G51">
            <v>7676956.9587000003</v>
          </cell>
          <cell r="H51">
            <v>7676956.9587000003</v>
          </cell>
          <cell r="I51">
            <v>506682.93719999999</v>
          </cell>
          <cell r="J51">
            <v>3654.9589999999998</v>
          </cell>
          <cell r="K51">
            <v>503027.97820000001</v>
          </cell>
          <cell r="L51">
            <v>75149.701799999995</v>
          </cell>
          <cell r="M51">
            <v>1974.1650999999999</v>
          </cell>
          <cell r="N51">
            <v>425904.11129999999</v>
          </cell>
          <cell r="O51">
            <v>2611472.966</v>
          </cell>
          <cell r="P51">
            <v>1615156.9794000001</v>
          </cell>
          <cell r="Q51">
            <v>135704.95019999999</v>
          </cell>
          <cell r="R51">
            <v>860611.03639999998</v>
          </cell>
          <cell r="S51">
            <v>0</v>
          </cell>
          <cell r="T51">
            <v>0</v>
          </cell>
          <cell r="U51">
            <v>4558801.0554999998</v>
          </cell>
          <cell r="V51">
            <v>719.68380000000002</v>
          </cell>
          <cell r="W51">
            <v>653.23519999999996</v>
          </cell>
          <cell r="X51">
            <v>5137.1499999999996</v>
          </cell>
          <cell r="Y51">
            <v>6334.45</v>
          </cell>
          <cell r="Z51">
            <v>6232.45</v>
          </cell>
          <cell r="AA51">
            <v>102</v>
          </cell>
        </row>
        <row r="53">
          <cell r="G53">
            <v>22121507.217</v>
          </cell>
          <cell r="H53">
            <v>22121507.217</v>
          </cell>
          <cell r="I53">
            <v>18158035.1129</v>
          </cell>
          <cell r="J53">
            <v>17876562.399999999</v>
          </cell>
          <cell r="K53">
            <v>281472.71289999998</v>
          </cell>
          <cell r="L53">
            <v>268505.88380000001</v>
          </cell>
          <cell r="M53">
            <v>0</v>
          </cell>
          <cell r="N53">
            <v>12966.829100000001</v>
          </cell>
          <cell r="O53">
            <v>-483379.18300000002</v>
          </cell>
          <cell r="P53">
            <v>0</v>
          </cell>
          <cell r="Q53">
            <v>0</v>
          </cell>
          <cell r="R53">
            <v>4069978.8169999998</v>
          </cell>
          <cell r="S53">
            <v>0</v>
          </cell>
          <cell r="T53">
            <v>-4553358</v>
          </cell>
          <cell r="U53">
            <v>4446851.2871000003</v>
          </cell>
          <cell r="W53">
            <v>0</v>
          </cell>
          <cell r="X53">
            <v>19416</v>
          </cell>
          <cell r="Y53">
            <v>0</v>
          </cell>
          <cell r="Z53">
            <v>0</v>
          </cell>
          <cell r="AA53">
            <v>0</v>
          </cell>
        </row>
        <row r="54">
          <cell r="G54">
            <v>3369395.1293000001</v>
          </cell>
          <cell r="H54">
            <v>3369395.1293000001</v>
          </cell>
          <cell r="I54">
            <v>190550.45069999999</v>
          </cell>
          <cell r="J54">
            <v>0</v>
          </cell>
          <cell r="K54">
            <v>190550.45069999999</v>
          </cell>
          <cell r="L54">
            <v>30855.0285</v>
          </cell>
          <cell r="M54">
            <v>961.85440000000006</v>
          </cell>
          <cell r="N54">
            <v>158733.56779999999</v>
          </cell>
          <cell r="O54">
            <v>977770.5477</v>
          </cell>
          <cell r="P54">
            <v>763182.94200000004</v>
          </cell>
          <cell r="Q54">
            <v>209020.07769999999</v>
          </cell>
          <cell r="R54">
            <v>5567.5280000000002</v>
          </cell>
          <cell r="S54">
            <v>0</v>
          </cell>
          <cell r="T54">
            <v>0</v>
          </cell>
          <cell r="U54">
            <v>2201074.1309000002</v>
          </cell>
          <cell r="V54">
            <v>809.70069999999998</v>
          </cell>
          <cell r="W54">
            <v>774.73689999999999</v>
          </cell>
          <cell r="X54">
            <v>2200.4382000000001</v>
          </cell>
          <cell r="Y54">
            <v>2718.3798000000002</v>
          </cell>
          <cell r="Z54">
            <v>2612.6307999999999</v>
          </cell>
          <cell r="AA54">
            <v>105.749</v>
          </cell>
        </row>
        <row r="55">
          <cell r="G55">
            <v>3230690.7870999998</v>
          </cell>
          <cell r="H55">
            <v>3230690.7870999998</v>
          </cell>
          <cell r="I55">
            <v>203228.35870000001</v>
          </cell>
          <cell r="J55">
            <v>0</v>
          </cell>
          <cell r="K55">
            <v>203228.35870000001</v>
          </cell>
          <cell r="L55">
            <v>31970.631300000001</v>
          </cell>
          <cell r="M55">
            <v>881.83040000000005</v>
          </cell>
          <cell r="N55">
            <v>170375.897</v>
          </cell>
          <cell r="O55">
            <v>1057857.2413000001</v>
          </cell>
          <cell r="P55">
            <v>861950.59530000004</v>
          </cell>
          <cell r="Q55">
            <v>91138.413100000005</v>
          </cell>
          <cell r="R55">
            <v>104768.2329</v>
          </cell>
          <cell r="S55">
            <v>0</v>
          </cell>
          <cell r="T55">
            <v>0</v>
          </cell>
          <cell r="U55">
            <v>1969605.1871</v>
          </cell>
          <cell r="V55">
            <v>737.71019999999999</v>
          </cell>
          <cell r="W55">
            <v>730.99710000000005</v>
          </cell>
          <cell r="X55">
            <v>2266.8000000000002</v>
          </cell>
          <cell r="Y55">
            <v>2669.89</v>
          </cell>
          <cell r="Z55">
            <v>2628.1</v>
          </cell>
          <cell r="AA55">
            <v>41.79</v>
          </cell>
        </row>
        <row r="56">
          <cell r="G56">
            <v>7833939.7955999998</v>
          </cell>
          <cell r="H56">
            <v>7833939.7955999998</v>
          </cell>
          <cell r="I56">
            <v>608906.2352</v>
          </cell>
          <cell r="J56">
            <v>0</v>
          </cell>
          <cell r="K56">
            <v>608906.2352</v>
          </cell>
          <cell r="L56">
            <v>91956.121100000004</v>
          </cell>
          <cell r="M56">
            <v>2385.6039000000001</v>
          </cell>
          <cell r="N56">
            <v>514564.51020000002</v>
          </cell>
          <cell r="O56">
            <v>1724646.3130999999</v>
          </cell>
          <cell r="P56">
            <v>1483557.4645</v>
          </cell>
          <cell r="Q56">
            <v>214148.97140000001</v>
          </cell>
          <cell r="R56">
            <v>26939.877199999999</v>
          </cell>
          <cell r="S56">
            <v>0</v>
          </cell>
          <cell r="T56">
            <v>0</v>
          </cell>
          <cell r="U56">
            <v>5500387.2472999999</v>
          </cell>
          <cell r="V56">
            <v>695.04139999999995</v>
          </cell>
          <cell r="W56">
            <v>656.3252</v>
          </cell>
          <cell r="X56">
            <v>6670.4198999999999</v>
          </cell>
          <cell r="Y56">
            <v>7913.7551000000003</v>
          </cell>
          <cell r="Z56">
            <v>7531.9654</v>
          </cell>
          <cell r="AA56">
            <v>381.78969999999998</v>
          </cell>
        </row>
        <row r="57">
          <cell r="G57">
            <v>4876180.2520000003</v>
          </cell>
          <cell r="H57">
            <v>4876180.2520000003</v>
          </cell>
          <cell r="I57">
            <v>212444.6606</v>
          </cell>
          <cell r="J57">
            <v>0</v>
          </cell>
          <cell r="K57">
            <v>212444.6606</v>
          </cell>
          <cell r="L57">
            <v>61577.781900000002</v>
          </cell>
          <cell r="M57">
            <v>1166.4491</v>
          </cell>
          <cell r="N57">
            <v>149700.4296</v>
          </cell>
          <cell r="O57">
            <v>1964686.5305000001</v>
          </cell>
          <cell r="P57">
            <v>1706627.2659</v>
          </cell>
          <cell r="Q57">
            <v>258059.26459999999</v>
          </cell>
          <cell r="R57">
            <v>0</v>
          </cell>
          <cell r="S57">
            <v>0</v>
          </cell>
          <cell r="T57">
            <v>0</v>
          </cell>
          <cell r="U57">
            <v>2699049.0608999999</v>
          </cell>
          <cell r="V57">
            <v>521.5231</v>
          </cell>
          <cell r="W57">
            <v>562.55319999999995</v>
          </cell>
          <cell r="X57">
            <v>4475.03</v>
          </cell>
          <cell r="Y57">
            <v>5175.32</v>
          </cell>
          <cell r="Z57">
            <v>5066.43</v>
          </cell>
          <cell r="AA57">
            <v>108.89</v>
          </cell>
        </row>
        <row r="58">
          <cell r="G58">
            <v>8021550.9062999999</v>
          </cell>
          <cell r="H58">
            <v>8021550.9062999999</v>
          </cell>
          <cell r="I58">
            <v>399893.72560000001</v>
          </cell>
          <cell r="J58">
            <v>0</v>
          </cell>
          <cell r="K58">
            <v>399893.72560000001</v>
          </cell>
          <cell r="L58">
            <v>81684.838300000003</v>
          </cell>
          <cell r="M58">
            <v>2024.4768999999999</v>
          </cell>
          <cell r="N58">
            <v>316184.41039999999</v>
          </cell>
          <cell r="O58">
            <v>2969995.2355</v>
          </cell>
          <cell r="P58">
            <v>2519000.1241000001</v>
          </cell>
          <cell r="Q58">
            <v>450995.11139999999</v>
          </cell>
          <cell r="R58">
            <v>0</v>
          </cell>
          <cell r="S58">
            <v>0</v>
          </cell>
          <cell r="T58">
            <v>0</v>
          </cell>
          <cell r="U58">
            <v>4651661.9452</v>
          </cell>
          <cell r="V58">
            <v>685.29129999999998</v>
          </cell>
          <cell r="W58">
            <v>706.72059999999999</v>
          </cell>
          <cell r="X58">
            <v>5792.0173000000004</v>
          </cell>
          <cell r="Y58">
            <v>6787.8603000000003</v>
          </cell>
          <cell r="Z58">
            <v>6640.4681</v>
          </cell>
          <cell r="AA58">
            <v>147.3922</v>
          </cell>
        </row>
        <row r="59">
          <cell r="G59">
            <v>21756401.339400001</v>
          </cell>
          <cell r="H59">
            <v>21756401.339400001</v>
          </cell>
          <cell r="I59">
            <v>3414708.9314000001</v>
          </cell>
          <cell r="J59">
            <v>2146382.92</v>
          </cell>
          <cell r="K59">
            <v>1268326.0114</v>
          </cell>
          <cell r="L59">
            <v>213622.6617</v>
          </cell>
          <cell r="M59">
            <v>6210.5835999999999</v>
          </cell>
          <cell r="N59">
            <v>1048492.7661</v>
          </cell>
          <cell r="O59">
            <v>4095208.2807999998</v>
          </cell>
          <cell r="P59">
            <v>3001891.5087000001</v>
          </cell>
          <cell r="Q59">
            <v>1183316.7720999999</v>
          </cell>
          <cell r="R59">
            <v>0</v>
          </cell>
          <cell r="S59">
            <v>90000</v>
          </cell>
          <cell r="T59">
            <v>0</v>
          </cell>
          <cell r="U59">
            <v>14246484.1272</v>
          </cell>
          <cell r="V59">
            <v>824.25369999999998</v>
          </cell>
          <cell r="W59">
            <v>752.00900000000001</v>
          </cell>
          <cell r="X59">
            <v>17925.5</v>
          </cell>
          <cell r="Y59">
            <v>17284.099999999999</v>
          </cell>
          <cell r="Z59">
            <v>16861.5</v>
          </cell>
          <cell r="AA59">
            <v>422.6</v>
          </cell>
        </row>
        <row r="60">
          <cell r="G60">
            <v>14738453.2327</v>
          </cell>
          <cell r="H60">
            <v>14738453.2327</v>
          </cell>
          <cell r="I60">
            <v>1398900.8443</v>
          </cell>
          <cell r="J60">
            <v>462659.78</v>
          </cell>
          <cell r="K60">
            <v>936241.06429999997</v>
          </cell>
          <cell r="L60">
            <v>163479.9889</v>
          </cell>
          <cell r="M60">
            <v>3858.1891999999998</v>
          </cell>
          <cell r="N60">
            <v>768902.88619999995</v>
          </cell>
          <cell r="O60">
            <v>4554638.7267000005</v>
          </cell>
          <cell r="P60">
            <v>3876961.8034000001</v>
          </cell>
          <cell r="Q60">
            <v>592393.05859999999</v>
          </cell>
          <cell r="R60">
            <v>85283.864700000006</v>
          </cell>
          <cell r="S60">
            <v>0</v>
          </cell>
          <cell r="T60">
            <v>0</v>
          </cell>
          <cell r="U60">
            <v>8784913.6616999991</v>
          </cell>
          <cell r="V60">
            <v>673.38660000000004</v>
          </cell>
          <cell r="W60">
            <v>622.13340000000005</v>
          </cell>
          <cell r="X60">
            <v>12293.28</v>
          </cell>
          <cell r="Y60">
            <v>13045.87</v>
          </cell>
          <cell r="Z60">
            <v>12723.47</v>
          </cell>
          <cell r="AA60">
            <v>322.39999999999998</v>
          </cell>
        </row>
        <row r="61">
          <cell r="G61">
            <v>5216890.3087999998</v>
          </cell>
          <cell r="H61">
            <v>5216890.3087999998</v>
          </cell>
          <cell r="I61">
            <v>394373.92379999999</v>
          </cell>
          <cell r="J61">
            <v>35780.800000000003</v>
          </cell>
          <cell r="K61">
            <v>358593.1238</v>
          </cell>
          <cell r="L61">
            <v>50844.160300000003</v>
          </cell>
          <cell r="M61">
            <v>1231.682</v>
          </cell>
          <cell r="N61">
            <v>306517.28149999998</v>
          </cell>
          <cell r="O61">
            <v>1978610.6732000001</v>
          </cell>
          <cell r="P61">
            <v>1733802</v>
          </cell>
          <cell r="Q61">
            <v>240590.24429999999</v>
          </cell>
          <cell r="R61">
            <v>4218.4288999999999</v>
          </cell>
          <cell r="S61">
            <v>0</v>
          </cell>
          <cell r="T61">
            <v>0</v>
          </cell>
          <cell r="U61">
            <v>2843905.7118000002</v>
          </cell>
          <cell r="V61">
            <v>662.79769999999996</v>
          </cell>
          <cell r="W61">
            <v>685.67060000000004</v>
          </cell>
          <cell r="X61">
            <v>3552.53</v>
          </cell>
          <cell r="Y61">
            <v>4290.76</v>
          </cell>
          <cell r="Z61">
            <v>4142.96</v>
          </cell>
          <cell r="AA61">
            <v>147.80000000000001</v>
          </cell>
        </row>
        <row r="62">
          <cell r="G62">
            <v>21185673.628699999</v>
          </cell>
          <cell r="H62">
            <v>21185673.628699999</v>
          </cell>
          <cell r="I62">
            <v>1304693.4024</v>
          </cell>
          <cell r="J62">
            <v>0</v>
          </cell>
          <cell r="K62">
            <v>1304693.4024</v>
          </cell>
          <cell r="L62">
            <v>257972.5466</v>
          </cell>
          <cell r="M62">
            <v>6828.7380999999996</v>
          </cell>
          <cell r="N62">
            <v>1039892.1176999999</v>
          </cell>
          <cell r="O62">
            <v>4351030.5530000003</v>
          </cell>
          <cell r="P62">
            <v>3774299.2299000002</v>
          </cell>
          <cell r="Q62">
            <v>576731.32310000004</v>
          </cell>
          <cell r="R62">
            <v>0</v>
          </cell>
          <cell r="S62">
            <v>0</v>
          </cell>
          <cell r="T62">
            <v>0</v>
          </cell>
          <cell r="U62">
            <v>15529949.6733</v>
          </cell>
          <cell r="V62">
            <v>751.74590000000001</v>
          </cell>
          <cell r="W62">
            <v>730.48159999999996</v>
          </cell>
          <cell r="X62">
            <v>17587.310000000001</v>
          </cell>
          <cell r="Y62">
            <v>20658.509999999998</v>
          </cell>
          <cell r="Z62">
            <v>20149.509999999998</v>
          </cell>
          <cell r="AA62">
            <v>509</v>
          </cell>
        </row>
        <row r="63">
          <cell r="G63">
            <v>22860189.002599999</v>
          </cell>
          <cell r="H63">
            <v>22860189.002599999</v>
          </cell>
          <cell r="I63">
            <v>1214033.6406</v>
          </cell>
          <cell r="J63">
            <v>0</v>
          </cell>
          <cell r="K63">
            <v>1214033.6406</v>
          </cell>
          <cell r="L63">
            <v>253622.94339999999</v>
          </cell>
          <cell r="M63">
            <v>7370.3849</v>
          </cell>
          <cell r="N63">
            <v>953040.31229999999</v>
          </cell>
          <cell r="O63">
            <v>4763907.3136999998</v>
          </cell>
          <cell r="P63">
            <v>2149349</v>
          </cell>
          <cell r="Q63">
            <v>800552.228</v>
          </cell>
          <cell r="R63">
            <v>1814006.0856999999</v>
          </cell>
          <cell r="S63">
            <v>0</v>
          </cell>
          <cell r="T63">
            <v>0</v>
          </cell>
          <cell r="U63">
            <v>16882248.048300002</v>
          </cell>
          <cell r="V63">
            <v>794.42319999999995</v>
          </cell>
          <cell r="W63">
            <v>775.82929999999999</v>
          </cell>
          <cell r="X63">
            <v>18423.75</v>
          </cell>
          <cell r="Y63">
            <v>21250.95</v>
          </cell>
          <cell r="Z63">
            <v>20528.55</v>
          </cell>
          <cell r="AA63">
            <v>722.4</v>
          </cell>
        </row>
        <row r="64">
          <cell r="G64">
            <v>11339432.5429</v>
          </cell>
          <cell r="H64">
            <v>11339432.5429</v>
          </cell>
          <cell r="I64">
            <v>989869.98419999995</v>
          </cell>
          <cell r="J64">
            <v>0</v>
          </cell>
          <cell r="K64">
            <v>989869.98419999995</v>
          </cell>
          <cell r="L64">
            <v>126434.98699999999</v>
          </cell>
          <cell r="M64">
            <v>3370.152</v>
          </cell>
          <cell r="N64">
            <v>860064.84519999998</v>
          </cell>
          <cell r="O64">
            <v>2928516.2601000001</v>
          </cell>
          <cell r="P64">
            <v>1507352.5416999999</v>
          </cell>
          <cell r="Q64">
            <v>213984.16399999999</v>
          </cell>
          <cell r="R64">
            <v>1207179.5544</v>
          </cell>
          <cell r="S64">
            <v>0</v>
          </cell>
          <cell r="T64">
            <v>0</v>
          </cell>
          <cell r="U64">
            <v>7421046.2986000003</v>
          </cell>
          <cell r="V64">
            <v>714.51369999999997</v>
          </cell>
          <cell r="W64">
            <v>729.34649999999999</v>
          </cell>
          <cell r="X64">
            <v>8392.1200000000008</v>
          </cell>
          <cell r="Y64">
            <v>10386.15</v>
          </cell>
          <cell r="Z64">
            <v>9990.15</v>
          </cell>
          <cell r="AA64">
            <v>396</v>
          </cell>
        </row>
        <row r="65">
          <cell r="G65">
            <v>5260844.6820999999</v>
          </cell>
          <cell r="H65">
            <v>5260844.6820999999</v>
          </cell>
          <cell r="I65">
            <v>361952.0895</v>
          </cell>
          <cell r="J65">
            <v>0</v>
          </cell>
          <cell r="K65">
            <v>361952.0895</v>
          </cell>
          <cell r="L65">
            <v>62331.500200000002</v>
          </cell>
          <cell r="M65">
            <v>1792.4201</v>
          </cell>
          <cell r="N65">
            <v>297828.1692</v>
          </cell>
          <cell r="O65">
            <v>932634.09420000005</v>
          </cell>
          <cell r="P65">
            <v>529510.46539999999</v>
          </cell>
          <cell r="Q65">
            <v>158467.05300000001</v>
          </cell>
          <cell r="R65">
            <v>244656.57579999999</v>
          </cell>
          <cell r="S65">
            <v>0</v>
          </cell>
          <cell r="T65">
            <v>0</v>
          </cell>
          <cell r="U65">
            <v>3966258.4983999999</v>
          </cell>
          <cell r="V65">
            <v>767.54510000000005</v>
          </cell>
          <cell r="W65">
            <v>746.00250000000005</v>
          </cell>
          <cell r="X65">
            <v>4151.1899999999996</v>
          </cell>
          <cell r="Y65">
            <v>5167.46</v>
          </cell>
          <cell r="Z65">
            <v>5042.66</v>
          </cell>
          <cell r="AA65">
            <v>124.8</v>
          </cell>
        </row>
        <row r="66">
          <cell r="G66">
            <v>24022392.5726</v>
          </cell>
          <cell r="H66">
            <v>24022392.5726</v>
          </cell>
          <cell r="I66">
            <v>319795.4387</v>
          </cell>
          <cell r="J66">
            <v>0</v>
          </cell>
          <cell r="K66">
            <v>319795.4387</v>
          </cell>
          <cell r="L66">
            <v>270815.70569999999</v>
          </cell>
          <cell r="M66">
            <v>7550.1637000000001</v>
          </cell>
          <cell r="N66">
            <v>41429.569300000003</v>
          </cell>
          <cell r="O66">
            <v>7020732.9172999999</v>
          </cell>
          <cell r="P66">
            <v>6262096.8550000004</v>
          </cell>
          <cell r="Q66">
            <v>758636.06229999999</v>
          </cell>
          <cell r="R66">
            <v>0</v>
          </cell>
          <cell r="S66">
            <v>0</v>
          </cell>
          <cell r="T66">
            <v>0</v>
          </cell>
          <cell r="U66">
            <v>16681864.216600001</v>
          </cell>
          <cell r="V66">
            <v>755.83010000000002</v>
          </cell>
          <cell r="W66">
            <v>710.16830000000004</v>
          </cell>
          <cell r="X66">
            <v>19189.900000000001</v>
          </cell>
          <cell r="Y66">
            <v>22070.9185</v>
          </cell>
          <cell r="Z66">
            <v>22070.9185</v>
          </cell>
          <cell r="AA66">
            <v>0</v>
          </cell>
        </row>
        <row r="68">
          <cell r="G68">
            <v>5005727.9985999996</v>
          </cell>
          <cell r="H68">
            <v>5005727.9985999996</v>
          </cell>
          <cell r="I68">
            <v>295963.38679999998</v>
          </cell>
          <cell r="J68">
            <v>0</v>
          </cell>
          <cell r="K68">
            <v>295963.38679999998</v>
          </cell>
          <cell r="L68">
            <v>50088.570299999999</v>
          </cell>
          <cell r="M68">
            <v>1311.6918000000001</v>
          </cell>
          <cell r="N68">
            <v>244563.12469999999</v>
          </cell>
          <cell r="O68">
            <v>1710205.9783999999</v>
          </cell>
          <cell r="P68">
            <v>1482799.5985999999</v>
          </cell>
          <cell r="Q68">
            <v>179759.38380000001</v>
          </cell>
          <cell r="R68">
            <v>47646.995999999999</v>
          </cell>
          <cell r="S68">
            <v>0</v>
          </cell>
          <cell r="T68">
            <v>0</v>
          </cell>
          <cell r="U68">
            <v>2999558.6334000002</v>
          </cell>
          <cell r="V68">
            <v>713.22969999999998</v>
          </cell>
          <cell r="W68">
            <v>745.66570000000002</v>
          </cell>
          <cell r="X68">
            <v>3476.2</v>
          </cell>
          <cell r="Y68">
            <v>4205.6000000000004</v>
          </cell>
          <cell r="Z68">
            <v>4070.6</v>
          </cell>
          <cell r="AA68">
            <v>135</v>
          </cell>
        </row>
        <row r="69">
          <cell r="G69">
            <v>41491657.070500001</v>
          </cell>
          <cell r="H69">
            <v>41491657.070500001</v>
          </cell>
          <cell r="I69">
            <v>3031683.6760999998</v>
          </cell>
          <cell r="J69">
            <v>406545.21</v>
          </cell>
          <cell r="K69">
            <v>2625138.4660999998</v>
          </cell>
          <cell r="L69">
            <v>494714.94679999998</v>
          </cell>
          <cell r="M69">
            <v>13096.2248</v>
          </cell>
          <cell r="N69">
            <v>2117327.2944999998</v>
          </cell>
          <cell r="O69">
            <v>8404092.3543999996</v>
          </cell>
          <cell r="P69">
            <v>7208619.5102000004</v>
          </cell>
          <cell r="Q69">
            <v>1053257.3803000001</v>
          </cell>
          <cell r="R69">
            <v>142215.4639</v>
          </cell>
          <cell r="S69">
            <v>0</v>
          </cell>
          <cell r="T69">
            <v>0</v>
          </cell>
          <cell r="U69">
            <v>30055881.039999999</v>
          </cell>
          <cell r="V69">
            <v>726.70050000000003</v>
          </cell>
          <cell r="W69">
            <v>700.3424</v>
          </cell>
          <cell r="X69">
            <v>35963.620000000003</v>
          </cell>
          <cell r="Y69">
            <v>41359.379999999997</v>
          </cell>
          <cell r="Z69">
            <v>40458.5</v>
          </cell>
          <cell r="AA69">
            <v>900.88</v>
          </cell>
        </row>
        <row r="70">
          <cell r="G70">
            <v>65216621.011299998</v>
          </cell>
          <cell r="H70">
            <v>65216621.011299998</v>
          </cell>
          <cell r="I70">
            <v>6452012.4002</v>
          </cell>
          <cell r="J70">
            <v>1137975.75</v>
          </cell>
          <cell r="K70">
            <v>5314036.6502</v>
          </cell>
          <cell r="L70">
            <v>837891.59680000006</v>
          </cell>
          <cell r="M70">
            <v>18458.448799999998</v>
          </cell>
          <cell r="N70">
            <v>4457686.6046000002</v>
          </cell>
          <cell r="O70">
            <v>22781074.2434</v>
          </cell>
          <cell r="P70">
            <v>20996084.668499999</v>
          </cell>
          <cell r="Q70">
            <v>1075124.7851</v>
          </cell>
          <cell r="R70">
            <v>709864.78980000003</v>
          </cell>
          <cell r="S70">
            <v>0</v>
          </cell>
          <cell r="T70">
            <v>0</v>
          </cell>
          <cell r="U70">
            <v>35983534.367700003</v>
          </cell>
          <cell r="V70">
            <v>466.66250000000002</v>
          </cell>
          <cell r="W70">
            <v>506.67910000000001</v>
          </cell>
          <cell r="X70">
            <v>71220.509999999995</v>
          </cell>
          <cell r="Y70">
            <v>77108.259999999995</v>
          </cell>
          <cell r="Z70">
            <v>73608.259999999995</v>
          </cell>
          <cell r="AA70">
            <v>3500</v>
          </cell>
        </row>
        <row r="71">
          <cell r="G71">
            <v>27336433.798999999</v>
          </cell>
          <cell r="H71">
            <v>27336433.798999999</v>
          </cell>
          <cell r="I71">
            <v>1774089.7686000001</v>
          </cell>
          <cell r="J71">
            <v>0</v>
          </cell>
          <cell r="K71">
            <v>1774089.7686000001</v>
          </cell>
          <cell r="L71">
            <v>305398.14549999998</v>
          </cell>
          <cell r="M71">
            <v>9657.9611000000004</v>
          </cell>
          <cell r="N71">
            <v>1459033.662</v>
          </cell>
          <cell r="O71">
            <v>3510666.9232000001</v>
          </cell>
          <cell r="P71">
            <v>2398021</v>
          </cell>
          <cell r="Q71">
            <v>1112645.9232000001</v>
          </cell>
          <cell r="R71">
            <v>0</v>
          </cell>
          <cell r="S71">
            <v>0</v>
          </cell>
          <cell r="T71">
            <v>0</v>
          </cell>
          <cell r="U71">
            <v>22051677.1072</v>
          </cell>
          <cell r="V71">
            <v>827.95989999999995</v>
          </cell>
          <cell r="W71">
            <v>793.26289999999995</v>
          </cell>
          <cell r="X71">
            <v>23766.17</v>
          </cell>
          <cell r="Y71">
            <v>26633.75</v>
          </cell>
          <cell r="Z71">
            <v>26124.75</v>
          </cell>
          <cell r="AA71">
            <v>509</v>
          </cell>
        </row>
        <row r="72">
          <cell r="I72">
            <v>0</v>
          </cell>
          <cell r="K72">
            <v>0</v>
          </cell>
          <cell r="L72">
            <v>0</v>
          </cell>
          <cell r="M72">
            <v>0</v>
          </cell>
          <cell r="N72">
            <v>0</v>
          </cell>
          <cell r="O72">
            <v>0</v>
          </cell>
          <cell r="Q72">
            <v>0</v>
          </cell>
          <cell r="R72">
            <v>0</v>
          </cell>
          <cell r="S72">
            <v>0</v>
          </cell>
          <cell r="T72">
            <v>0</v>
          </cell>
          <cell r="U72">
            <v>0</v>
          </cell>
          <cell r="Y72">
            <v>0</v>
          </cell>
        </row>
        <row r="73">
          <cell r="I73">
            <v>0</v>
          </cell>
          <cell r="K73">
            <v>0</v>
          </cell>
          <cell r="L73">
            <v>0</v>
          </cell>
          <cell r="M73">
            <v>0</v>
          </cell>
          <cell r="N73">
            <v>0</v>
          </cell>
          <cell r="O73">
            <v>0</v>
          </cell>
          <cell r="Q73">
            <v>0</v>
          </cell>
          <cell r="R73">
            <v>0</v>
          </cell>
          <cell r="S73">
            <v>0</v>
          </cell>
          <cell r="T73">
            <v>0</v>
          </cell>
          <cell r="U73">
            <v>0</v>
          </cell>
          <cell r="Y73">
            <v>0</v>
          </cell>
        </row>
        <row r="75">
          <cell r="G75">
            <v>507671.61560000002</v>
          </cell>
          <cell r="H75">
            <v>507671.61560000002</v>
          </cell>
          <cell r="I75">
            <v>46746.196600000003</v>
          </cell>
          <cell r="J75">
            <v>0</v>
          </cell>
          <cell r="K75">
            <v>46746.196600000003</v>
          </cell>
          <cell r="L75">
            <v>5086.3501999999999</v>
          </cell>
          <cell r="M75">
            <v>102.1858</v>
          </cell>
          <cell r="N75">
            <v>41557.660600000003</v>
          </cell>
          <cell r="O75">
            <v>246464.15210000001</v>
          </cell>
          <cell r="P75">
            <v>229367</v>
          </cell>
          <cell r="Q75">
            <v>0</v>
          </cell>
          <cell r="R75">
            <v>246464.15210000001</v>
          </cell>
          <cell r="S75">
            <v>0</v>
          </cell>
          <cell r="T75">
            <v>-229367</v>
          </cell>
          <cell r="U75">
            <v>214461.26689999999</v>
          </cell>
          <cell r="V75">
            <v>500.94900000000001</v>
          </cell>
          <cell r="W75">
            <v>534.08249999999998</v>
          </cell>
          <cell r="X75">
            <v>304.67</v>
          </cell>
          <cell r="Y75">
            <v>428.11</v>
          </cell>
          <cell r="Z75">
            <v>416.7</v>
          </cell>
          <cell r="AA75">
            <v>11.41</v>
          </cell>
        </row>
        <row r="76">
          <cell r="G76">
            <v>4001934.8724000002</v>
          </cell>
          <cell r="H76">
            <v>4001934.8724000002</v>
          </cell>
          <cell r="I76">
            <v>1592599.8805</v>
          </cell>
          <cell r="J76">
            <v>1217485.1000000001</v>
          </cell>
          <cell r="K76">
            <v>375114.78049999999</v>
          </cell>
          <cell r="L76">
            <v>50678.3923</v>
          </cell>
          <cell r="M76">
            <v>265.66140000000001</v>
          </cell>
          <cell r="N76">
            <v>324170.7268</v>
          </cell>
          <cell r="O76">
            <v>1733590.5089</v>
          </cell>
          <cell r="P76">
            <v>1511092.0094999999</v>
          </cell>
          <cell r="Q76">
            <v>222498.4994</v>
          </cell>
          <cell r="R76">
            <v>0</v>
          </cell>
          <cell r="S76">
            <v>0</v>
          </cell>
          <cell r="T76">
            <v>0</v>
          </cell>
          <cell r="U76">
            <v>675744.48300000001</v>
          </cell>
          <cell r="V76">
            <v>583.05610000000001</v>
          </cell>
          <cell r="W76">
            <v>534.47609999999997</v>
          </cell>
          <cell r="X76">
            <v>3047.7</v>
          </cell>
          <cell r="Y76">
            <v>1158.97</v>
          </cell>
          <cell r="Z76">
            <v>983.7</v>
          </cell>
          <cell r="AA76">
            <v>175.27</v>
          </cell>
        </row>
        <row r="77">
          <cell r="G77">
            <v>567851.11789999995</v>
          </cell>
          <cell r="H77">
            <v>567851.11789999995</v>
          </cell>
          <cell r="I77">
            <v>49402.847600000001</v>
          </cell>
          <cell r="J77">
            <v>0</v>
          </cell>
          <cell r="K77">
            <v>49402.847600000001</v>
          </cell>
          <cell r="L77">
            <v>7583.3539000000001</v>
          </cell>
          <cell r="M77">
            <v>94.062100000000001</v>
          </cell>
          <cell r="N77">
            <v>41725.431600000004</v>
          </cell>
          <cell r="O77">
            <v>301643.70520000003</v>
          </cell>
          <cell r="P77">
            <v>282615</v>
          </cell>
          <cell r="Q77">
            <v>0</v>
          </cell>
          <cell r="R77">
            <v>301643.70520000003</v>
          </cell>
          <cell r="S77">
            <v>0</v>
          </cell>
          <cell r="T77">
            <v>-282615</v>
          </cell>
          <cell r="U77">
            <v>216804.56510000001</v>
          </cell>
          <cell r="V77">
            <v>322.00290000000001</v>
          </cell>
          <cell r="W77">
            <v>312.59300000000002</v>
          </cell>
          <cell r="X77">
            <v>584.63070000000005</v>
          </cell>
          <cell r="Y77">
            <v>673.3</v>
          </cell>
          <cell r="Z77">
            <v>622</v>
          </cell>
          <cell r="AA77">
            <v>51.3</v>
          </cell>
        </row>
        <row r="78">
          <cell r="G78">
            <v>5104469.6580999997</v>
          </cell>
          <cell r="H78">
            <v>5104469.6580999997</v>
          </cell>
          <cell r="I78">
            <v>1072591.3799999999</v>
          </cell>
          <cell r="J78">
            <v>0</v>
          </cell>
          <cell r="K78">
            <v>1072591.3799999999</v>
          </cell>
          <cell r="L78">
            <v>148089.4118</v>
          </cell>
          <cell r="M78">
            <v>1038.0572999999999</v>
          </cell>
          <cell r="N78">
            <v>923463.91090000002</v>
          </cell>
          <cell r="O78">
            <v>1455549.298</v>
          </cell>
          <cell r="P78">
            <v>1152131.6188999999</v>
          </cell>
          <cell r="Q78">
            <v>303417.67910000001</v>
          </cell>
          <cell r="R78">
            <v>0</v>
          </cell>
          <cell r="S78">
            <v>0</v>
          </cell>
          <cell r="T78">
            <v>0</v>
          </cell>
          <cell r="U78">
            <v>2576328.9800999998</v>
          </cell>
          <cell r="V78">
            <v>162.99789999999999</v>
          </cell>
          <cell r="W78">
            <v>145.1028</v>
          </cell>
          <cell r="X78">
            <v>13950.45</v>
          </cell>
          <cell r="Y78">
            <v>15805.9</v>
          </cell>
          <cell r="Z78">
            <v>15365.2</v>
          </cell>
          <cell r="AA78">
            <v>440.7</v>
          </cell>
        </row>
        <row r="79">
          <cell r="G79">
            <v>9122204.2963999994</v>
          </cell>
          <cell r="H79">
            <v>9122204.2963999994</v>
          </cell>
          <cell r="I79">
            <v>367269.99489999999</v>
          </cell>
          <cell r="J79">
            <v>15142.6</v>
          </cell>
          <cell r="K79">
            <v>352127.39490000001</v>
          </cell>
          <cell r="L79">
            <v>68197.150200000004</v>
          </cell>
          <cell r="M79">
            <v>1857.7907</v>
          </cell>
          <cell r="N79">
            <v>282072.45400000003</v>
          </cell>
          <cell r="O79">
            <v>4740599.8236999996</v>
          </cell>
          <cell r="P79">
            <v>2301838</v>
          </cell>
          <cell r="Q79">
            <v>0</v>
          </cell>
          <cell r="R79">
            <v>4740599.8236999996</v>
          </cell>
          <cell r="S79">
            <v>0</v>
          </cell>
          <cell r="T79">
            <v>-2301838</v>
          </cell>
          <cell r="U79">
            <v>4014334.4778</v>
          </cell>
          <cell r="V79">
            <v>708.60540000000003</v>
          </cell>
          <cell r="W79">
            <v>733.77139999999997</v>
          </cell>
          <cell r="X79">
            <v>6707.01</v>
          </cell>
          <cell r="Y79">
            <v>5665.12</v>
          </cell>
          <cell r="Z79">
            <v>5416.53</v>
          </cell>
          <cell r="AA79">
            <v>248.59</v>
          </cell>
        </row>
        <row r="80">
          <cell r="G80">
            <v>22559919.2819</v>
          </cell>
          <cell r="H80">
            <v>22559919.2819</v>
          </cell>
          <cell r="I80">
            <v>3974901.3245000001</v>
          </cell>
          <cell r="J80">
            <v>1704169</v>
          </cell>
          <cell r="K80">
            <v>2270732.3245000001</v>
          </cell>
          <cell r="L80">
            <v>435891.98</v>
          </cell>
          <cell r="M80">
            <v>3639.4227000000001</v>
          </cell>
          <cell r="N80">
            <v>1831200.9217999999</v>
          </cell>
          <cell r="O80">
            <v>9822987.7424999997</v>
          </cell>
          <cell r="P80">
            <v>3531557.0287000001</v>
          </cell>
          <cell r="Q80">
            <v>991112.46880000003</v>
          </cell>
          <cell r="R80">
            <v>5129901.3449999997</v>
          </cell>
          <cell r="S80">
            <v>-170416.9</v>
          </cell>
          <cell r="T80">
            <v>0</v>
          </cell>
          <cell r="U80">
            <v>8762030.2149</v>
          </cell>
          <cell r="V80">
            <v>460.46660000000003</v>
          </cell>
          <cell r="W80">
            <v>438.19099999999997</v>
          </cell>
          <cell r="X80">
            <v>39227.82</v>
          </cell>
          <cell r="Y80">
            <v>19028.59</v>
          </cell>
          <cell r="Z80">
            <v>18080.5</v>
          </cell>
          <cell r="AA80">
            <v>948.09</v>
          </cell>
        </row>
        <row r="81">
          <cell r="G81">
            <v>24271554.559</v>
          </cell>
          <cell r="H81">
            <v>24271554.559</v>
          </cell>
          <cell r="I81">
            <v>2235033.7488000002</v>
          </cell>
          <cell r="J81">
            <v>97089.66</v>
          </cell>
          <cell r="K81">
            <v>2137944.0888</v>
          </cell>
          <cell r="L81">
            <v>336602.57980000001</v>
          </cell>
          <cell r="M81">
            <v>6705.6297999999997</v>
          </cell>
          <cell r="N81">
            <v>1794635.8792000001</v>
          </cell>
          <cell r="O81">
            <v>6144647.7324999999</v>
          </cell>
          <cell r="P81">
            <v>2069131.55</v>
          </cell>
          <cell r="Q81">
            <v>373379.28499999997</v>
          </cell>
          <cell r="R81">
            <v>3702136.8975</v>
          </cell>
          <cell r="S81">
            <v>0</v>
          </cell>
          <cell r="T81">
            <v>0</v>
          </cell>
          <cell r="U81">
            <v>15891873.0777</v>
          </cell>
          <cell r="V81">
            <v>568.24419999999998</v>
          </cell>
          <cell r="W81">
            <v>530.98889999999994</v>
          </cell>
          <cell r="X81">
            <v>24950.2</v>
          </cell>
          <cell r="Y81">
            <v>27966.627499999999</v>
          </cell>
          <cell r="Z81">
            <v>27734.799999999999</v>
          </cell>
          <cell r="AA81">
            <v>231.82749999999999</v>
          </cell>
        </row>
        <row r="82">
          <cell r="G82">
            <v>12111474.986500001</v>
          </cell>
          <cell r="H82">
            <v>12111474.986500001</v>
          </cell>
          <cell r="I82">
            <v>227481.90220000001</v>
          </cell>
          <cell r="J82">
            <v>0</v>
          </cell>
          <cell r="K82">
            <v>227481.90220000001</v>
          </cell>
          <cell r="L82">
            <v>150459.13190000001</v>
          </cell>
          <cell r="M82">
            <v>2192.2141000000001</v>
          </cell>
          <cell r="N82">
            <v>74830.556200000006</v>
          </cell>
          <cell r="O82">
            <v>3515023.4980000001</v>
          </cell>
          <cell r="P82">
            <v>3416895</v>
          </cell>
          <cell r="Q82">
            <v>265409.848</v>
          </cell>
          <cell r="R82">
            <v>0</v>
          </cell>
          <cell r="S82">
            <v>167281.35</v>
          </cell>
          <cell r="T82">
            <v>0</v>
          </cell>
          <cell r="U82">
            <v>8368969.5862999996</v>
          </cell>
          <cell r="V82">
            <v>662.81730000000005</v>
          </cell>
          <cell r="W82">
            <v>659.10429999999997</v>
          </cell>
          <cell r="X82">
            <v>10986.86</v>
          </cell>
          <cell r="Y82">
            <v>12626.36</v>
          </cell>
          <cell r="Z82">
            <v>12626.36</v>
          </cell>
          <cell r="AA82">
            <v>0</v>
          </cell>
        </row>
        <row r="83">
          <cell r="G83">
            <v>9488774.4492000006</v>
          </cell>
          <cell r="H83">
            <v>9488774.4492000006</v>
          </cell>
          <cell r="I83">
            <v>511257.38299999997</v>
          </cell>
          <cell r="J83">
            <v>0</v>
          </cell>
          <cell r="K83">
            <v>511257.38299999997</v>
          </cell>
          <cell r="L83">
            <v>104035.579</v>
          </cell>
          <cell r="M83">
            <v>2686.6181000000001</v>
          </cell>
          <cell r="N83">
            <v>404535.18589999998</v>
          </cell>
          <cell r="O83">
            <v>2805071.1507000001</v>
          </cell>
          <cell r="P83">
            <v>2158615.2703</v>
          </cell>
          <cell r="Q83">
            <v>479304.59950000001</v>
          </cell>
          <cell r="R83">
            <v>167151.28090000001</v>
          </cell>
          <cell r="S83">
            <v>0</v>
          </cell>
          <cell r="T83">
            <v>0</v>
          </cell>
          <cell r="U83">
            <v>6172445.9155000001</v>
          </cell>
          <cell r="V83">
            <v>719.35490000000004</v>
          </cell>
          <cell r="W83">
            <v>697.12879999999996</v>
          </cell>
          <cell r="X83">
            <v>7137.0950000000003</v>
          </cell>
          <cell r="Y83">
            <v>8580.5300000000007</v>
          </cell>
          <cell r="Z83">
            <v>8580.5300000000007</v>
          </cell>
          <cell r="AA83">
            <v>0</v>
          </cell>
        </row>
        <row r="84">
          <cell r="G84">
            <v>7442573.8594000004</v>
          </cell>
          <cell r="H84">
            <v>7442573.8594000004</v>
          </cell>
          <cell r="I84">
            <v>707462.3014</v>
          </cell>
          <cell r="J84">
            <v>201587.06700000001</v>
          </cell>
          <cell r="K84">
            <v>505875.23440000002</v>
          </cell>
          <cell r="L84">
            <v>82121.358399999997</v>
          </cell>
          <cell r="M84">
            <v>1953.5026</v>
          </cell>
          <cell r="N84">
            <v>421800.37339999998</v>
          </cell>
          <cell r="O84">
            <v>2253430.2395000001</v>
          </cell>
          <cell r="P84">
            <v>995430</v>
          </cell>
          <cell r="Q84">
            <v>183703.66800000001</v>
          </cell>
          <cell r="R84">
            <v>1074296.5715000001</v>
          </cell>
          <cell r="S84">
            <v>0</v>
          </cell>
          <cell r="T84">
            <v>0</v>
          </cell>
          <cell r="U84">
            <v>4481681.3185000001</v>
          </cell>
          <cell r="V84">
            <v>652.50350000000003</v>
          </cell>
          <cell r="W84">
            <v>640.64769999999999</v>
          </cell>
          <cell r="X84">
            <v>5697.01</v>
          </cell>
          <cell r="Y84">
            <v>6868.44</v>
          </cell>
          <cell r="Z84">
            <v>6545.61</v>
          </cell>
          <cell r="AA84">
            <v>322.83</v>
          </cell>
        </row>
        <row r="85">
          <cell r="G85">
            <v>15176171.9099</v>
          </cell>
          <cell r="H85">
            <v>15176171.9099</v>
          </cell>
          <cell r="I85">
            <v>11352653.5286</v>
          </cell>
          <cell r="J85">
            <v>10798331.5897</v>
          </cell>
          <cell r="K85">
            <v>554321.93889999995</v>
          </cell>
          <cell r="L85">
            <v>551695.5466</v>
          </cell>
          <cell r="M85">
            <v>0</v>
          </cell>
          <cell r="N85">
            <v>2626.3923</v>
          </cell>
          <cell r="O85">
            <v>2600987.1105999998</v>
          </cell>
          <cell r="P85">
            <v>3785456.0521999998</v>
          </cell>
          <cell r="Q85">
            <v>314114.1054</v>
          </cell>
          <cell r="R85">
            <v>1120515.9029999999</v>
          </cell>
          <cell r="S85">
            <v>1394098.95</v>
          </cell>
          <cell r="T85">
            <v>-1225000</v>
          </cell>
          <cell r="U85">
            <v>1222531.2707</v>
          </cell>
          <cell r="W85">
            <v>0</v>
          </cell>
          <cell r="X85">
            <v>46743.79</v>
          </cell>
          <cell r="Y85">
            <v>0</v>
          </cell>
          <cell r="Z85">
            <v>0</v>
          </cell>
          <cell r="AA85">
            <v>0</v>
          </cell>
        </row>
        <row r="86">
          <cell r="I86">
            <v>0</v>
          </cell>
          <cell r="K86">
            <v>0</v>
          </cell>
          <cell r="L86">
            <v>0</v>
          </cell>
          <cell r="M86">
            <v>0</v>
          </cell>
          <cell r="N86">
            <v>0</v>
          </cell>
          <cell r="O86">
            <v>0</v>
          </cell>
          <cell r="Q86">
            <v>0</v>
          </cell>
          <cell r="R86">
            <v>0</v>
          </cell>
          <cell r="S86">
            <v>0</v>
          </cell>
          <cell r="T86">
            <v>0</v>
          </cell>
          <cell r="U86">
            <v>0</v>
          </cell>
          <cell r="Y86">
            <v>0</v>
          </cell>
        </row>
        <row r="87">
          <cell r="G87">
            <v>5277197.6774000004</v>
          </cell>
          <cell r="H87">
            <v>5277197.6774000004</v>
          </cell>
          <cell r="I87">
            <v>308258.90169999999</v>
          </cell>
          <cell r="J87">
            <v>0</v>
          </cell>
          <cell r="K87">
            <v>308258.90169999999</v>
          </cell>
          <cell r="L87">
            <v>62591.433199999999</v>
          </cell>
          <cell r="M87">
            <v>1409.0525</v>
          </cell>
          <cell r="N87">
            <v>244258.416</v>
          </cell>
          <cell r="O87">
            <v>1724100.2050000001</v>
          </cell>
          <cell r="P87">
            <v>1421387.987</v>
          </cell>
          <cell r="Q87">
            <v>302712.21799999999</v>
          </cell>
          <cell r="R87">
            <v>0</v>
          </cell>
          <cell r="S87">
            <v>0</v>
          </cell>
          <cell r="T87">
            <v>0</v>
          </cell>
          <cell r="U87">
            <v>3244838.5707</v>
          </cell>
          <cell r="V87">
            <v>627.53729999999996</v>
          </cell>
          <cell r="W87">
            <v>610.19960000000003</v>
          </cell>
          <cell r="X87">
            <v>4224.8</v>
          </cell>
          <cell r="Y87">
            <v>5170.75</v>
          </cell>
          <cell r="Z87">
            <v>5008</v>
          </cell>
          <cell r="AA87">
            <v>162.75</v>
          </cell>
        </row>
        <row r="88">
          <cell r="I88">
            <v>0</v>
          </cell>
          <cell r="J88">
            <v>0</v>
          </cell>
          <cell r="K88">
            <v>0</v>
          </cell>
          <cell r="L88">
            <v>0</v>
          </cell>
          <cell r="M88">
            <v>0</v>
          </cell>
          <cell r="N88">
            <v>0</v>
          </cell>
          <cell r="O88">
            <v>0</v>
          </cell>
          <cell r="P88">
            <v>0</v>
          </cell>
          <cell r="Q88">
            <v>0</v>
          </cell>
          <cell r="R88">
            <v>0</v>
          </cell>
          <cell r="S88">
            <v>0</v>
          </cell>
          <cell r="T88">
            <v>0</v>
          </cell>
          <cell r="U88">
            <v>0</v>
          </cell>
          <cell r="W88">
            <v>0</v>
          </cell>
          <cell r="Y88">
            <v>0</v>
          </cell>
        </row>
        <row r="89">
          <cell r="I89">
            <v>0</v>
          </cell>
          <cell r="K89">
            <v>0</v>
          </cell>
          <cell r="L89">
            <v>0</v>
          </cell>
          <cell r="M89">
            <v>0</v>
          </cell>
          <cell r="N89">
            <v>0</v>
          </cell>
          <cell r="O89">
            <v>0</v>
          </cell>
          <cell r="Q89">
            <v>0</v>
          </cell>
          <cell r="R89">
            <v>0</v>
          </cell>
          <cell r="S89">
            <v>0</v>
          </cell>
          <cell r="T89">
            <v>0</v>
          </cell>
          <cell r="U89">
            <v>0</v>
          </cell>
          <cell r="Y89">
            <v>0</v>
          </cell>
        </row>
        <row r="91">
          <cell r="G91">
            <v>10075324.5272</v>
          </cell>
          <cell r="H91">
            <v>10075324.5272</v>
          </cell>
          <cell r="I91">
            <v>4566167.8512000004</v>
          </cell>
          <cell r="J91">
            <v>4521433.4000000004</v>
          </cell>
          <cell r="K91">
            <v>44734.451200000003</v>
          </cell>
          <cell r="L91">
            <v>18195.307400000002</v>
          </cell>
          <cell r="M91">
            <v>0</v>
          </cell>
          <cell r="N91">
            <v>26539.143800000002</v>
          </cell>
          <cell r="O91">
            <v>5509156.6798</v>
          </cell>
          <cell r="P91">
            <v>0</v>
          </cell>
          <cell r="Q91">
            <v>0</v>
          </cell>
          <cell r="R91">
            <v>4635208.9198000003</v>
          </cell>
          <cell r="S91">
            <v>-873947.76</v>
          </cell>
          <cell r="T91">
            <v>0</v>
          </cell>
          <cell r="U91">
            <v>-3.8E-3</v>
          </cell>
          <cell r="W91">
            <v>0</v>
          </cell>
          <cell r="X91">
            <v>4899.0182000000004</v>
          </cell>
          <cell r="Y91">
            <v>0</v>
          </cell>
          <cell r="Z91">
            <v>0</v>
          </cell>
          <cell r="AA91">
            <v>0</v>
          </cell>
        </row>
        <row r="92">
          <cell r="G92">
            <v>12191596.4981</v>
          </cell>
          <cell r="H92">
            <v>12191596.4981</v>
          </cell>
          <cell r="I92">
            <v>4668602.0848000003</v>
          </cell>
          <cell r="J92">
            <v>4232040.7</v>
          </cell>
          <cell r="K92">
            <v>436561.3848</v>
          </cell>
          <cell r="L92">
            <v>110837.0126</v>
          </cell>
          <cell r="M92">
            <v>1946.8179</v>
          </cell>
          <cell r="N92">
            <v>323777.55430000002</v>
          </cell>
          <cell r="O92">
            <v>3036594.5743</v>
          </cell>
          <cell r="P92">
            <v>555416.89399999997</v>
          </cell>
          <cell r="Q92">
            <v>2481177.6803000001</v>
          </cell>
          <cell r="R92">
            <v>0</v>
          </cell>
          <cell r="S92">
            <v>0</v>
          </cell>
          <cell r="T92">
            <v>0</v>
          </cell>
          <cell r="U92">
            <v>4486399.8389999997</v>
          </cell>
          <cell r="V92">
            <v>747.70839999999998</v>
          </cell>
          <cell r="W92">
            <v>725.99350000000004</v>
          </cell>
          <cell r="X92">
            <v>7602.84</v>
          </cell>
          <cell r="Y92">
            <v>6000.2</v>
          </cell>
          <cell r="Z92">
            <v>5641</v>
          </cell>
          <cell r="AA92">
            <v>359.2</v>
          </cell>
        </row>
        <row r="93">
          <cell r="G93">
            <v>11709608.897700001</v>
          </cell>
          <cell r="H93">
            <v>11709608.897700001</v>
          </cell>
          <cell r="I93">
            <v>268069.0001</v>
          </cell>
          <cell r="J93">
            <v>0</v>
          </cell>
          <cell r="K93">
            <v>268069.0001</v>
          </cell>
          <cell r="L93">
            <v>78738.473800000007</v>
          </cell>
          <cell r="M93">
            <v>3501.4636</v>
          </cell>
          <cell r="N93">
            <v>185829.06270000001</v>
          </cell>
          <cell r="O93">
            <v>3491149.8872000002</v>
          </cell>
          <cell r="P93">
            <v>1695070.5015</v>
          </cell>
          <cell r="Q93">
            <v>654043.38009999995</v>
          </cell>
          <cell r="R93">
            <v>1142036.0056</v>
          </cell>
          <cell r="S93">
            <v>0</v>
          </cell>
          <cell r="T93">
            <v>0</v>
          </cell>
          <cell r="U93">
            <v>7950390.0104</v>
          </cell>
          <cell r="V93">
            <v>1210.8330000000001</v>
          </cell>
          <cell r="W93">
            <v>1193.2145</v>
          </cell>
          <cell r="X93">
            <v>5549.54</v>
          </cell>
          <cell r="Y93">
            <v>6566.05</v>
          </cell>
          <cell r="Z93">
            <v>6566.05</v>
          </cell>
          <cell r="AA93">
            <v>0</v>
          </cell>
        </row>
        <row r="94">
          <cell r="G94">
            <v>6263824.608</v>
          </cell>
          <cell r="H94">
            <v>6263824.608</v>
          </cell>
          <cell r="I94">
            <v>336799.97279999999</v>
          </cell>
          <cell r="J94">
            <v>0</v>
          </cell>
          <cell r="K94">
            <v>336799.97279999999</v>
          </cell>
          <cell r="L94">
            <v>70601.186900000001</v>
          </cell>
          <cell r="M94">
            <v>709.0548</v>
          </cell>
          <cell r="N94">
            <v>265489.73109999998</v>
          </cell>
          <cell r="O94">
            <v>4234608.5283000004</v>
          </cell>
          <cell r="P94">
            <v>0</v>
          </cell>
          <cell r="Q94">
            <v>0</v>
          </cell>
          <cell r="R94">
            <v>4234608.5283000004</v>
          </cell>
          <cell r="S94">
            <v>0</v>
          </cell>
          <cell r="T94">
            <v>0</v>
          </cell>
          <cell r="U94">
            <v>1692416.1069</v>
          </cell>
          <cell r="V94">
            <v>288.82350000000002</v>
          </cell>
          <cell r="W94">
            <v>270.7561</v>
          </cell>
          <cell r="X94">
            <v>4358.0200000000004</v>
          </cell>
          <cell r="Y94">
            <v>5859.69</v>
          </cell>
          <cell r="Z94">
            <v>5734.3</v>
          </cell>
          <cell r="AA94">
            <v>125.39</v>
          </cell>
        </row>
        <row r="95">
          <cell r="G95">
            <v>4439132.2289000005</v>
          </cell>
          <cell r="H95">
            <v>4439132.2289000005</v>
          </cell>
          <cell r="I95">
            <v>606117.6</v>
          </cell>
          <cell r="J95">
            <v>606117.6</v>
          </cell>
          <cell r="K95">
            <v>0</v>
          </cell>
          <cell r="L95">
            <v>0</v>
          </cell>
          <cell r="M95">
            <v>0</v>
          </cell>
          <cell r="N95">
            <v>0</v>
          </cell>
          <cell r="O95">
            <v>3833014.6329000001</v>
          </cell>
          <cell r="P95">
            <v>809821</v>
          </cell>
          <cell r="Q95">
            <v>0</v>
          </cell>
          <cell r="R95">
            <v>3597080.7228999999</v>
          </cell>
          <cell r="S95">
            <v>0</v>
          </cell>
          <cell r="T95">
            <v>-573887.09</v>
          </cell>
          <cell r="U95">
            <v>-4.0000000000000001E-3</v>
          </cell>
          <cell r="W95">
            <v>0</v>
          </cell>
          <cell r="X95">
            <v>1093.1400000000001</v>
          </cell>
          <cell r="Y95">
            <v>0</v>
          </cell>
          <cell r="Z95">
            <v>0</v>
          </cell>
          <cell r="AA95">
            <v>0</v>
          </cell>
        </row>
        <row r="96">
          <cell r="G96">
            <v>1138796.1850000001</v>
          </cell>
          <cell r="H96">
            <v>1138796.1850000001</v>
          </cell>
          <cell r="I96">
            <v>776548.89</v>
          </cell>
          <cell r="J96">
            <v>776548.89</v>
          </cell>
          <cell r="K96">
            <v>0</v>
          </cell>
          <cell r="L96">
            <v>0</v>
          </cell>
          <cell r="M96">
            <v>0</v>
          </cell>
          <cell r="N96">
            <v>0</v>
          </cell>
          <cell r="O96">
            <v>362247.29499999998</v>
          </cell>
          <cell r="P96">
            <v>0</v>
          </cell>
          <cell r="Q96">
            <v>0</v>
          </cell>
          <cell r="R96">
            <v>362247.29499999998</v>
          </cell>
          <cell r="S96">
            <v>0</v>
          </cell>
          <cell r="T96">
            <v>0</v>
          </cell>
          <cell r="U96">
            <v>0</v>
          </cell>
          <cell r="W96">
            <v>0</v>
          </cell>
          <cell r="X96">
            <v>79.8</v>
          </cell>
          <cell r="Y96">
            <v>0</v>
          </cell>
        </row>
        <row r="97">
          <cell r="G97">
            <v>2322394.1685000001</v>
          </cell>
          <cell r="H97">
            <v>2322394.1685000001</v>
          </cell>
          <cell r="I97">
            <v>493482</v>
          </cell>
          <cell r="J97">
            <v>493482</v>
          </cell>
          <cell r="K97">
            <v>0</v>
          </cell>
          <cell r="L97">
            <v>0</v>
          </cell>
          <cell r="M97">
            <v>0</v>
          </cell>
          <cell r="N97">
            <v>0</v>
          </cell>
          <cell r="O97">
            <v>1828912.1684999999</v>
          </cell>
          <cell r="P97">
            <v>0</v>
          </cell>
          <cell r="Q97">
            <v>0</v>
          </cell>
          <cell r="R97">
            <v>2073286.1684999999</v>
          </cell>
          <cell r="S97">
            <v>244374</v>
          </cell>
          <cell r="T97">
            <v>0</v>
          </cell>
          <cell r="U97">
            <v>0</v>
          </cell>
          <cell r="W97">
            <v>0</v>
          </cell>
          <cell r="X97">
            <v>1219.6199999999999</v>
          </cell>
          <cell r="Y97">
            <v>0</v>
          </cell>
          <cell r="Z97">
            <v>0</v>
          </cell>
          <cell r="AA97">
            <v>0</v>
          </cell>
        </row>
        <row r="98">
          <cell r="G98">
            <v>4588937.5045999996</v>
          </cell>
          <cell r="H98">
            <v>4588937.5045999996</v>
          </cell>
          <cell r="I98">
            <v>0</v>
          </cell>
          <cell r="J98">
            <v>0</v>
          </cell>
          <cell r="K98">
            <v>0</v>
          </cell>
          <cell r="L98">
            <v>0</v>
          </cell>
          <cell r="M98">
            <v>0</v>
          </cell>
          <cell r="N98">
            <v>0</v>
          </cell>
          <cell r="O98">
            <v>4588937.5045999996</v>
          </cell>
          <cell r="P98">
            <v>0</v>
          </cell>
          <cell r="Q98">
            <v>0</v>
          </cell>
          <cell r="R98">
            <v>4471302.2746000001</v>
          </cell>
          <cell r="S98">
            <v>-117635.23</v>
          </cell>
          <cell r="T98">
            <v>0</v>
          </cell>
          <cell r="U98">
            <v>0</v>
          </cell>
          <cell r="W98">
            <v>0</v>
          </cell>
          <cell r="X98">
            <v>1912.5039999999999</v>
          </cell>
          <cell r="Y98">
            <v>0</v>
          </cell>
          <cell r="Z98">
            <v>0</v>
          </cell>
          <cell r="AA98">
            <v>0</v>
          </cell>
        </row>
        <row r="99">
          <cell r="G99">
            <v>1651243.9957999999</v>
          </cell>
          <cell r="H99">
            <v>1651243.9957999999</v>
          </cell>
          <cell r="I99">
            <v>45898.885999999999</v>
          </cell>
          <cell r="J99">
            <v>0</v>
          </cell>
          <cell r="K99">
            <v>45898.885999999999</v>
          </cell>
          <cell r="L99">
            <v>12966.324699999999</v>
          </cell>
          <cell r="M99">
            <v>600.03269999999998</v>
          </cell>
          <cell r="N99">
            <v>32332.528600000001</v>
          </cell>
          <cell r="O99">
            <v>240818.8376</v>
          </cell>
          <cell r="P99">
            <v>183303.70319999999</v>
          </cell>
          <cell r="Q99">
            <v>57515.134400000003</v>
          </cell>
          <cell r="R99">
            <v>0</v>
          </cell>
          <cell r="S99">
            <v>0</v>
          </cell>
          <cell r="T99">
            <v>0</v>
          </cell>
          <cell r="U99">
            <v>1364526.2722</v>
          </cell>
          <cell r="V99">
            <v>1204.9861000000001</v>
          </cell>
          <cell r="W99">
            <v>1208.9801</v>
          </cell>
          <cell r="X99">
            <v>971.32</v>
          </cell>
          <cell r="Y99">
            <v>1132.4000000000001</v>
          </cell>
          <cell r="Z99">
            <v>1094.1400000000001</v>
          </cell>
          <cell r="AA99">
            <v>38.26</v>
          </cell>
        </row>
        <row r="100">
          <cell r="G100">
            <v>1798099.5819999999</v>
          </cell>
          <cell r="H100">
            <v>1798099.5819999999</v>
          </cell>
          <cell r="I100">
            <v>255883.29</v>
          </cell>
          <cell r="J100">
            <v>255883.29</v>
          </cell>
          <cell r="K100">
            <v>0</v>
          </cell>
          <cell r="L100">
            <v>0</v>
          </cell>
          <cell r="M100">
            <v>0</v>
          </cell>
          <cell r="N100">
            <v>0</v>
          </cell>
          <cell r="O100">
            <v>1542216.2919999999</v>
          </cell>
          <cell r="P100">
            <v>0</v>
          </cell>
          <cell r="Q100">
            <v>0</v>
          </cell>
          <cell r="R100">
            <v>1393952.0319999999</v>
          </cell>
          <cell r="S100">
            <v>-148264.26</v>
          </cell>
          <cell r="T100">
            <v>0</v>
          </cell>
          <cell r="U100">
            <v>0</v>
          </cell>
          <cell r="W100">
            <v>0</v>
          </cell>
          <cell r="X100">
            <v>308.10000000000002</v>
          </cell>
          <cell r="Y100">
            <v>0</v>
          </cell>
          <cell r="Z100">
            <v>0</v>
          </cell>
          <cell r="AA100">
            <v>0</v>
          </cell>
        </row>
        <row r="101">
          <cell r="G101">
            <v>528428.48770000006</v>
          </cell>
          <cell r="H101">
            <v>528428.48770000006</v>
          </cell>
          <cell r="I101">
            <v>77351.865900000004</v>
          </cell>
          <cell r="J101">
            <v>77351.865900000004</v>
          </cell>
          <cell r="K101">
            <v>0</v>
          </cell>
          <cell r="L101">
            <v>0</v>
          </cell>
          <cell r="M101">
            <v>0</v>
          </cell>
          <cell r="N101">
            <v>0</v>
          </cell>
          <cell r="O101">
            <v>451076.62180000002</v>
          </cell>
          <cell r="P101">
            <v>0</v>
          </cell>
          <cell r="Q101">
            <v>20798.7042</v>
          </cell>
          <cell r="R101">
            <v>283747.91759999999</v>
          </cell>
          <cell r="S101">
            <v>-146530</v>
          </cell>
          <cell r="T101">
            <v>0</v>
          </cell>
          <cell r="U101">
            <v>0</v>
          </cell>
          <cell r="W101">
            <v>0</v>
          </cell>
          <cell r="X101">
            <v>314.03199999999998</v>
          </cell>
          <cell r="Y101">
            <v>0</v>
          </cell>
          <cell r="Z101">
            <v>0</v>
          </cell>
          <cell r="AA101">
            <v>0</v>
          </cell>
        </row>
        <row r="103">
          <cell r="G103">
            <v>417647.245</v>
          </cell>
          <cell r="I103">
            <v>77739.176999999996</v>
          </cell>
          <cell r="K103">
            <v>77739.176999999996</v>
          </cell>
          <cell r="L103">
            <v>5016.4691000000003</v>
          </cell>
          <cell r="M103">
            <v>151.91069999999999</v>
          </cell>
          <cell r="N103">
            <v>72570.797200000001</v>
          </cell>
          <cell r="O103">
            <v>0</v>
          </cell>
          <cell r="P103">
            <v>0</v>
          </cell>
          <cell r="S103">
            <v>0</v>
          </cell>
          <cell r="T103">
            <v>0</v>
          </cell>
          <cell r="U103">
            <v>339908.06800000003</v>
          </cell>
          <cell r="V103">
            <v>752.00900000000001</v>
          </cell>
          <cell r="Y103">
            <v>452</v>
          </cell>
          <cell r="Z103">
            <v>452</v>
          </cell>
        </row>
        <row r="104">
          <cell r="G104">
            <v>0</v>
          </cell>
          <cell r="I104">
            <v>0</v>
          </cell>
          <cell r="K104">
            <v>0</v>
          </cell>
          <cell r="L104">
            <v>0</v>
          </cell>
          <cell r="M104">
            <v>0</v>
          </cell>
          <cell r="N104">
            <v>0</v>
          </cell>
          <cell r="O104">
            <v>0</v>
          </cell>
          <cell r="S104">
            <v>0</v>
          </cell>
          <cell r="T104">
            <v>0</v>
          </cell>
          <cell r="U104">
            <v>0</v>
          </cell>
          <cell r="V104">
            <v>697.12879999999996</v>
          </cell>
          <cell r="Y104">
            <v>0</v>
          </cell>
        </row>
        <row r="105">
          <cell r="G105">
            <v>2087436.9701</v>
          </cell>
          <cell r="I105">
            <v>250958.76060000001</v>
          </cell>
          <cell r="K105">
            <v>250958.76060000001</v>
          </cell>
          <cell r="L105">
            <v>52170.738499999999</v>
          </cell>
          <cell r="M105">
            <v>820.75340000000006</v>
          </cell>
          <cell r="N105">
            <v>197967.26869999999</v>
          </cell>
          <cell r="O105">
            <v>0</v>
          </cell>
          <cell r="P105">
            <v>0</v>
          </cell>
          <cell r="S105">
            <v>0</v>
          </cell>
          <cell r="T105">
            <v>0</v>
          </cell>
          <cell r="U105">
            <v>1836478.2095000001</v>
          </cell>
          <cell r="V105">
            <v>530.98889999999994</v>
          </cell>
          <cell r="Y105">
            <v>3458.6</v>
          </cell>
          <cell r="Z105">
            <v>3458.6</v>
          </cell>
        </row>
        <row r="106">
          <cell r="G106">
            <v>704783.2574</v>
          </cell>
          <cell r="I106">
            <v>7781.299</v>
          </cell>
          <cell r="K106">
            <v>7781.299</v>
          </cell>
          <cell r="L106">
            <v>7469.7969999999996</v>
          </cell>
          <cell r="M106">
            <v>311.50200000000001</v>
          </cell>
          <cell r="N106">
            <v>0</v>
          </cell>
          <cell r="O106">
            <v>0</v>
          </cell>
          <cell r="P106">
            <v>0</v>
          </cell>
          <cell r="S106">
            <v>0</v>
          </cell>
          <cell r="T106">
            <v>0</v>
          </cell>
          <cell r="U106">
            <v>697001.9584</v>
          </cell>
          <cell r="V106">
            <v>653.23519999999996</v>
          </cell>
          <cell r="Y106">
            <v>1067</v>
          </cell>
          <cell r="Z106">
            <v>1067</v>
          </cell>
        </row>
        <row r="107">
          <cell r="G107">
            <v>2610650.0798999998</v>
          </cell>
          <cell r="I107">
            <v>164446.82999999999</v>
          </cell>
          <cell r="K107">
            <v>164446.82999999999</v>
          </cell>
          <cell r="L107">
            <v>28343.058000000001</v>
          </cell>
          <cell r="M107">
            <v>1093.2499</v>
          </cell>
          <cell r="N107">
            <v>135010.5221</v>
          </cell>
          <cell r="O107">
            <v>0</v>
          </cell>
          <cell r="P107">
            <v>0</v>
          </cell>
          <cell r="S107">
            <v>0</v>
          </cell>
          <cell r="T107">
            <v>0</v>
          </cell>
          <cell r="U107">
            <v>2446203.2499000002</v>
          </cell>
          <cell r="V107">
            <v>772.50149999999996</v>
          </cell>
          <cell r="Y107">
            <v>3166.6</v>
          </cell>
          <cell r="Z107">
            <v>3166.6</v>
          </cell>
        </row>
        <row r="108">
          <cell r="G108">
            <v>0</v>
          </cell>
          <cell r="I108">
            <v>0</v>
          </cell>
          <cell r="K108">
            <v>0</v>
          </cell>
          <cell r="L108">
            <v>0</v>
          </cell>
          <cell r="M108">
            <v>0</v>
          </cell>
          <cell r="N108">
            <v>0</v>
          </cell>
          <cell r="O108">
            <v>0</v>
          </cell>
          <cell r="S108">
            <v>0</v>
          </cell>
          <cell r="T108">
            <v>0</v>
          </cell>
          <cell r="U108">
            <v>0</v>
          </cell>
          <cell r="V108">
            <v>577.53700000000003</v>
          </cell>
          <cell r="Y108">
            <v>0</v>
          </cell>
        </row>
        <row r="109">
          <cell r="G109">
            <v>9435252.7686000001</v>
          </cell>
          <cell r="I109">
            <v>2187012.3185999999</v>
          </cell>
          <cell r="K109">
            <v>2187012.3185999999</v>
          </cell>
          <cell r="L109">
            <v>275579.11349999998</v>
          </cell>
          <cell r="M109">
            <v>9461.2332000000006</v>
          </cell>
          <cell r="N109">
            <v>1901971.9719</v>
          </cell>
          <cell r="O109">
            <v>0</v>
          </cell>
          <cell r="S109">
            <v>0</v>
          </cell>
          <cell r="T109">
            <v>0</v>
          </cell>
          <cell r="U109">
            <v>7248240.4500000002</v>
          </cell>
          <cell r="V109">
            <v>682.83</v>
          </cell>
          <cell r="Y109">
            <v>10615</v>
          </cell>
          <cell r="Z109">
            <v>10615</v>
          </cell>
        </row>
        <row r="110">
          <cell r="G110">
            <v>94228.175499999998</v>
          </cell>
          <cell r="I110">
            <v>0</v>
          </cell>
          <cell r="K110">
            <v>0</v>
          </cell>
          <cell r="L110">
            <v>0</v>
          </cell>
          <cell r="M110">
            <v>0</v>
          </cell>
          <cell r="O110">
            <v>0</v>
          </cell>
          <cell r="S110">
            <v>0</v>
          </cell>
          <cell r="T110">
            <v>0</v>
          </cell>
          <cell r="U110">
            <v>94228.175499999998</v>
          </cell>
          <cell r="V110">
            <v>534.08249999999998</v>
          </cell>
          <cell r="Y110">
            <v>176.43</v>
          </cell>
          <cell r="Z110">
            <v>176.43</v>
          </cell>
        </row>
        <row r="111">
          <cell r="G111">
            <v>1089903.1140000001</v>
          </cell>
          <cell r="I111">
            <v>0</v>
          </cell>
          <cell r="K111">
            <v>0</v>
          </cell>
          <cell r="L111">
            <v>0</v>
          </cell>
          <cell r="M111">
            <v>0</v>
          </cell>
          <cell r="O111">
            <v>0</v>
          </cell>
          <cell r="S111">
            <v>0</v>
          </cell>
          <cell r="T111">
            <v>0</v>
          </cell>
          <cell r="U111">
            <v>1089903.1140000001</v>
          </cell>
          <cell r="V111">
            <v>777.78</v>
          </cell>
          <cell r="Y111">
            <v>1401.3</v>
          </cell>
          <cell r="Z111">
            <v>1401.3</v>
          </cell>
        </row>
      </sheetData>
      <sheetData sheetId="1"/>
      <sheetData sheetId="2"/>
      <sheetData sheetId="3"/>
      <sheetData sheetId="4" refreshError="1"/>
      <sheetData sheetId="5"/>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правления 19.05.2006"/>
      <sheetName val="Заголовок"/>
      <sheetName val="Содержание"/>
      <sheetName val="3"/>
      <sheetName val="4"/>
      <sheetName val="5"/>
      <sheetName val="6"/>
      <sheetName val="15"/>
      <sheetName val="16"/>
      <sheetName val="17"/>
      <sheetName val="17.1"/>
      <sheetName val="18.2"/>
      <sheetName val="20"/>
      <sheetName val="ЛО 20.1"/>
      <sheetName val="20.1"/>
      <sheetName val="21.3"/>
      <sheetName val="24"/>
      <sheetName val="25"/>
      <sheetName val="27"/>
      <sheetName val="P2.1"/>
      <sheetName val="P2.2"/>
      <sheetName val="2.3"/>
      <sheetName val="Лист1"/>
      <sheetName val="перекрестка"/>
      <sheetName val="1кв (приток)"/>
      <sheetName val="2 кв(приток)"/>
      <sheetName val="3 кв (приток)"/>
      <sheetName val="4 кв (приток)"/>
      <sheetName val="1кв(отток)"/>
      <sheetName val="2кв(отток)"/>
      <sheetName val="3кв(отток)"/>
      <sheetName val="4кв(отток)"/>
      <sheetName val="ВЭС"/>
      <sheetName val="ГтЭС"/>
      <sheetName val="КС"/>
      <sheetName val="КнЭС"/>
      <sheetName val="ЛпЭС"/>
      <sheetName val="ЛжЭС"/>
      <sheetName val="НлЭС"/>
      <sheetName val="ПрЭС"/>
      <sheetName val="ТхЭС"/>
      <sheetName val="СИСО"/>
      <sheetName val="ДСО"/>
      <sheetName val="Отток свод 3 кв ЛЭ"/>
      <sheetName val="Свод"/>
      <sheetName val="Справочники"/>
      <sheetName val="29"/>
      <sheetName val="21"/>
      <sheetName val="23"/>
      <sheetName val="26"/>
      <sheetName val="28"/>
      <sheetName val="19"/>
      <sheetName val="22"/>
      <sheetName val="17_1"/>
      <sheetName val="18_2"/>
      <sheetName val="P2_1"/>
      <sheetName val="2_3"/>
      <sheetName val="Цены за точку"/>
      <sheetName val="СВОД-инвестиции для БП"/>
      <sheetName val="объекты РСК"/>
      <sheetName val="ДПН"/>
      <sheetName val="Консолидация"/>
      <sheetName val="СПб"/>
      <sheetName val="ЛО"/>
      <sheetName val="Характеристика "/>
      <sheetName val="Основные фонды"/>
      <sheetName val="НЗС 14.11.2011"/>
      <sheetName val="тарифы"/>
      <sheetName val="Перегруппировка 2011-2016"/>
      <sheetName val="анализ 2012 год"/>
      <sheetName val="ИТОГИ"/>
      <sheetName val="Критерии СПб"/>
      <sheetName val="Критерии ЛО"/>
      <sheetName val="на 1 тут"/>
      <sheetName val="эл ст"/>
      <sheetName val="1.17.17.9 Отток"/>
      <sheetName val="сравнение 4 кв."/>
      <sheetName val="доп табл"/>
      <sheetName val="сравнение 3 кв. (2)"/>
      <sheetName val="краткий"/>
      <sheetName val="анализ от БП_СДЕЛАТЬ!!"/>
      <sheetName val="передача"/>
      <sheetName val="Приток"/>
      <sheetName val="Отток"/>
      <sheetName val="1 кв."/>
      <sheetName val="2 кв"/>
      <sheetName val="СПбВС "/>
      <sheetName val="ЛпЭС НЕТ"/>
      <sheetName val="Лист2"/>
      <sheetName val="1.10.1-личное страхование"/>
      <sheetName val="Табло"/>
      <sheetName val="Алексеева В.В."/>
      <sheetName val="Буянов И.В."/>
      <sheetName val="Герчегло М.Д."/>
      <sheetName val="Данилина К.О."/>
      <sheetName val="Данилина М.О."/>
      <sheetName val="Заранко С.Т."/>
      <sheetName val="Казаков Д.Ю."/>
      <sheetName val="Козлов Ю.Л."/>
      <sheetName val="Косоруков А.С."/>
      <sheetName val="Ляшенко А.С."/>
      <sheetName val="Марич А.С."/>
      <sheetName val="Новик Н.А."/>
      <sheetName val="Охонько А.Н."/>
      <sheetName val="Савелов А.А."/>
      <sheetName val="Самарская А.В."/>
      <sheetName val="Сарафанов Р.А."/>
      <sheetName val="Тяжков А.С."/>
      <sheetName val="Чашникова Ю.В."/>
      <sheetName val="к2"/>
      <sheetName val="Anlagevermögen"/>
      <sheetName val="PL"/>
      <sheetName val="Контроль"/>
      <sheetName val="Дом"/>
      <sheetName val="Участок"/>
      <sheetName val="Лист3"/>
      <sheetName val="Лист4"/>
      <sheetName val="Лист5"/>
      <sheetName val="Лист6"/>
      <sheetName val="Лист7"/>
      <sheetName val="Лист8"/>
      <sheetName val="Лист9"/>
      <sheetName val="Сведения"/>
      <sheetName val="SET"/>
      <sheetName val="справочник"/>
    </sheetNames>
    <sheetDataSet>
      <sheetData sheetId="0">
        <row r="4">
          <cell r="K4">
            <v>0</v>
          </cell>
        </row>
      </sheetData>
      <sheetData sheetId="1">
        <row r="10">
          <cell r="B10" t="str">
            <v>БП №1</v>
          </cell>
        </row>
      </sheetData>
      <sheetData sheetId="2">
        <row r="9">
          <cell r="H9">
            <v>0</v>
          </cell>
        </row>
      </sheetData>
      <sheetData sheetId="3">
        <row r="7">
          <cell r="G7">
            <v>2769</v>
          </cell>
        </row>
      </sheetData>
      <sheetData sheetId="4" refreshError="1">
        <row r="9">
          <cell r="D9">
            <v>1026098.5515422104</v>
          </cell>
        </row>
        <row r="11">
          <cell r="I11">
            <v>79610.607462054963</v>
          </cell>
        </row>
        <row r="12">
          <cell r="H12">
            <v>41</v>
          </cell>
          <cell r="I12">
            <v>6405</v>
          </cell>
          <cell r="M12">
            <v>746.41768776000208</v>
          </cell>
          <cell r="N12">
            <v>5167.5407752399988</v>
          </cell>
          <cell r="R12">
            <v>22.047999999999998</v>
          </cell>
          <cell r="S12">
            <v>5637.6170000000002</v>
          </cell>
          <cell r="W12">
            <v>22.047999999999998</v>
          </cell>
          <cell r="X12">
            <v>5637.6170000000002</v>
          </cell>
          <cell r="AB12">
            <v>25</v>
          </cell>
          <cell r="AC12">
            <v>5508.25</v>
          </cell>
        </row>
        <row r="13">
          <cell r="G13">
            <v>340390</v>
          </cell>
          <cell r="H13">
            <v>400696</v>
          </cell>
          <cell r="I13">
            <v>557</v>
          </cell>
          <cell r="N13">
            <v>449.35137175999989</v>
          </cell>
          <cell r="S13">
            <v>521.09699999999998</v>
          </cell>
          <cell r="X13">
            <v>521.09699999999998</v>
          </cell>
          <cell r="AC13">
            <v>563.803</v>
          </cell>
        </row>
        <row r="14">
          <cell r="I14">
            <v>0</v>
          </cell>
          <cell r="J14">
            <v>3466</v>
          </cell>
          <cell r="O14">
            <v>2937.1317250000002</v>
          </cell>
          <cell r="T14">
            <v>3286.2689999999998</v>
          </cell>
          <cell r="Y14">
            <v>3286.2689999999998</v>
          </cell>
          <cell r="AD14">
            <v>3103.6109999999999</v>
          </cell>
        </row>
        <row r="15">
          <cell r="G15">
            <v>4015</v>
          </cell>
          <cell r="H15">
            <v>771</v>
          </cell>
          <cell r="I15">
            <v>237</v>
          </cell>
          <cell r="J15">
            <v>6</v>
          </cell>
          <cell r="L15">
            <v>5273.1969630000003</v>
          </cell>
          <cell r="M15">
            <v>97.230928000000006</v>
          </cell>
          <cell r="N15">
            <v>598.27667599999995</v>
          </cell>
          <cell r="O15">
            <v>78.156034000000005</v>
          </cell>
          <cell r="Q15">
            <v>3855.1680000000001</v>
          </cell>
          <cell r="R15">
            <v>796.94599999999991</v>
          </cell>
          <cell r="S15">
            <v>166.959</v>
          </cell>
          <cell r="T15">
            <v>6.5140000000000002</v>
          </cell>
          <cell r="V15">
            <v>3855.1680000000001</v>
          </cell>
          <cell r="W15">
            <v>796.94599999999991</v>
          </cell>
          <cell r="X15">
            <v>166.959</v>
          </cell>
          <cell r="Y15">
            <v>6.5140000000000002</v>
          </cell>
          <cell r="AA15">
            <v>4159.5469999999996</v>
          </cell>
          <cell r="AB15">
            <v>861.16200000000003</v>
          </cell>
          <cell r="AC15">
            <v>132.14099999999999</v>
          </cell>
          <cell r="AD15">
            <v>7.0279999999999996</v>
          </cell>
        </row>
        <row r="16">
          <cell r="G16">
            <v>5716</v>
          </cell>
          <cell r="H16">
            <v>34</v>
          </cell>
          <cell r="I16">
            <v>592</v>
          </cell>
          <cell r="J16">
            <v>0</v>
          </cell>
          <cell r="L16">
            <v>5114.929975</v>
          </cell>
          <cell r="M16">
            <v>39.317247000000002</v>
          </cell>
          <cell r="N16">
            <v>568.56507399999998</v>
          </cell>
          <cell r="O16">
            <v>0</v>
          </cell>
          <cell r="Q16">
            <v>5374.61</v>
          </cell>
          <cell r="R16">
            <v>0</v>
          </cell>
          <cell r="S16">
            <v>0</v>
          </cell>
          <cell r="T16">
            <v>0</v>
          </cell>
          <cell r="V16">
            <v>5374.61</v>
          </cell>
          <cell r="W16">
            <v>0</v>
          </cell>
          <cell r="X16">
            <v>0</v>
          </cell>
          <cell r="Y16">
            <v>0</v>
          </cell>
          <cell r="AA16">
            <v>5294.723</v>
          </cell>
          <cell r="AB16">
            <v>0</v>
          </cell>
          <cell r="AC16">
            <v>0</v>
          </cell>
          <cell r="AD16">
            <v>0</v>
          </cell>
        </row>
        <row r="17">
          <cell r="G17">
            <v>720</v>
          </cell>
          <cell r="H17">
            <v>0</v>
          </cell>
          <cell r="I17">
            <v>0</v>
          </cell>
          <cell r="J17">
            <v>0</v>
          </cell>
          <cell r="Q17">
            <v>0</v>
          </cell>
          <cell r="R17">
            <v>0</v>
          </cell>
          <cell r="S17">
            <v>48</v>
          </cell>
          <cell r="T17">
            <v>0</v>
          </cell>
          <cell r="V17">
            <v>0</v>
          </cell>
          <cell r="W17">
            <v>0</v>
          </cell>
          <cell r="X17">
            <v>48</v>
          </cell>
          <cell r="Y17">
            <v>0</v>
          </cell>
          <cell r="AA17">
            <v>0</v>
          </cell>
          <cell r="AB17">
            <v>0</v>
          </cell>
          <cell r="AC17">
            <v>48</v>
          </cell>
          <cell r="AD17">
            <v>0</v>
          </cell>
        </row>
        <row r="20">
          <cell r="G20">
            <v>0</v>
          </cell>
          <cell r="H20">
            <v>0</v>
          </cell>
          <cell r="I20">
            <v>10.41</v>
          </cell>
          <cell r="J20">
            <v>0</v>
          </cell>
          <cell r="L20">
            <v>0</v>
          </cell>
          <cell r="M20">
            <v>0</v>
          </cell>
          <cell r="N20">
            <v>6.2560000000000002</v>
          </cell>
          <cell r="O20">
            <v>0</v>
          </cell>
        </row>
        <row r="22">
          <cell r="G22">
            <v>3044</v>
          </cell>
          <cell r="H22">
            <v>201</v>
          </cell>
          <cell r="I22">
            <v>3546</v>
          </cell>
          <cell r="J22">
            <v>3087</v>
          </cell>
          <cell r="L22">
            <v>3078.2525369999998</v>
          </cell>
          <cell r="M22">
            <v>371.93994399999997</v>
          </cell>
          <cell r="N22">
            <v>3152.3138830000003</v>
          </cell>
          <cell r="O22">
            <v>2678.1806670000001</v>
          </cell>
          <cell r="Q22">
            <v>2374.1039999999998</v>
          </cell>
          <cell r="R22">
            <v>72.653999999999996</v>
          </cell>
          <cell r="S22">
            <v>2486.6210000000001</v>
          </cell>
          <cell r="T22">
            <v>2843.634</v>
          </cell>
          <cell r="V22">
            <v>2374.1039999999998</v>
          </cell>
          <cell r="W22">
            <v>72.653999999999996</v>
          </cell>
          <cell r="X22">
            <v>2486.6210000000001</v>
          </cell>
          <cell r="Y22">
            <v>2843.634</v>
          </cell>
          <cell r="AA22">
            <v>3439</v>
          </cell>
          <cell r="AB22">
            <v>273.7</v>
          </cell>
          <cell r="AC22">
            <v>2547</v>
          </cell>
          <cell r="AD22">
            <v>2799.6</v>
          </cell>
        </row>
        <row r="24">
          <cell r="AA24">
            <v>0</v>
          </cell>
          <cell r="AB24">
            <v>0</v>
          </cell>
          <cell r="AD24">
            <v>0</v>
          </cell>
        </row>
        <row r="26">
          <cell r="G26">
            <v>326</v>
          </cell>
          <cell r="H26">
            <v>58</v>
          </cell>
          <cell r="I26">
            <v>0</v>
          </cell>
          <cell r="J26">
            <v>0</v>
          </cell>
          <cell r="L26">
            <v>341.733</v>
          </cell>
          <cell r="M26">
            <v>25.602</v>
          </cell>
          <cell r="N26">
            <v>0</v>
          </cell>
          <cell r="O26">
            <v>0</v>
          </cell>
          <cell r="Q26">
            <v>873</v>
          </cell>
          <cell r="R26">
            <v>194.6</v>
          </cell>
          <cell r="S26">
            <v>0</v>
          </cell>
          <cell r="T26">
            <v>0</v>
          </cell>
          <cell r="V26">
            <v>873</v>
          </cell>
          <cell r="W26">
            <v>194.6</v>
          </cell>
          <cell r="X26">
            <v>0</v>
          </cell>
          <cell r="Y26">
            <v>0</v>
          </cell>
        </row>
        <row r="27">
          <cell r="G27">
            <v>6446</v>
          </cell>
          <cell r="H27">
            <v>557</v>
          </cell>
          <cell r="I27">
            <v>3466</v>
          </cell>
          <cell r="L27">
            <v>330.15899999999999</v>
          </cell>
        </row>
        <row r="28">
          <cell r="L28">
            <v>7072.05</v>
          </cell>
          <cell r="M28">
            <v>604.30600000000004</v>
          </cell>
          <cell r="N28">
            <v>3466.4659999999999</v>
          </cell>
          <cell r="Q28">
            <v>5659.665</v>
          </cell>
          <cell r="R28">
            <v>521.09699999999998</v>
          </cell>
          <cell r="S28">
            <v>3286.2689999999998</v>
          </cell>
          <cell r="T28">
            <v>0</v>
          </cell>
          <cell r="V28">
            <v>5659.665</v>
          </cell>
          <cell r="W28">
            <v>521.09699999999998</v>
          </cell>
          <cell r="X28">
            <v>3286.2689999999998</v>
          </cell>
          <cell r="Y28">
            <v>0</v>
          </cell>
          <cell r="AA28">
            <v>5533.25</v>
          </cell>
          <cell r="AB28">
            <v>563.803</v>
          </cell>
          <cell r="AC28">
            <v>3103.6109999999999</v>
          </cell>
        </row>
      </sheetData>
      <sheetData sheetId="5">
        <row r="6">
          <cell r="F6">
            <v>87885</v>
          </cell>
        </row>
      </sheetData>
      <sheetData sheetId="6" refreshError="1">
        <row r="9">
          <cell r="D9">
            <v>1026098.5515422104</v>
          </cell>
        </row>
        <row r="10">
          <cell r="B10" t="str">
            <v>БП №1</v>
          </cell>
          <cell r="G10">
            <v>2223</v>
          </cell>
          <cell r="H10">
            <v>2223</v>
          </cell>
          <cell r="J10">
            <v>2493</v>
          </cell>
          <cell r="K10">
            <v>2680</v>
          </cell>
        </row>
        <row r="11">
          <cell r="B11" t="str">
            <v>БП №2</v>
          </cell>
          <cell r="G11">
            <v>1</v>
          </cell>
          <cell r="H11">
            <v>1</v>
          </cell>
          <cell r="J11">
            <v>1</v>
          </cell>
          <cell r="K11">
            <v>1</v>
          </cell>
        </row>
        <row r="12">
          <cell r="B12" t="str">
            <v>БП №3</v>
          </cell>
          <cell r="G12">
            <v>2223</v>
          </cell>
          <cell r="H12">
            <v>41</v>
          </cell>
          <cell r="J12">
            <v>2493</v>
          </cell>
          <cell r="K12">
            <v>2680</v>
          </cell>
          <cell r="M12">
            <v>746.41768776000208</v>
          </cell>
          <cell r="N12">
            <v>5167.5407752399988</v>
          </cell>
        </row>
        <row r="13">
          <cell r="B13" t="str">
            <v>БП №4</v>
          </cell>
          <cell r="E13">
            <v>405619</v>
          </cell>
          <cell r="F13">
            <v>363092.15</v>
          </cell>
          <cell r="G13">
            <v>340390</v>
          </cell>
          <cell r="H13">
            <v>400696</v>
          </cell>
          <cell r="N13">
            <v>449.35137175999989</v>
          </cell>
        </row>
        <row r="14">
          <cell r="B14" t="str">
            <v>БП №5</v>
          </cell>
          <cell r="G14">
            <v>2.3321594999999999</v>
          </cell>
          <cell r="H14">
            <v>2.3321594999999999</v>
          </cell>
          <cell r="J14">
            <v>3466</v>
          </cell>
          <cell r="K14">
            <v>2.3301409999999998</v>
          </cell>
        </row>
        <row r="15">
          <cell r="B15" t="str">
            <v>БП №6</v>
          </cell>
          <cell r="G15">
            <v>4015</v>
          </cell>
          <cell r="H15">
            <v>771</v>
          </cell>
          <cell r="J15">
            <v>6</v>
          </cell>
          <cell r="L15">
            <v>5273.1969630000003</v>
          </cell>
          <cell r="M15">
            <v>97.230928000000006</v>
          </cell>
          <cell r="N15">
            <v>598.27667599999995</v>
          </cell>
        </row>
        <row r="16">
          <cell r="B16" t="str">
            <v>БП №7</v>
          </cell>
          <cell r="G16">
            <v>5716</v>
          </cell>
          <cell r="H16">
            <v>34</v>
          </cell>
          <cell r="J16">
            <v>0</v>
          </cell>
          <cell r="L16">
            <v>5114.929975</v>
          </cell>
          <cell r="M16">
            <v>39.317247000000002</v>
          </cell>
          <cell r="N16">
            <v>568.56507399999998</v>
          </cell>
        </row>
        <row r="17">
          <cell r="B17" t="str">
            <v>БП №8</v>
          </cell>
          <cell r="G17">
            <v>720</v>
          </cell>
          <cell r="H17">
            <v>0</v>
          </cell>
          <cell r="J17">
            <v>0</v>
          </cell>
          <cell r="K17">
            <v>12.5</v>
          </cell>
        </row>
        <row r="18">
          <cell r="B18" t="str">
            <v>БП №9</v>
          </cell>
        </row>
        <row r="19">
          <cell r="B19" t="str">
            <v>БП №10</v>
          </cell>
        </row>
        <row r="21">
          <cell r="E21">
            <v>0</v>
          </cell>
          <cell r="F21">
            <v>0</v>
          </cell>
          <cell r="G21">
            <v>227.2</v>
          </cell>
          <cell r="H21">
            <v>1372.8</v>
          </cell>
          <cell r="K21">
            <v>0</v>
          </cell>
          <cell r="L21">
            <v>0</v>
          </cell>
          <cell r="M21">
            <v>397.78199999999998</v>
          </cell>
          <cell r="N21">
            <v>2403.502</v>
          </cell>
        </row>
        <row r="22">
          <cell r="E22">
            <v>3370.26</v>
          </cell>
          <cell r="F22">
            <v>258.12</v>
          </cell>
          <cell r="G22">
            <v>3318.46</v>
          </cell>
          <cell r="H22">
            <v>1714.16</v>
          </cell>
          <cell r="J22">
            <v>3087</v>
          </cell>
          <cell r="K22">
            <v>6462.01</v>
          </cell>
          <cell r="L22">
            <v>432.96600000000001</v>
          </cell>
          <cell r="M22">
            <v>5582.9319999999998</v>
          </cell>
          <cell r="N22">
            <v>2703.0520000000001</v>
          </cell>
        </row>
        <row r="23">
          <cell r="E23">
            <v>0</v>
          </cell>
          <cell r="F23">
            <v>0</v>
          </cell>
          <cell r="G23">
            <v>226.38</v>
          </cell>
          <cell r="H23">
            <v>263.62</v>
          </cell>
          <cell r="J23">
            <v>15</v>
          </cell>
          <cell r="K23">
            <v>0</v>
          </cell>
          <cell r="L23">
            <v>0</v>
          </cell>
          <cell r="M23">
            <v>433.50299999999999</v>
          </cell>
          <cell r="N23">
            <v>523.48099999999999</v>
          </cell>
        </row>
        <row r="28">
          <cell r="B28" t="str">
            <v>БП №1</v>
          </cell>
          <cell r="L28">
            <v>7072.05</v>
          </cell>
          <cell r="M28">
            <v>604.30600000000004</v>
          </cell>
          <cell r="N28">
            <v>3466.4659999999999</v>
          </cell>
        </row>
        <row r="29">
          <cell r="B29" t="str">
            <v>БП №2</v>
          </cell>
          <cell r="G29">
            <v>149.85</v>
          </cell>
        </row>
        <row r="30">
          <cell r="B30" t="str">
            <v>БП №3</v>
          </cell>
        </row>
        <row r="31">
          <cell r="B31" t="str">
            <v>БП №4</v>
          </cell>
        </row>
        <row r="32">
          <cell r="B32" t="str">
            <v>БП №5</v>
          </cell>
        </row>
        <row r="33">
          <cell r="B33" t="str">
            <v>БП №6</v>
          </cell>
          <cell r="G33">
            <v>77.680000000000007</v>
          </cell>
        </row>
        <row r="34">
          <cell r="B34" t="str">
            <v>БП №7</v>
          </cell>
          <cell r="G34">
            <v>16.96</v>
          </cell>
          <cell r="H34">
            <v>16.96</v>
          </cell>
          <cell r="J34">
            <v>4.16</v>
          </cell>
          <cell r="K34">
            <v>0</v>
          </cell>
        </row>
        <row r="35">
          <cell r="B35" t="str">
            <v>БП №8</v>
          </cell>
        </row>
        <row r="36">
          <cell r="B36" t="str">
            <v>БП №9</v>
          </cell>
        </row>
        <row r="37">
          <cell r="B37" t="str">
            <v>БП №10</v>
          </cell>
        </row>
        <row r="39">
          <cell r="E39">
            <v>0</v>
          </cell>
          <cell r="F39">
            <v>0</v>
          </cell>
          <cell r="G39">
            <v>265.68</v>
          </cell>
          <cell r="H39">
            <v>1354.32</v>
          </cell>
          <cell r="K39">
            <v>0</v>
          </cell>
          <cell r="L39">
            <v>0</v>
          </cell>
          <cell r="M39">
            <v>38.762750000000004</v>
          </cell>
          <cell r="N39">
            <v>197.59558333333334</v>
          </cell>
        </row>
        <row r="40">
          <cell r="E40">
            <v>3247.1039999999998</v>
          </cell>
          <cell r="F40">
            <v>267.25400000000002</v>
          </cell>
          <cell r="G40">
            <v>2221.9279999999999</v>
          </cell>
          <cell r="H40">
            <v>1489.3140000000001</v>
          </cell>
          <cell r="K40">
            <v>567.40708333333339</v>
          </cell>
          <cell r="L40">
            <v>40.154083333333332</v>
          </cell>
          <cell r="M40">
            <v>332.61891666666668</v>
          </cell>
          <cell r="N40">
            <v>195.69791666666666</v>
          </cell>
        </row>
        <row r="41">
          <cell r="E41">
            <v>0</v>
          </cell>
          <cell r="F41">
            <v>0</v>
          </cell>
          <cell r="G41">
            <v>190.49</v>
          </cell>
          <cell r="H41">
            <v>239.51</v>
          </cell>
          <cell r="K41">
            <v>0</v>
          </cell>
          <cell r="L41">
            <v>0</v>
          </cell>
          <cell r="M41">
            <v>30.398</v>
          </cell>
          <cell r="N41">
            <v>39.633749999999999</v>
          </cell>
        </row>
        <row r="46">
          <cell r="B46" t="str">
            <v>БП №1</v>
          </cell>
        </row>
        <row r="47">
          <cell r="B47" t="str">
            <v>БП №2</v>
          </cell>
        </row>
        <row r="48">
          <cell r="B48" t="str">
            <v>БП №3</v>
          </cell>
        </row>
        <row r="49">
          <cell r="B49" t="str">
            <v>БП №4</v>
          </cell>
        </row>
        <row r="50">
          <cell r="B50" t="str">
            <v>БП №5</v>
          </cell>
        </row>
        <row r="51">
          <cell r="B51" t="str">
            <v>БП №6</v>
          </cell>
        </row>
        <row r="52">
          <cell r="B52" t="str">
            <v>БП №7</v>
          </cell>
        </row>
        <row r="53">
          <cell r="B53" t="str">
            <v>БП №8</v>
          </cell>
        </row>
        <row r="54">
          <cell r="B54" t="str">
            <v>БП №9</v>
          </cell>
        </row>
        <row r="55">
          <cell r="B55" t="str">
            <v>БП №10</v>
          </cell>
        </row>
        <row r="57">
          <cell r="E57">
            <v>0</v>
          </cell>
          <cell r="F57">
            <v>0</v>
          </cell>
          <cell r="G57">
            <v>266</v>
          </cell>
          <cell r="H57">
            <v>1354</v>
          </cell>
          <cell r="K57">
            <v>0</v>
          </cell>
          <cell r="L57">
            <v>0</v>
          </cell>
          <cell r="M57">
            <v>38.76</v>
          </cell>
          <cell r="N57">
            <v>197.6</v>
          </cell>
        </row>
        <row r="58">
          <cell r="E58">
            <v>3438.5</v>
          </cell>
          <cell r="F58">
            <v>273.5</v>
          </cell>
          <cell r="G58">
            <v>2281</v>
          </cell>
          <cell r="H58">
            <v>1446</v>
          </cell>
          <cell r="K58">
            <v>3362.49</v>
          </cell>
          <cell r="L58">
            <v>1838.38</v>
          </cell>
          <cell r="M58">
            <v>200.46</v>
          </cell>
          <cell r="N58">
            <v>213.00100000000006</v>
          </cell>
        </row>
        <row r="59">
          <cell r="E59">
            <v>0</v>
          </cell>
          <cell r="F59">
            <v>0</v>
          </cell>
          <cell r="G59">
            <v>190</v>
          </cell>
          <cell r="H59">
            <v>240</v>
          </cell>
          <cell r="K59">
            <v>0</v>
          </cell>
          <cell r="L59">
            <v>0</v>
          </cell>
          <cell r="M59">
            <v>30.4</v>
          </cell>
          <cell r="N59">
            <v>39.630000000000003</v>
          </cell>
        </row>
      </sheetData>
      <sheetData sheetId="7" refreshError="1">
        <row r="4">
          <cell r="K4" t="str">
            <v>БП №1</v>
          </cell>
        </row>
        <row r="9">
          <cell r="H9">
            <v>0</v>
          </cell>
          <cell r="I9">
            <v>0</v>
          </cell>
        </row>
        <row r="10">
          <cell r="E10">
            <v>74469</v>
          </cell>
          <cell r="F10">
            <v>98299.340185199995</v>
          </cell>
          <cell r="G10">
            <v>76586</v>
          </cell>
          <cell r="H10">
            <v>85165</v>
          </cell>
          <cell r="I10">
            <v>88385.17</v>
          </cell>
        </row>
        <row r="11">
          <cell r="E11">
            <v>40675</v>
          </cell>
          <cell r="F11">
            <v>36771</v>
          </cell>
          <cell r="G11">
            <v>42053</v>
          </cell>
          <cell r="H11">
            <v>50632</v>
          </cell>
          <cell r="I11">
            <v>51262.62</v>
          </cell>
        </row>
        <row r="12">
          <cell r="E12">
            <v>921716</v>
          </cell>
          <cell r="F12">
            <v>1124603.548</v>
          </cell>
          <cell r="G12">
            <v>1441754</v>
          </cell>
          <cell r="H12">
            <v>1441754</v>
          </cell>
          <cell r="I12">
            <v>1601920</v>
          </cell>
        </row>
        <row r="13">
          <cell r="E13">
            <v>145217</v>
          </cell>
          <cell r="F13">
            <v>128242</v>
          </cell>
          <cell r="G13">
            <v>131118</v>
          </cell>
          <cell r="H13">
            <v>131118</v>
          </cell>
          <cell r="I13">
            <v>159875</v>
          </cell>
        </row>
        <row r="15">
          <cell r="E15">
            <v>35142</v>
          </cell>
          <cell r="F15">
            <v>30711</v>
          </cell>
          <cell r="G15">
            <v>33754</v>
          </cell>
          <cell r="H15">
            <v>33754</v>
          </cell>
          <cell r="I15">
            <v>36285.550000000003</v>
          </cell>
        </row>
        <row r="17">
          <cell r="E17">
            <v>35142</v>
          </cell>
          <cell r="F17">
            <v>30711</v>
          </cell>
          <cell r="G17">
            <v>33754</v>
          </cell>
          <cell r="H17">
            <v>33754</v>
          </cell>
          <cell r="I17">
            <v>36285.550000000003</v>
          </cell>
        </row>
        <row r="19">
          <cell r="E19">
            <v>24354</v>
          </cell>
          <cell r="F19">
            <v>24998</v>
          </cell>
          <cell r="G19">
            <v>24577</v>
          </cell>
          <cell r="H19">
            <v>24577</v>
          </cell>
          <cell r="I19">
            <v>25277.55</v>
          </cell>
        </row>
        <row r="20">
          <cell r="E20">
            <v>82016</v>
          </cell>
          <cell r="F20">
            <v>96605</v>
          </cell>
          <cell r="G20">
            <v>99786</v>
          </cell>
          <cell r="H20">
            <v>127580</v>
          </cell>
          <cell r="I20">
            <v>139086.16</v>
          </cell>
        </row>
        <row r="21">
          <cell r="E21">
            <v>6332</v>
          </cell>
          <cell r="F21">
            <v>6574</v>
          </cell>
          <cell r="G21">
            <v>6491</v>
          </cell>
          <cell r="H21">
            <v>6488</v>
          </cell>
          <cell r="I21">
            <v>6673.27</v>
          </cell>
        </row>
        <row r="25">
          <cell r="H25">
            <v>192</v>
          </cell>
          <cell r="I25">
            <v>392</v>
          </cell>
        </row>
        <row r="26">
          <cell r="F26">
            <v>69087</v>
          </cell>
          <cell r="G26">
            <v>22618</v>
          </cell>
          <cell r="H26">
            <v>59725</v>
          </cell>
          <cell r="I26">
            <v>55760</v>
          </cell>
        </row>
        <row r="27">
          <cell r="E27">
            <v>445</v>
          </cell>
          <cell r="F27">
            <v>512</v>
          </cell>
          <cell r="G27">
            <v>679</v>
          </cell>
          <cell r="H27">
            <v>884</v>
          </cell>
          <cell r="I27">
            <v>972</v>
          </cell>
        </row>
        <row r="28">
          <cell r="F28">
            <v>0</v>
          </cell>
          <cell r="G28">
            <v>613296</v>
          </cell>
          <cell r="H28">
            <v>914140</v>
          </cell>
          <cell r="I28">
            <v>1369134</v>
          </cell>
        </row>
        <row r="29">
          <cell r="H29">
            <v>0</v>
          </cell>
          <cell r="I29">
            <v>0</v>
          </cell>
        </row>
        <row r="31">
          <cell r="E31">
            <v>18844</v>
          </cell>
          <cell r="F31">
            <v>8058</v>
          </cell>
          <cell r="G31">
            <v>4911</v>
          </cell>
          <cell r="H31">
            <v>5329</v>
          </cell>
          <cell r="I31">
            <v>5801</v>
          </cell>
        </row>
        <row r="32">
          <cell r="E32">
            <v>16470</v>
          </cell>
          <cell r="F32">
            <v>4800</v>
          </cell>
          <cell r="G32">
            <v>2464</v>
          </cell>
          <cell r="H32">
            <v>2882</v>
          </cell>
          <cell r="I32">
            <v>3170</v>
          </cell>
        </row>
        <row r="33">
          <cell r="E33">
            <v>2374</v>
          </cell>
          <cell r="F33">
            <v>3119</v>
          </cell>
          <cell r="G33">
            <v>2447</v>
          </cell>
          <cell r="H33">
            <v>2447</v>
          </cell>
          <cell r="I33">
            <v>2631</v>
          </cell>
        </row>
        <row r="34">
          <cell r="E34">
            <v>243213</v>
          </cell>
          <cell r="F34">
            <v>283894</v>
          </cell>
          <cell r="G34">
            <v>246833</v>
          </cell>
          <cell r="H34">
            <v>284011</v>
          </cell>
          <cell r="I34">
            <v>305913</v>
          </cell>
        </row>
        <row r="36">
          <cell r="B36" t="str">
            <v>Арендная плата</v>
          </cell>
          <cell r="E36">
            <v>7853</v>
          </cell>
          <cell r="F36">
            <v>58359</v>
          </cell>
          <cell r="G36">
            <v>27422</v>
          </cell>
          <cell r="H36">
            <v>55269</v>
          </cell>
          <cell r="I36">
            <v>60015</v>
          </cell>
        </row>
        <row r="37">
          <cell r="B37" t="str">
            <v>Прочие другие затраты</v>
          </cell>
          <cell r="E37">
            <v>235360</v>
          </cell>
          <cell r="F37">
            <v>225535</v>
          </cell>
          <cell r="G37">
            <v>219411</v>
          </cell>
        </row>
        <row r="42">
          <cell r="H42">
            <v>0</v>
          </cell>
          <cell r="I42">
            <v>1275123.43</v>
          </cell>
        </row>
        <row r="43">
          <cell r="E43">
            <v>194040</v>
          </cell>
          <cell r="H43">
            <v>0</v>
          </cell>
          <cell r="I43">
            <v>0</v>
          </cell>
        </row>
      </sheetData>
      <sheetData sheetId="8" refreshError="1">
        <row r="7">
          <cell r="F7">
            <v>800</v>
          </cell>
          <cell r="G7">
            <v>2769</v>
          </cell>
          <cell r="H7">
            <v>2769</v>
          </cell>
          <cell r="I7">
            <v>2831</v>
          </cell>
          <cell r="J7">
            <v>2831</v>
          </cell>
          <cell r="K7">
            <v>2871</v>
          </cell>
        </row>
        <row r="8">
          <cell r="G8">
            <v>2769</v>
          </cell>
          <cell r="H8">
            <v>2769</v>
          </cell>
          <cell r="I8">
            <v>2831</v>
          </cell>
          <cell r="J8">
            <v>2831</v>
          </cell>
          <cell r="K8">
            <v>2871</v>
          </cell>
        </row>
        <row r="10">
          <cell r="G10">
            <v>2223</v>
          </cell>
          <cell r="H10">
            <v>2223</v>
          </cell>
          <cell r="I10">
            <v>2493</v>
          </cell>
          <cell r="J10">
            <v>2493</v>
          </cell>
          <cell r="K10">
            <v>2680</v>
          </cell>
        </row>
        <row r="11">
          <cell r="G11">
            <v>1</v>
          </cell>
          <cell r="H11">
            <v>1</v>
          </cell>
          <cell r="I11">
            <v>1</v>
          </cell>
          <cell r="J11">
            <v>1</v>
          </cell>
          <cell r="K11">
            <v>1</v>
          </cell>
        </row>
        <row r="12">
          <cell r="G12">
            <v>2223</v>
          </cell>
          <cell r="H12">
            <v>2223</v>
          </cell>
          <cell r="I12">
            <v>2493</v>
          </cell>
          <cell r="J12">
            <v>2493</v>
          </cell>
          <cell r="K12">
            <v>2680</v>
          </cell>
        </row>
        <row r="13">
          <cell r="G13">
            <v>0</v>
          </cell>
          <cell r="H13">
            <v>400696</v>
          </cell>
        </row>
        <row r="14">
          <cell r="G14">
            <v>2.3321594999999999</v>
          </cell>
          <cell r="H14">
            <v>2.3321594999999999</v>
          </cell>
          <cell r="I14">
            <v>1.8224400000000001</v>
          </cell>
          <cell r="J14">
            <v>2.3301620000000001</v>
          </cell>
          <cell r="K14">
            <v>2.3301409999999998</v>
          </cell>
        </row>
        <row r="17">
          <cell r="G17">
            <v>12.5</v>
          </cell>
          <cell r="H17">
            <v>12.5</v>
          </cell>
          <cell r="I17">
            <v>12.5</v>
          </cell>
          <cell r="J17">
            <v>12.5</v>
          </cell>
          <cell r="K17">
            <v>12.5</v>
          </cell>
        </row>
        <row r="20">
          <cell r="G20">
            <v>75</v>
          </cell>
          <cell r="H20">
            <v>75</v>
          </cell>
          <cell r="I20">
            <v>75</v>
          </cell>
          <cell r="J20">
            <v>75</v>
          </cell>
          <cell r="K20">
            <v>75</v>
          </cell>
        </row>
        <row r="23">
          <cell r="G23">
            <v>15</v>
          </cell>
          <cell r="H23">
            <v>15</v>
          </cell>
          <cell r="I23">
            <v>15</v>
          </cell>
          <cell r="J23">
            <v>15</v>
          </cell>
          <cell r="K23">
            <v>15</v>
          </cell>
        </row>
        <row r="26">
          <cell r="G26">
            <v>33</v>
          </cell>
          <cell r="H26">
            <v>33</v>
          </cell>
          <cell r="I26">
            <v>33</v>
          </cell>
          <cell r="J26">
            <v>33</v>
          </cell>
          <cell r="K26">
            <v>33</v>
          </cell>
        </row>
        <row r="29">
          <cell r="G29">
            <v>149.85</v>
          </cell>
        </row>
        <row r="33">
          <cell r="G33">
            <v>77.680000000000007</v>
          </cell>
        </row>
        <row r="34">
          <cell r="G34">
            <v>16.96</v>
          </cell>
          <cell r="H34">
            <v>16.96</v>
          </cell>
          <cell r="I34">
            <v>22.13</v>
          </cell>
          <cell r="J34">
            <v>4.16</v>
          </cell>
          <cell r="K34">
            <v>0</v>
          </cell>
        </row>
        <row r="39">
          <cell r="G39">
            <v>265.68</v>
          </cell>
          <cell r="H39">
            <v>1354.32</v>
          </cell>
          <cell r="K39">
            <v>0</v>
          </cell>
        </row>
        <row r="40">
          <cell r="G40">
            <v>100.48</v>
          </cell>
          <cell r="H40">
            <v>1489.3140000000001</v>
          </cell>
          <cell r="K40">
            <v>567.40708333333339</v>
          </cell>
        </row>
        <row r="44">
          <cell r="G44">
            <v>3163.1455399000001</v>
          </cell>
          <cell r="H44">
            <v>3163.1455399000001</v>
          </cell>
          <cell r="I44">
            <v>1416.2839985999999</v>
          </cell>
          <cell r="J44">
            <v>1416.2839985999999</v>
          </cell>
          <cell r="K44">
            <v>1099.5965401000001</v>
          </cell>
        </row>
      </sheetData>
      <sheetData sheetId="9">
        <row r="24">
          <cell r="H24">
            <v>400544</v>
          </cell>
        </row>
      </sheetData>
      <sheetData sheetId="10" refreshError="1">
        <row r="7">
          <cell r="F7">
            <v>800</v>
          </cell>
        </row>
        <row r="9">
          <cell r="D9">
            <v>1026098.5515422104</v>
          </cell>
          <cell r="E9">
            <v>14208.117022411248</v>
          </cell>
          <cell r="F9">
            <v>3051.9379698015341</v>
          </cell>
          <cell r="I9">
            <v>27281.176013263001</v>
          </cell>
        </row>
        <row r="10">
          <cell r="D10">
            <v>547281.61466915207</v>
          </cell>
          <cell r="E10">
            <v>7578.0647129328099</v>
          </cell>
          <cell r="F10">
            <v>1627.7866657863301</v>
          </cell>
          <cell r="I10">
            <v>14550.733003347104</v>
          </cell>
        </row>
        <row r="11">
          <cell r="D11">
            <v>2994311.1310339635</v>
          </cell>
          <cell r="E11">
            <v>41461.439437076355</v>
          </cell>
          <cell r="F11">
            <v>8906.0176729291506</v>
          </cell>
          <cell r="I11">
            <v>79610.607462054963</v>
          </cell>
        </row>
        <row r="12">
          <cell r="D12">
            <v>3003007.9507084605</v>
          </cell>
          <cell r="E12">
            <v>41581.862013906182</v>
          </cell>
          <cell r="F12">
            <v>8931.8847342764475</v>
          </cell>
          <cell r="I12">
            <v>79841.832297075904</v>
          </cell>
        </row>
        <row r="14">
          <cell r="D14">
            <v>0</v>
          </cell>
          <cell r="E14">
            <v>0</v>
          </cell>
          <cell r="F14">
            <v>0</v>
          </cell>
          <cell r="I14">
            <v>0</v>
          </cell>
        </row>
        <row r="15">
          <cell r="D15">
            <v>19214.079163027796</v>
          </cell>
          <cell r="E15">
            <v>266.0523054202385</v>
          </cell>
          <cell r="F15">
            <v>57.148679982328915</v>
          </cell>
          <cell r="I15">
            <v>510.85022466067346</v>
          </cell>
        </row>
        <row r="16">
          <cell r="D16">
            <v>355870.15645845159</v>
          </cell>
          <cell r="E16">
            <v>4927.6405469494339</v>
          </cell>
          <cell r="F16">
            <v>1058.469131627151</v>
          </cell>
          <cell r="I16">
            <v>9461.6217532113642</v>
          </cell>
        </row>
        <row r="17">
          <cell r="D17">
            <v>282748.80990633881</v>
          </cell>
          <cell r="E17">
            <v>3915.1484748309913</v>
          </cell>
          <cell r="F17">
            <v>840.98338076043296</v>
          </cell>
          <cell r="I17">
            <v>7517.5235741263441</v>
          </cell>
        </row>
        <row r="19">
          <cell r="D19">
            <v>3389613.660006783</v>
          </cell>
          <cell r="E19">
            <v>46935.089684861443</v>
          </cell>
          <cell r="F19">
            <v>10081.771011550924</v>
          </cell>
          <cell r="I19">
            <v>90120.628994769169</v>
          </cell>
        </row>
        <row r="20">
          <cell r="D20">
            <v>2661835.3223473676</v>
          </cell>
          <cell r="E20">
            <v>36857.734276553441</v>
          </cell>
          <cell r="F20">
            <v>7917.1306473641889</v>
          </cell>
          <cell r="I20">
            <v>70770.977932027468</v>
          </cell>
        </row>
        <row r="21">
          <cell r="D21">
            <v>9809953.7241642475</v>
          </cell>
          <cell r="E21">
            <v>135835.85152505789</v>
          </cell>
          <cell r="F21">
            <v>29177.870105921516</v>
          </cell>
          <cell r="I21">
            <v>260820.0487454641</v>
          </cell>
        </row>
        <row r="22">
          <cell r="D22">
            <v>0</v>
          </cell>
          <cell r="E22">
            <v>0</v>
          </cell>
          <cell r="F22">
            <v>0</v>
          </cell>
          <cell r="I22">
            <v>0</v>
          </cell>
        </row>
      </sheetData>
      <sheetData sheetId="11" refreshError="1">
        <row r="6">
          <cell r="F6">
            <v>87885</v>
          </cell>
          <cell r="G6">
            <v>94365</v>
          </cell>
          <cell r="H6">
            <v>81265.27</v>
          </cell>
          <cell r="I6">
            <v>148376</v>
          </cell>
          <cell r="J6">
            <v>159504.20000000001</v>
          </cell>
        </row>
        <row r="7">
          <cell r="G7">
            <v>0</v>
          </cell>
          <cell r="H7">
            <v>0</v>
          </cell>
          <cell r="I7">
            <v>0</v>
          </cell>
          <cell r="J7">
            <v>0</v>
          </cell>
        </row>
        <row r="8">
          <cell r="F8">
            <v>22850</v>
          </cell>
          <cell r="G8">
            <v>25159</v>
          </cell>
          <cell r="H8">
            <v>21454.031280000003</v>
          </cell>
          <cell r="I8">
            <v>39171.300000000003</v>
          </cell>
          <cell r="J8">
            <v>42109.1</v>
          </cell>
        </row>
        <row r="12">
          <cell r="F12">
            <v>67525</v>
          </cell>
          <cell r="G12">
            <v>73467</v>
          </cell>
          <cell r="H12">
            <v>57999.730860000003</v>
          </cell>
          <cell r="I12">
            <v>68691.913679541845</v>
          </cell>
          <cell r="J12">
            <v>109183.68232349241</v>
          </cell>
        </row>
        <row r="13">
          <cell r="F13">
            <v>49275</v>
          </cell>
          <cell r="G13">
            <v>53611</v>
          </cell>
          <cell r="H13">
            <v>43103.625120000012</v>
          </cell>
          <cell r="I13">
            <v>50220.717489784387</v>
          </cell>
          <cell r="J13">
            <v>79824.28455906501</v>
          </cell>
        </row>
        <row r="14">
          <cell r="F14">
            <v>198195</v>
          </cell>
          <cell r="G14">
            <v>215635</v>
          </cell>
          <cell r="H14">
            <v>172731.43890000004</v>
          </cell>
          <cell r="I14">
            <v>204722.3222264121</v>
          </cell>
          <cell r="J14">
            <v>325399.82942931616</v>
          </cell>
        </row>
        <row r="15">
          <cell r="F15">
            <v>50005</v>
          </cell>
          <cell r="G15">
            <v>54405</v>
          </cell>
          <cell r="H15">
            <v>43103.625120000012</v>
          </cell>
          <cell r="I15">
            <v>51114.046604261726</v>
          </cell>
          <cell r="J15">
            <v>81244.203688126465</v>
          </cell>
        </row>
        <row r="16">
          <cell r="F16">
            <v>0</v>
          </cell>
          <cell r="G16">
            <v>0</v>
          </cell>
          <cell r="I16">
            <v>0</v>
          </cell>
          <cell r="J16">
            <v>0</v>
          </cell>
        </row>
        <row r="17">
          <cell r="F17">
            <v>1080138</v>
          </cell>
          <cell r="G17">
            <v>1510812.3</v>
          </cell>
          <cell r="H17">
            <v>1514875</v>
          </cell>
          <cell r="I17">
            <v>1127113</v>
          </cell>
          <cell r="J17">
            <v>1685133.4</v>
          </cell>
        </row>
        <row r="18">
          <cell r="F18">
            <v>0</v>
          </cell>
          <cell r="G18">
            <v>0</v>
          </cell>
          <cell r="I18">
            <v>0</v>
          </cell>
          <cell r="J18">
            <v>0</v>
          </cell>
        </row>
        <row r="19">
          <cell r="F19">
            <v>135668</v>
          </cell>
          <cell r="G19">
            <v>308842</v>
          </cell>
          <cell r="H19">
            <v>143395.516</v>
          </cell>
          <cell r="I19">
            <v>510394.4</v>
          </cell>
          <cell r="J19">
            <v>312021.7</v>
          </cell>
        </row>
        <row r="22">
          <cell r="F22">
            <v>4696</v>
          </cell>
          <cell r="G22">
            <v>0</v>
          </cell>
          <cell r="I22">
            <v>191.6</v>
          </cell>
          <cell r="J22">
            <v>392</v>
          </cell>
        </row>
        <row r="23">
          <cell r="F23">
            <v>19712</v>
          </cell>
          <cell r="G23">
            <v>69087</v>
          </cell>
          <cell r="H23">
            <v>22618</v>
          </cell>
          <cell r="I23">
            <v>59725.5</v>
          </cell>
          <cell r="J23">
            <v>55760</v>
          </cell>
        </row>
        <row r="24">
          <cell r="F24">
            <v>445</v>
          </cell>
          <cell r="G24">
            <v>512</v>
          </cell>
          <cell r="H24">
            <v>679</v>
          </cell>
          <cell r="I24">
            <v>884</v>
          </cell>
          <cell r="J24">
            <v>972</v>
          </cell>
        </row>
        <row r="25">
          <cell r="F25">
            <v>0</v>
          </cell>
          <cell r="G25">
            <v>0</v>
          </cell>
          <cell r="I25">
            <v>0</v>
          </cell>
          <cell r="J25">
            <v>0</v>
          </cell>
        </row>
        <row r="28">
          <cell r="B28" t="str">
            <v>налог на землю</v>
          </cell>
          <cell r="F28">
            <v>16433</v>
          </cell>
          <cell r="G28">
            <v>4800</v>
          </cell>
          <cell r="H28">
            <v>2464</v>
          </cell>
          <cell r="I28">
            <v>2882</v>
          </cell>
          <cell r="J28">
            <v>3170</v>
          </cell>
        </row>
        <row r="29">
          <cell r="B29" t="str">
            <v xml:space="preserve">налог на пользователей автодорог </v>
          </cell>
          <cell r="F29">
            <v>2374</v>
          </cell>
          <cell r="G29">
            <v>3258</v>
          </cell>
          <cell r="H29">
            <v>2447</v>
          </cell>
          <cell r="I29">
            <v>2447</v>
          </cell>
          <cell r="J29">
            <v>2631</v>
          </cell>
        </row>
        <row r="32">
          <cell r="F32">
            <v>361711</v>
          </cell>
          <cell r="G32">
            <v>328944.8</v>
          </cell>
          <cell r="H32">
            <v>539557</v>
          </cell>
          <cell r="I32">
            <v>656412.69999999995</v>
          </cell>
          <cell r="J32">
            <v>544491.5</v>
          </cell>
        </row>
        <row r="34">
          <cell r="B34" t="str">
            <v>арендная плата</v>
          </cell>
          <cell r="F34">
            <v>7374</v>
          </cell>
          <cell r="G34">
            <v>58359</v>
          </cell>
          <cell r="H34">
            <v>27422</v>
          </cell>
          <cell r="I34">
            <v>55269</v>
          </cell>
          <cell r="J34">
            <v>60015</v>
          </cell>
        </row>
        <row r="40">
          <cell r="F40">
            <v>0</v>
          </cell>
          <cell r="G40">
            <v>0</v>
          </cell>
          <cell r="H40">
            <v>112233.16799999999</v>
          </cell>
          <cell r="I40">
            <v>167563.5</v>
          </cell>
          <cell r="J40">
            <v>250964</v>
          </cell>
        </row>
        <row r="41">
          <cell r="H41">
            <v>83408.256000000008</v>
          </cell>
          <cell r="I41">
            <v>122505.5</v>
          </cell>
          <cell r="J41">
            <v>183480</v>
          </cell>
        </row>
        <row r="42">
          <cell r="H42">
            <v>334246.32</v>
          </cell>
          <cell r="I42">
            <v>499387</v>
          </cell>
          <cell r="J42">
            <v>747947</v>
          </cell>
        </row>
        <row r="43">
          <cell r="H43">
            <v>83408.256000000008</v>
          </cell>
          <cell r="I43">
            <v>124684</v>
          </cell>
          <cell r="J43">
            <v>186744</v>
          </cell>
        </row>
        <row r="44">
          <cell r="F44">
            <v>0</v>
          </cell>
          <cell r="G44">
            <v>0</v>
          </cell>
          <cell r="H44">
            <v>0</v>
          </cell>
          <cell r="I44">
            <v>0</v>
          </cell>
          <cell r="J44">
            <v>1275123.43</v>
          </cell>
        </row>
        <row r="45">
          <cell r="F45">
            <v>194040</v>
          </cell>
          <cell r="G45">
            <v>0</v>
          </cell>
          <cell r="H45">
            <v>0</v>
          </cell>
        </row>
        <row r="52">
          <cell r="F52">
            <v>10261</v>
          </cell>
          <cell r="G52">
            <v>9731</v>
          </cell>
          <cell r="H52">
            <v>8844.6</v>
          </cell>
          <cell r="I52">
            <v>8845</v>
          </cell>
          <cell r="J52">
            <v>9059.2800000000007</v>
          </cell>
        </row>
        <row r="56">
          <cell r="F56">
            <v>405371</v>
          </cell>
          <cell r="G56">
            <v>1592543.0185100001</v>
          </cell>
          <cell r="H56">
            <v>1895695</v>
          </cell>
        </row>
        <row r="57">
          <cell r="F57">
            <v>0</v>
          </cell>
          <cell r="G57">
            <v>0</v>
          </cell>
          <cell r="H57">
            <v>613296</v>
          </cell>
          <cell r="I57">
            <v>914140</v>
          </cell>
          <cell r="J57">
            <v>1369135</v>
          </cell>
        </row>
        <row r="60">
          <cell r="F60">
            <v>143752.95000000001</v>
          </cell>
          <cell r="G60">
            <v>148093.93</v>
          </cell>
          <cell r="H60">
            <v>148093.93</v>
          </cell>
          <cell r="I60">
            <v>149353.87</v>
          </cell>
          <cell r="J60">
            <v>150263.70000000001</v>
          </cell>
        </row>
        <row r="62">
          <cell r="F62">
            <v>32906.240000000005</v>
          </cell>
          <cell r="G62">
            <v>27324.83</v>
          </cell>
          <cell r="H62">
            <v>27324.83</v>
          </cell>
          <cell r="I62">
            <v>27334.080000000002</v>
          </cell>
          <cell r="J62">
            <v>27543.5</v>
          </cell>
        </row>
        <row r="63">
          <cell r="F63">
            <v>15708.18</v>
          </cell>
          <cell r="G63">
            <v>19968.490000000002</v>
          </cell>
          <cell r="H63">
            <v>19968.489999999998</v>
          </cell>
          <cell r="I63">
            <v>20231.379999999997</v>
          </cell>
          <cell r="J63">
            <v>20137.099999999999</v>
          </cell>
        </row>
        <row r="64">
          <cell r="F64">
            <v>74816.490000000005</v>
          </cell>
          <cell r="G64">
            <v>80477.929999999993</v>
          </cell>
          <cell r="H64">
            <v>80477.930000000008</v>
          </cell>
          <cell r="I64">
            <v>81386.64</v>
          </cell>
          <cell r="J64">
            <v>82087.8</v>
          </cell>
        </row>
        <row r="65">
          <cell r="F65">
            <v>20322.04</v>
          </cell>
          <cell r="G65">
            <v>20322.68</v>
          </cell>
          <cell r="H65">
            <v>20322.68</v>
          </cell>
          <cell r="I65">
            <v>20401.770000000004</v>
          </cell>
          <cell r="J65">
            <v>20495.3</v>
          </cell>
        </row>
      </sheetData>
      <sheetData sheetId="12" refreshError="1">
        <row r="9">
          <cell r="D9">
            <v>1026098.5515422104</v>
          </cell>
          <cell r="E9">
            <v>654431</v>
          </cell>
          <cell r="F9">
            <v>363092</v>
          </cell>
          <cell r="G9">
            <v>340390</v>
          </cell>
          <cell r="H9">
            <v>420794</v>
          </cell>
          <cell r="I9">
            <v>640486</v>
          </cell>
        </row>
        <row r="10">
          <cell r="E10">
            <v>7578.0647129328099</v>
          </cell>
          <cell r="F10">
            <v>1627.7866657863301</v>
          </cell>
          <cell r="I10">
            <v>14550.733003347104</v>
          </cell>
        </row>
        <row r="13">
          <cell r="E13">
            <v>405619</v>
          </cell>
          <cell r="F13">
            <v>363092.15</v>
          </cell>
          <cell r="G13">
            <v>340390</v>
          </cell>
          <cell r="H13">
            <v>400696</v>
          </cell>
          <cell r="I13">
            <v>640486</v>
          </cell>
        </row>
        <row r="14">
          <cell r="E14">
            <v>0</v>
          </cell>
          <cell r="F14">
            <v>0</v>
          </cell>
          <cell r="I14">
            <v>0</v>
          </cell>
        </row>
        <row r="15">
          <cell r="E15">
            <v>266.0523054202385</v>
          </cell>
          <cell r="F15">
            <v>57.148679982328915</v>
          </cell>
          <cell r="I15">
            <v>510.85022466067346</v>
          </cell>
        </row>
        <row r="16">
          <cell r="E16">
            <v>4927.6405469494339</v>
          </cell>
          <cell r="F16">
            <v>1058.469131627151</v>
          </cell>
          <cell r="I16">
            <v>9461.6217532113642</v>
          </cell>
        </row>
        <row r="17">
          <cell r="E17">
            <v>3915.1484748309913</v>
          </cell>
          <cell r="F17">
            <v>840.98338076043296</v>
          </cell>
          <cell r="I17">
            <v>7517.5235741263441</v>
          </cell>
        </row>
        <row r="19">
          <cell r="E19">
            <v>46935.089684861443</v>
          </cell>
          <cell r="F19">
            <v>10081.771011550924</v>
          </cell>
          <cell r="I19">
            <v>90120.628994769169</v>
          </cell>
        </row>
        <row r="20">
          <cell r="E20">
            <v>36857.734276553441</v>
          </cell>
          <cell r="F20">
            <v>7917.1306473641889</v>
          </cell>
          <cell r="H20">
            <v>20098</v>
          </cell>
          <cell r="I20">
            <v>70770.977932027468</v>
          </cell>
        </row>
      </sheetData>
      <sheetData sheetId="13"/>
      <sheetData sheetId="14"/>
      <sheetData sheetId="15"/>
      <sheetData sheetId="16"/>
      <sheetData sheetId="17"/>
      <sheetData sheetId="18" refreshError="1">
        <row r="4">
          <cell r="K4" t="str">
            <v>БП №1</v>
          </cell>
          <cell r="Q4" t="str">
            <v>БП №2</v>
          </cell>
          <cell r="W4" t="str">
            <v>БП №3</v>
          </cell>
          <cell r="AC4" t="str">
            <v>БП №4</v>
          </cell>
        </row>
        <row r="12">
          <cell r="E12">
            <v>921716</v>
          </cell>
        </row>
        <row r="13">
          <cell r="E13">
            <v>145217</v>
          </cell>
        </row>
      </sheetData>
      <sheetData sheetId="19" refreshError="1">
        <row r="7">
          <cell r="F7">
            <v>800</v>
          </cell>
          <cell r="G7">
            <v>0</v>
          </cell>
        </row>
        <row r="8">
          <cell r="F8">
            <v>600</v>
          </cell>
          <cell r="G8">
            <v>0</v>
          </cell>
        </row>
        <row r="9">
          <cell r="F9">
            <v>400</v>
          </cell>
          <cell r="G9">
            <v>0</v>
          </cell>
        </row>
        <row r="10">
          <cell r="F10">
            <v>300</v>
          </cell>
          <cell r="G10">
            <v>0</v>
          </cell>
        </row>
        <row r="11">
          <cell r="F11">
            <v>230</v>
          </cell>
          <cell r="G11">
            <v>0</v>
          </cell>
        </row>
        <row r="12">
          <cell r="F12">
            <v>170</v>
          </cell>
          <cell r="G12">
            <v>0</v>
          </cell>
        </row>
        <row r="13">
          <cell r="F13">
            <v>290</v>
          </cell>
          <cell r="G13">
            <v>0</v>
          </cell>
        </row>
        <row r="14">
          <cell r="F14">
            <v>210</v>
          </cell>
          <cell r="G14">
            <v>0</v>
          </cell>
        </row>
        <row r="15">
          <cell r="F15">
            <v>260</v>
          </cell>
          <cell r="G15">
            <v>0</v>
          </cell>
        </row>
        <row r="16">
          <cell r="F16">
            <v>210</v>
          </cell>
          <cell r="G16">
            <v>0</v>
          </cell>
        </row>
        <row r="17">
          <cell r="F17">
            <v>140</v>
          </cell>
          <cell r="G17">
            <v>0</v>
          </cell>
        </row>
        <row r="18">
          <cell r="F18">
            <v>270</v>
          </cell>
          <cell r="G18">
            <v>0</v>
          </cell>
        </row>
        <row r="19">
          <cell r="F19">
            <v>180</v>
          </cell>
          <cell r="G19">
            <v>0</v>
          </cell>
        </row>
        <row r="20">
          <cell r="F20">
            <v>180</v>
          </cell>
          <cell r="G20">
            <v>3.8</v>
          </cell>
        </row>
        <row r="21">
          <cell r="F21">
            <v>160</v>
          </cell>
          <cell r="G21">
            <v>310.95</v>
          </cell>
        </row>
        <row r="22">
          <cell r="F22">
            <v>130</v>
          </cell>
          <cell r="G22">
            <v>1669.56</v>
          </cell>
        </row>
        <row r="23">
          <cell r="F23">
            <v>190</v>
          </cell>
          <cell r="G23">
            <v>704.74</v>
          </cell>
        </row>
        <row r="24">
          <cell r="F24">
            <v>160</v>
          </cell>
          <cell r="G24">
            <v>1491.64</v>
          </cell>
        </row>
        <row r="25">
          <cell r="F25">
            <v>3000</v>
          </cell>
          <cell r="G25">
            <v>0</v>
          </cell>
        </row>
        <row r="26">
          <cell r="F26">
            <v>2300</v>
          </cell>
          <cell r="G26">
            <v>0</v>
          </cell>
        </row>
        <row r="28">
          <cell r="F28">
            <v>170</v>
          </cell>
          <cell r="G28">
            <v>4.5599999999999996</v>
          </cell>
        </row>
        <row r="29">
          <cell r="F29">
            <v>140</v>
          </cell>
          <cell r="G29">
            <v>149.85</v>
          </cell>
        </row>
        <row r="30">
          <cell r="F30">
            <v>120</v>
          </cell>
          <cell r="G30">
            <v>1921.21</v>
          </cell>
        </row>
        <row r="31">
          <cell r="F31">
            <v>180</v>
          </cell>
          <cell r="G31">
            <v>137.13</v>
          </cell>
        </row>
        <row r="32">
          <cell r="F32">
            <v>150</v>
          </cell>
          <cell r="G32">
            <v>429.27</v>
          </cell>
        </row>
        <row r="33">
          <cell r="F33">
            <v>160</v>
          </cell>
          <cell r="G33">
            <v>77.680000000000007</v>
          </cell>
        </row>
        <row r="34">
          <cell r="F34">
            <v>140</v>
          </cell>
          <cell r="G34">
            <v>1283.28</v>
          </cell>
        </row>
        <row r="35">
          <cell r="F35">
            <v>110</v>
          </cell>
          <cell r="G35">
            <v>15233.17</v>
          </cell>
        </row>
        <row r="36">
          <cell r="F36">
            <v>470</v>
          </cell>
          <cell r="G36">
            <v>25.5</v>
          </cell>
        </row>
        <row r="37">
          <cell r="F37">
            <v>350</v>
          </cell>
          <cell r="G37">
            <v>634.22</v>
          </cell>
        </row>
        <row r="40">
          <cell r="F40">
            <v>260</v>
          </cell>
          <cell r="G40">
            <v>100.48</v>
          </cell>
        </row>
        <row r="41">
          <cell r="F41">
            <v>220</v>
          </cell>
          <cell r="G41">
            <v>2459.15</v>
          </cell>
        </row>
        <row r="42">
          <cell r="F42">
            <v>150</v>
          </cell>
          <cell r="G42">
            <v>8706.82</v>
          </cell>
        </row>
        <row r="43">
          <cell r="F43">
            <v>270</v>
          </cell>
          <cell r="G43">
            <v>653.21</v>
          </cell>
        </row>
      </sheetData>
      <sheetData sheetId="20">
        <row r="10">
          <cell r="B10" t="str">
            <v>БП №1</v>
          </cell>
        </row>
      </sheetData>
      <sheetData sheetId="21" refreshError="1">
        <row r="7">
          <cell r="F7">
            <v>800</v>
          </cell>
        </row>
        <row r="24">
          <cell r="H24">
            <v>400544</v>
          </cell>
          <cell r="I24">
            <v>31949.9</v>
          </cell>
          <cell r="J24">
            <v>15204</v>
          </cell>
          <cell r="K24">
            <v>16163</v>
          </cell>
        </row>
        <row r="25">
          <cell r="H25">
            <v>301008.8</v>
          </cell>
          <cell r="I25">
            <v>5856.5</v>
          </cell>
          <cell r="J25">
            <v>2786.9</v>
          </cell>
          <cell r="K25">
            <v>2962.7</v>
          </cell>
        </row>
        <row r="26">
          <cell r="H26">
            <v>16332.7</v>
          </cell>
          <cell r="I26">
            <v>4281.7</v>
          </cell>
          <cell r="J26">
            <v>2037.5</v>
          </cell>
          <cell r="K26">
            <v>2166</v>
          </cell>
        </row>
        <row r="27">
          <cell r="H27">
            <v>66579.3</v>
          </cell>
          <cell r="I27">
            <v>17454</v>
          </cell>
          <cell r="J27">
            <v>8305.7999999999993</v>
          </cell>
          <cell r="K27">
            <v>8829.7000000000007</v>
          </cell>
        </row>
        <row r="28">
          <cell r="H28">
            <v>16623.2</v>
          </cell>
          <cell r="I28">
            <v>4357.8</v>
          </cell>
          <cell r="J28">
            <v>2073.8000000000002</v>
          </cell>
          <cell r="K28">
            <v>2204.6</v>
          </cell>
        </row>
        <row r="30">
          <cell r="F30">
            <v>400696</v>
          </cell>
          <cell r="G30">
            <v>640486</v>
          </cell>
        </row>
        <row r="31">
          <cell r="F31">
            <v>73448</v>
          </cell>
          <cell r="G31">
            <v>117402</v>
          </cell>
        </row>
        <row r="32">
          <cell r="F32">
            <v>53698</v>
          </cell>
          <cell r="G32">
            <v>85833</v>
          </cell>
        </row>
        <row r="33">
          <cell r="F33">
            <v>218897</v>
          </cell>
          <cell r="G33">
            <v>349892</v>
          </cell>
        </row>
        <row r="34">
          <cell r="F34">
            <v>54653</v>
          </cell>
          <cell r="G34">
            <v>87359</v>
          </cell>
        </row>
      </sheetData>
      <sheetData sheetId="22">
        <row r="7">
          <cell r="G7">
            <v>2769</v>
          </cell>
        </row>
      </sheetData>
      <sheetData sheetId="23">
        <row r="7">
          <cell r="F7">
            <v>800</v>
          </cell>
        </row>
        <row r="11">
          <cell r="F11">
            <v>230</v>
          </cell>
          <cell r="G11">
            <v>0</v>
          </cell>
        </row>
        <row r="12">
          <cell r="F12">
            <v>170</v>
          </cell>
          <cell r="G12">
            <v>0</v>
          </cell>
        </row>
        <row r="13">
          <cell r="F13">
            <v>290</v>
          </cell>
          <cell r="G13">
            <v>0</v>
          </cell>
        </row>
        <row r="14">
          <cell r="F14">
            <v>210</v>
          </cell>
          <cell r="G14">
            <v>0</v>
          </cell>
        </row>
        <row r="15">
          <cell r="F15">
            <v>260</v>
          </cell>
          <cell r="G15">
            <v>0</v>
          </cell>
        </row>
        <row r="16">
          <cell r="F16">
            <v>210</v>
          </cell>
          <cell r="G16">
            <v>0</v>
          </cell>
        </row>
        <row r="17">
          <cell r="F17">
            <v>140</v>
          </cell>
          <cell r="G17">
            <v>0</v>
          </cell>
        </row>
        <row r="18">
          <cell r="F18">
            <v>270</v>
          </cell>
          <cell r="G18">
            <v>0</v>
          </cell>
        </row>
        <row r="19">
          <cell r="F19">
            <v>180</v>
          </cell>
          <cell r="G19">
            <v>0</v>
          </cell>
        </row>
        <row r="20">
          <cell r="F20">
            <v>180</v>
          </cell>
          <cell r="G20">
            <v>3.8</v>
          </cell>
        </row>
        <row r="21">
          <cell r="F21">
            <v>160</v>
          </cell>
          <cell r="G21">
            <v>310.95</v>
          </cell>
        </row>
        <row r="22">
          <cell r="F22">
            <v>130</v>
          </cell>
          <cell r="G22">
            <v>1669.56</v>
          </cell>
        </row>
        <row r="23">
          <cell r="F23">
            <v>190</v>
          </cell>
          <cell r="G23">
            <v>704.74</v>
          </cell>
        </row>
        <row r="24">
          <cell r="F24">
            <v>160</v>
          </cell>
          <cell r="G24">
            <v>1491.64</v>
          </cell>
          <cell r="H24">
            <v>400544</v>
          </cell>
          <cell r="J24">
            <v>15204</v>
          </cell>
          <cell r="K24">
            <v>16163</v>
          </cell>
        </row>
        <row r="25">
          <cell r="F25">
            <v>3000</v>
          </cell>
          <cell r="G25">
            <v>0</v>
          </cell>
          <cell r="H25">
            <v>301008.8</v>
          </cell>
          <cell r="J25">
            <v>2786.9</v>
          </cell>
          <cell r="K25">
            <v>2962.7</v>
          </cell>
        </row>
        <row r="26">
          <cell r="F26">
            <v>2300</v>
          </cell>
          <cell r="G26">
            <v>0</v>
          </cell>
          <cell r="H26">
            <v>16332.7</v>
          </cell>
          <cell r="J26">
            <v>2037.5</v>
          </cell>
          <cell r="K26">
            <v>2166</v>
          </cell>
        </row>
        <row r="27">
          <cell r="H27">
            <v>66579.3</v>
          </cell>
          <cell r="J27">
            <v>8305.7999999999993</v>
          </cell>
          <cell r="K27">
            <v>8829.7000000000007</v>
          </cell>
        </row>
        <row r="28">
          <cell r="F28">
            <v>170</v>
          </cell>
          <cell r="G28">
            <v>4.5599999999999996</v>
          </cell>
          <cell r="H28">
            <v>16623.2</v>
          </cell>
          <cell r="J28">
            <v>2073.8000000000002</v>
          </cell>
          <cell r="K28">
            <v>2204.6</v>
          </cell>
        </row>
        <row r="29">
          <cell r="F29">
            <v>140</v>
          </cell>
          <cell r="G29">
            <v>149.85</v>
          </cell>
        </row>
        <row r="30">
          <cell r="F30">
            <v>120</v>
          </cell>
          <cell r="G30">
            <v>1921.21</v>
          </cell>
        </row>
        <row r="31">
          <cell r="F31">
            <v>180</v>
          </cell>
          <cell r="G31">
            <v>137.13</v>
          </cell>
        </row>
        <row r="32">
          <cell r="F32">
            <v>150</v>
          </cell>
          <cell r="G32">
            <v>429.27</v>
          </cell>
        </row>
        <row r="33">
          <cell r="F33">
            <v>160</v>
          </cell>
          <cell r="G33">
            <v>77.680000000000007</v>
          </cell>
        </row>
        <row r="34">
          <cell r="F34">
            <v>140</v>
          </cell>
          <cell r="G34">
            <v>1283.28</v>
          </cell>
        </row>
        <row r="36">
          <cell r="F36">
            <v>470</v>
          </cell>
          <cell r="G36">
            <v>25.5</v>
          </cell>
        </row>
        <row r="37">
          <cell r="F37">
            <v>350</v>
          </cell>
          <cell r="G37">
            <v>634.22</v>
          </cell>
        </row>
        <row r="40">
          <cell r="F40">
            <v>260</v>
          </cell>
          <cell r="G40">
            <v>100.48</v>
          </cell>
        </row>
        <row r="42">
          <cell r="F42">
            <v>150</v>
          </cell>
          <cell r="G42">
            <v>8706.82</v>
          </cell>
        </row>
        <row r="43">
          <cell r="F43">
            <v>270</v>
          </cell>
          <cell r="G43">
            <v>653.21</v>
          </cell>
        </row>
      </sheetData>
      <sheetData sheetId="24" refreshError="1"/>
      <sheetData sheetId="25"/>
      <sheetData sheetId="26"/>
      <sheetData sheetId="27"/>
      <sheetData sheetId="28" refreshError="1"/>
      <sheetData sheetId="29"/>
      <sheetData sheetId="30"/>
      <sheetData sheetId="31"/>
      <sheetData sheetId="32"/>
      <sheetData sheetId="33"/>
      <sheetData sheetId="34"/>
      <sheetData sheetId="35"/>
      <sheetData sheetId="36"/>
      <sheetData sheetId="37"/>
      <sheetData sheetId="38"/>
      <sheetData sheetId="39">
        <row r="10">
          <cell r="B10" t="str">
            <v>БП №1</v>
          </cell>
        </row>
      </sheetData>
      <sheetData sheetId="40"/>
      <sheetData sheetId="41">
        <row r="7">
          <cell r="G7">
            <v>2769</v>
          </cell>
        </row>
      </sheetData>
      <sheetData sheetId="42"/>
      <sheetData sheetId="43"/>
      <sheetData sheetId="44"/>
      <sheetData sheetId="45"/>
      <sheetData sheetId="46"/>
      <sheetData sheetId="47"/>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ow r="4">
          <cell r="K4">
            <v>0</v>
          </cell>
        </row>
      </sheetData>
      <sheetData sheetId="76">
        <row r="4">
          <cell r="K4">
            <v>0</v>
          </cell>
        </row>
      </sheetData>
      <sheetData sheetId="77">
        <row r="4">
          <cell r="K4">
            <v>0</v>
          </cell>
        </row>
      </sheetData>
      <sheetData sheetId="78">
        <row r="4">
          <cell r="K4">
            <v>0</v>
          </cell>
        </row>
      </sheetData>
      <sheetData sheetId="79">
        <row r="4">
          <cell r="K4">
            <v>0</v>
          </cell>
        </row>
      </sheetData>
      <sheetData sheetId="80">
        <row r="4">
          <cell r="K4">
            <v>0</v>
          </cell>
        </row>
      </sheetData>
      <sheetData sheetId="81">
        <row r="4">
          <cell r="K4">
            <v>0</v>
          </cell>
        </row>
      </sheetData>
      <sheetData sheetId="82">
        <row r="4">
          <cell r="K4">
            <v>0</v>
          </cell>
        </row>
      </sheetData>
      <sheetData sheetId="83">
        <row r="4">
          <cell r="K4">
            <v>0</v>
          </cell>
        </row>
      </sheetData>
      <sheetData sheetId="84" refreshError="1"/>
      <sheetData sheetId="85" refreshError="1"/>
      <sheetData sheetId="86" refreshError="1"/>
      <sheetData sheetId="87" refreshError="1"/>
      <sheetData sheetId="88" refreshError="1"/>
      <sheetData sheetId="89" refreshError="1"/>
      <sheetData sheetId="90">
        <row r="4">
          <cell r="K4">
            <v>0</v>
          </cell>
        </row>
      </sheetData>
      <sheetData sheetId="91">
        <row r="4">
          <cell r="K4">
            <v>0</v>
          </cell>
        </row>
      </sheetData>
      <sheetData sheetId="92">
        <row r="4">
          <cell r="K4">
            <v>0</v>
          </cell>
        </row>
      </sheetData>
      <sheetData sheetId="93">
        <row r="4">
          <cell r="K4">
            <v>0</v>
          </cell>
        </row>
      </sheetData>
      <sheetData sheetId="94" refreshError="1"/>
      <sheetData sheetId="95">
        <row r="4">
          <cell r="K4">
            <v>0</v>
          </cell>
        </row>
      </sheetData>
      <sheetData sheetId="96" refreshError="1"/>
      <sheetData sheetId="97" refreshError="1"/>
      <sheetData sheetId="98" refreshError="1"/>
      <sheetData sheetId="99">
        <row r="4">
          <cell r="K4">
            <v>0</v>
          </cell>
        </row>
      </sheetData>
      <sheetData sheetId="100" refreshError="1"/>
      <sheetData sheetId="101" refreshError="1"/>
      <sheetData sheetId="102" refreshError="1"/>
      <sheetData sheetId="103">
        <row r="4">
          <cell r="K4">
            <v>0</v>
          </cell>
        </row>
      </sheetData>
      <sheetData sheetId="104">
        <row r="4">
          <cell r="K4">
            <v>0</v>
          </cell>
        </row>
      </sheetData>
      <sheetData sheetId="105">
        <row r="4">
          <cell r="K4">
            <v>0</v>
          </cell>
        </row>
      </sheetData>
      <sheetData sheetId="106">
        <row r="4">
          <cell r="K4">
            <v>0</v>
          </cell>
        </row>
      </sheetData>
      <sheetData sheetId="107">
        <row r="4">
          <cell r="K4">
            <v>0</v>
          </cell>
        </row>
      </sheetData>
      <sheetData sheetId="108" refreshError="1"/>
      <sheetData sheetId="109" refreshError="1"/>
      <sheetData sheetId="110" refreshError="1"/>
      <sheetData sheetId="111" refreshError="1"/>
      <sheetData sheetId="112" refreshError="1"/>
      <sheetData sheetId="113">
        <row r="4">
          <cell r="K4" t="str">
            <v>окно</v>
          </cell>
        </row>
      </sheetData>
      <sheetData sheetId="114">
        <row r="4">
          <cell r="K4" t="str">
            <v>окно</v>
          </cell>
        </row>
      </sheetData>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ow r="4">
          <cell r="K4">
            <v>0</v>
          </cell>
        </row>
      </sheetData>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аза"/>
      <sheetName val="ХМРСК"/>
      <sheetName val="Панель управления"/>
      <sheetName val="Сценарные условия"/>
      <sheetName val="Список ДЗО"/>
      <sheetName val="Титул"/>
      <sheetName val="1 Общие сведения"/>
      <sheetName val="2 Оценочные показатели"/>
      <sheetName val="3 Программа реализации"/>
      <sheetName val="4 Закупка электроэнергии"/>
      <sheetName val="5 Производственная программа"/>
      <sheetName val="6 Смета Затрат"/>
      <sheetName val="7 Ремонты"/>
      <sheetName val="8 Инвестиции"/>
      <sheetName val="9 Закупки"/>
      <sheetName val="10 Оплата труда"/>
      <sheetName val="11 Прочие доходы и расходы"/>
      <sheetName val="12 Прибыли и убытки"/>
      <sheetName val="13 Прогнозный баланс"/>
      <sheetName val="14 Движение активов и обяз-ств"/>
      <sheetName val="15 ДПН"/>
      <sheetName val="16 ПУИ"/>
      <sheetName val="17 Динамика ДЗ"/>
      <sheetName val="18 Реестр ДЗ и КЗ"/>
      <sheetName val="19 БДР по филиалам"/>
      <sheetName val="t_проверки"/>
      <sheetName val="t_настройки"/>
      <sheetName val="Регионы"/>
      <sheetName val="Справочники"/>
      <sheetName val="16"/>
      <sheetName val="перекрестка"/>
      <sheetName val="18.2"/>
      <sheetName val="4"/>
      <sheetName val="6"/>
      <sheetName val="15"/>
      <sheetName val="17.1"/>
      <sheetName val="2.3"/>
      <sheetName val="20"/>
      <sheetName val="27"/>
      <sheetName val="P2.1"/>
      <sheetName val="Адреса телефоны"/>
      <sheetName val="Information blok"/>
      <sheetName val="17"/>
      <sheetName val="5"/>
      <sheetName val="Ф-1 (для АО-энерго)"/>
      <sheetName val="Ф-2 (для АО-энерго)"/>
      <sheetName val="TEHSHEET"/>
      <sheetName val="24"/>
      <sheetName val="25"/>
      <sheetName val="29"/>
      <sheetName val="21"/>
      <sheetName val="23"/>
      <sheetName val="26"/>
      <sheetName val="28"/>
      <sheetName val="19"/>
      <sheetName val="22"/>
      <sheetName val="FST5"/>
      <sheetName val="Заголовок"/>
      <sheetName val="17 БДР по филиалам"/>
      <sheetName val="Утверждено 2015-2018 гг."/>
      <sheetName val="Заявка 2015-2018 гг._1 сцен."/>
      <sheetName val="2015-2018 гг._2 сцен."/>
      <sheetName val="2015 год"/>
      <sheetName val="2017 год"/>
      <sheetName val="Потери в сетях ФСК"/>
      <sheetName val="свод - динамика"/>
      <sheetName val="ЗМ"/>
      <sheetName val="Мощность"/>
      <sheetName val="СПБ"/>
      <sheetName val="СПБ_экспорт"/>
      <sheetName val="тариф"/>
      <sheetName val="Потери ЭЭ"/>
      <sheetName val="Согласованная редакция СПБ-2015"/>
      <sheetName val="2016 г"/>
      <sheetName val="2017 г"/>
      <sheetName val="2018 г"/>
      <sheetName val="2019 г"/>
      <sheetName val="2020 г"/>
      <sheetName val="2015-2020"/>
      <sheetName val="Лист2"/>
      <sheetName val="Лист1"/>
      <sheetName val="Лист4"/>
      <sheetName val="Лист3"/>
      <sheetName val="Лист5"/>
      <sheetName val="Лист6"/>
      <sheetName val="共機J"/>
      <sheetName val="Макро"/>
      <sheetName val="9. Смета затрат"/>
      <sheetName val="SET"/>
      <sheetName val="Детали_Смета"/>
      <sheetName val="Детали_Прочие"/>
      <sheetName val="ИТ-бюджет"/>
      <sheetName val="18 Оптимизация АУР"/>
      <sheetName val="Сведения"/>
      <sheetName val="14б ДПН отчет"/>
      <sheetName val="16а Сводный анализ"/>
      <sheetName val="ИНСТРУКЦИЯ ПО МЭППИНГУ"/>
      <sheetName val="Содержание - расшир.формат"/>
      <sheetName val="Содержание - агрегир. формат"/>
      <sheetName val="1.Общие сведения"/>
      <sheetName val="2.Оценочные показатели"/>
      <sheetName val="3.Программа реализации"/>
      <sheetName val="4.Баланс ээ"/>
      <sheetName val="5.Ремонты"/>
      <sheetName val="6.ИПР"/>
      <sheetName val="7.Затраты на персонал"/>
      <sheetName val="8.ОФР"/>
      <sheetName val="10. БДР"/>
      <sheetName val="11.БДДС (ДПН)"/>
      <sheetName val="12.Прогнозный баланс"/>
      <sheetName val="13.ПУЭ"/>
      <sheetName val="Детали Смета"/>
      <sheetName val="Содержание_расшир. формат"/>
      <sheetName val="Содержание_агрегир.формат"/>
      <sheetName val="4. Затраты на персонал"/>
      <sheetName val="5.ИПР"/>
      <sheetName val="6.ОФР"/>
      <sheetName val="7. Смета затрат"/>
      <sheetName val="8.БДР"/>
      <sheetName val="9.БДДС (ДПН)"/>
      <sheetName val="10.Прогнозный баланс"/>
      <sheetName val="11.ПУЭ"/>
      <sheetName val="служебная"/>
      <sheetName val="Sheet1"/>
      <sheetName val="ФБР"/>
      <sheetName val="Новый"/>
      <sheetName val="6 смета"/>
      <sheetName val="12 прибыль"/>
      <sheetName val="прочие"/>
      <sheetName val="10 нов"/>
      <sheetName val="11 стар"/>
      <sheetName val="списание"/>
      <sheetName val="свод % начисл."/>
      <sheetName val="свод % оплата"/>
      <sheetName val="Прогноз ставки"/>
      <sheetName val="с разбивкой на долг.и краткоср."/>
      <sheetName val="Параметры"/>
      <sheetName val="_параметры"/>
      <sheetName val="_топливо"/>
      <sheetName val="Производство электроэнергии"/>
      <sheetName val="Ш_Пр-во_ЭЭ"/>
      <sheetName val="_пр-во ЭЭ"/>
      <sheetName val="Передача электроэнергии"/>
      <sheetName val="Ш_Передача_ЭЭ"/>
      <sheetName val="_передача ЭЭ"/>
      <sheetName val="Производство теплоэнергии"/>
      <sheetName val="Ш_Произв_ТЭ"/>
      <sheetName val="_пр-во ТЭ параметры"/>
      <sheetName val="_Произв_ТЭ"/>
      <sheetName val="Передача теплоэнергии"/>
      <sheetName val="Ш_Пер_ТЭ"/>
      <sheetName val="_передачаТЭ"/>
      <sheetName val="_фикс_тарифы"/>
      <sheetName val="Финансы"/>
      <sheetName val="Фиксированные тарифы"/>
      <sheetName val="структура"/>
      <sheetName val="навигация"/>
      <sheetName val="импорт"/>
      <sheetName val="Д_Пр-во_ЭЭ"/>
      <sheetName val="Д_Передача_ЭЭ"/>
      <sheetName val="Д_Произв_ТЭ"/>
      <sheetName val="Д_ФиксТарифы"/>
      <sheetName val="Т1"/>
      <sheetName val="Ш_Т1"/>
      <sheetName val="Т2"/>
      <sheetName val="Ш_Т2"/>
      <sheetName val="Т3"/>
      <sheetName val="Ш_Т3"/>
      <sheetName val="Т4"/>
      <sheetName val="Т5"/>
      <sheetName val="Т6"/>
      <sheetName val="Ш_Т6"/>
      <sheetName val="Т7_ТУ"/>
      <sheetName val="Т7"/>
      <sheetName val="Ш_Т8"/>
      <sheetName val="Т8"/>
      <sheetName val="Т9"/>
      <sheetName val="Ш_Т9"/>
      <sheetName val="Т10"/>
      <sheetName val="Ш_Т10"/>
      <sheetName val="Т11"/>
      <sheetName val="Ш_Т11"/>
      <sheetName val="Т12"/>
      <sheetName val="Ш_Т12"/>
      <sheetName val="Т13"/>
      <sheetName val="Т14"/>
      <sheetName val="Т15"/>
      <sheetName val="Т15.1"/>
      <sheetName val="Т15.2"/>
      <sheetName val="Т15.3"/>
      <sheetName val="Т15.4"/>
      <sheetName val="Т16"/>
      <sheetName val="Т16.1"/>
      <sheetName val="Т16.2"/>
      <sheetName val="Т16.3"/>
      <sheetName val="Т16.4"/>
      <sheetName val="Т17"/>
      <sheetName val="Т17.1"/>
      <sheetName val="Т17.2"/>
      <sheetName val="Т17.3"/>
      <sheetName val="Т17.4"/>
      <sheetName val="Т18"/>
      <sheetName val="Т18.1"/>
      <sheetName val="Т18.2"/>
      <sheetName val="Т19"/>
      <sheetName val="Т19.1"/>
      <sheetName val="Т19.2"/>
      <sheetName val="Т20"/>
      <sheetName val="Т21"/>
      <sheetName val="Т21.1"/>
      <sheetName val="Т21.2"/>
      <sheetName val="Т21.3"/>
      <sheetName val="Т21.4"/>
      <sheetName val="Т22"/>
      <sheetName val="_Т22"/>
      <sheetName val="Ш_Т22"/>
      <sheetName val="БазТариф"/>
      <sheetName val="Т23"/>
      <sheetName val="Т24"/>
      <sheetName val="Т24.1"/>
      <sheetName val="Т25"/>
      <sheetName val="Т25.1"/>
      <sheetName val="Т26"/>
      <sheetName val="Т27"/>
      <sheetName val="Ш_Т27"/>
      <sheetName val="Ф1"/>
      <sheetName val="Ш_Ф1"/>
      <sheetName val="Т28"/>
      <sheetName val="Т28.1"/>
      <sheetName val="Т28.2"/>
      <sheetName val="Т28.3"/>
      <sheetName val="Т29"/>
      <sheetName val="Ш_Т29"/>
      <sheetName val="Т29.1"/>
      <sheetName val="Ф2"/>
      <sheetName val="Ф3"/>
      <sheetName val="Ш_Ф3"/>
      <sheetName val="П1"/>
      <sheetName val="П2"/>
      <sheetName val="Лист"/>
      <sheetName val="Баланс"/>
      <sheetName val="Т19_1"/>
      <sheetName val="Exhibit"/>
      <sheetName val="Setup"/>
      <sheetName val="FES"/>
      <sheetName val="сл 11 Тариф2010-2015"/>
      <sheetName val="Баланс ээ"/>
      <sheetName val="Баланс мощности"/>
      <sheetName val="regs"/>
      <sheetName val="УФ-61"/>
      <sheetName val="Tarif_300_6_2004 для фэк скорр"/>
      <sheetName val="Integrali e proporzionali"/>
      <sheetName val="Base"/>
      <sheetName val="1. Subsidiary"/>
      <sheetName val="ЭСО"/>
      <sheetName val="Ген. не уч. ОРЭМ"/>
      <sheetName val="сети"/>
      <sheetName val="Свод"/>
      <sheetName val="Справочник"/>
      <sheetName val="Заголовок2"/>
      <sheetName val="шаблон для R3"/>
      <sheetName val="Классиф_"/>
      <sheetName val="Титульный"/>
      <sheetName val="TSheet"/>
      <sheetName val="Производство_электроэнергии"/>
      <sheetName val="_пр-во_ЭЭ"/>
      <sheetName val="Передача_электроэнергии"/>
      <sheetName val="_передача_ЭЭ"/>
      <sheetName val="Производство_теплоэнергии"/>
      <sheetName val="_пр-во_ТЭ_параметры"/>
      <sheetName val="Передача_теплоэнергии"/>
      <sheetName val="Фиксированные_тарифы"/>
      <sheetName val="Т15_1"/>
      <sheetName val="Т15_2"/>
      <sheetName val="Т15_3"/>
      <sheetName val="Т15_4"/>
      <sheetName val="Т16_1"/>
      <sheetName val="Т16_2"/>
      <sheetName val="Т16_3"/>
      <sheetName val="Т16_4"/>
      <sheetName val="Т17_1"/>
      <sheetName val="Т17_2"/>
      <sheetName val="Т17_3"/>
      <sheetName val="Т17_4"/>
      <sheetName val="Т18_1"/>
      <sheetName val="Т18_2"/>
      <sheetName val="Т19_11"/>
      <sheetName val="Т19_2"/>
      <sheetName val="Т21_1"/>
      <sheetName val="Т21_2"/>
      <sheetName val="Т21_3"/>
      <sheetName val="Т21_4"/>
      <sheetName val="Т24_1"/>
      <sheetName val="Т25_1"/>
      <sheetName val="Т28_1"/>
      <sheetName val="Т28_2"/>
      <sheetName val="Т28_3"/>
      <sheetName val="Т29_1"/>
      <sheetName val="сл_11_Тариф2010-2015"/>
      <sheetName val="Баланс_ээ"/>
      <sheetName val="Баланс_мощности"/>
      <sheetName val="Tarif_300_6_2004_для_фэк_скорр"/>
      <sheetName val="Info"/>
      <sheetName val="Table"/>
      <sheetName val="НВВ утв тарифы"/>
      <sheetName val="НП-2-12-П"/>
      <sheetName val="Баланс мощности 2007"/>
      <sheetName val="ДПН"/>
      <sheetName val="БФ-2-13-П"/>
      <sheetName val="ИТОГИ  по Н,Р,Э,Q"/>
      <sheetName val="D-Test of FA Installation"/>
      <sheetName val="Баланс_мощности_2007"/>
      <sheetName val="НВВ_утв_тарифы"/>
      <sheetName val="ФСИ-Т-14"/>
      <sheetName val="Ошибки"/>
      <sheetName val="Shflu Calc"/>
      <sheetName val="file_list"/>
      <sheetName val="35"/>
      <sheetName val="ТекАк"/>
      <sheetName val="Списки"/>
      <sheetName val="ИТОГИ__по_Н,Р,Э,Q"/>
      <sheetName val="D-Test_of_FA_Installation"/>
      <sheetName val="баланс квадраты ПЭС"/>
      <sheetName val="Инфо"/>
      <sheetName val="REESTR_ORG"/>
      <sheetName val="Калькуляция кв"/>
      <sheetName val="BexButtons"/>
      <sheetName val="21.3"/>
      <sheetName val="Анализ"/>
      <sheetName val="Inputs Sheet"/>
      <sheetName val="Ввод данных Эл. 1"/>
      <sheetName val="Расчет тарифов и выручки"/>
      <sheetName val="HBS"/>
      <sheetName val="HIS"/>
      <sheetName val="HIS initial"/>
      <sheetName val="Assets"/>
      <sheetName val="Liab"/>
      <sheetName val="AAM"/>
      <sheetName val="Итог по НПО "/>
      <sheetName val="Понедельно"/>
      <sheetName val="GrossConsol"/>
      <sheetName val="Баланс (Ф1)"/>
      <sheetName val="Table 1"/>
      <sheetName val="П"/>
      <sheetName val="SENSITIVITY"/>
      <sheetName val="Enums"/>
      <sheetName val="Таблица А13"/>
      <sheetName val="ТехЭк"/>
      <sheetName val="эл.эн"/>
      <sheetName val="Поставщики и субподрядчики"/>
      <sheetName val="шаблон"/>
      <sheetName val="Таб1.1"/>
      <sheetName val="форма-прил к ф№1"/>
      <sheetName val="Assumptions"/>
      <sheetName val="Inputs"/>
      <sheetName val="Производствоэлектроэнергии"/>
      <sheetName val="ПРОГНОЗ_1"/>
      <sheetName val=""/>
      <sheetName val="Прил 1"/>
      <sheetName val="Данные для расчета"/>
      <sheetName val="3.6."/>
      <sheetName val="Приложение 1.1"/>
      <sheetName val="Приложение 1.1 УТВ"/>
      <sheetName val="Исх для рас"/>
      <sheetName val="Исх макро"/>
      <sheetName val="Пр 7а"/>
      <sheetName val="2_П"/>
      <sheetName val="СБП_Списки"/>
      <sheetName val="СБП_ПрогнозныйБаланс_ВГО"/>
      <sheetName val="СБП_ПрогнозныйБаланс"/>
      <sheetName val="СБП_БДДС_ВГО"/>
      <sheetName val="СБП_БДДС"/>
      <sheetName val="СБП_ДохРасх_ВГО"/>
      <sheetName val="СБП_БДР"/>
      <sheetName val="СБП_СметаЗатрат"/>
      <sheetName val="СБП_ОФР"/>
      <sheetName val="СБП_ИПР"/>
      <sheetName val="СБП_Затраты на персонал"/>
      <sheetName val="СБП_ОцП"/>
      <sheetName val="СБП_ДопИнфо"/>
      <sheetName val="СБП_Общее"/>
      <sheetName val="СБП_Проверки"/>
      <sheetName val="9.1. Смета затрат"/>
      <sheetName val="9.2. Прочие ДиР"/>
      <sheetName val="14. Снижение ОР"/>
      <sheetName val="ПиУ"/>
      <sheetName val="за 1 кв 2017"/>
      <sheetName val="за 1 пол 2017"/>
      <sheetName val="за 9 мес 2017"/>
      <sheetName val="за  2017"/>
      <sheetName val="за  2018"/>
      <sheetName val="за  2019"/>
      <sheetName val="за  2020"/>
      <sheetName val="за  2021"/>
      <sheetName val="Титул (филиал)"/>
      <sheetName val="МРСК"/>
      <sheetName val="ИА"/>
      <sheetName val="Филиал..."/>
      <sheetName val="Филиал_"/>
      <sheetName val="Под версию План"/>
      <sheetName val="Под версию Корр"/>
    </sheetNames>
    <sheetDataSet>
      <sheetData sheetId="0">
        <row r="4">
          <cell r="B4">
            <v>0</v>
          </cell>
        </row>
        <row r="5">
          <cell r="C5" t="str">
            <v>Орлов Константин Николаевич</v>
          </cell>
          <cell r="D5" t="str">
            <v>747-92-92 (доб.30-63)</v>
          </cell>
        </row>
        <row r="9">
          <cell r="E9">
            <v>0</v>
          </cell>
          <cell r="F9" t="str">
            <v>Antropova.NG@mrsk-1.ru</v>
          </cell>
          <cell r="G9">
            <v>0</v>
          </cell>
          <cell r="H9">
            <v>0</v>
          </cell>
        </row>
        <row r="10">
          <cell r="E10">
            <v>0</v>
          </cell>
          <cell r="F10" t="str">
            <v>Kislyakova.KO@mrsk-1.ru</v>
          </cell>
          <cell r="G10">
            <v>0</v>
          </cell>
          <cell r="H10">
            <v>0</v>
          </cell>
        </row>
        <row r="11">
          <cell r="E11">
            <v>0</v>
          </cell>
          <cell r="F11">
            <v>0</v>
          </cell>
          <cell r="G11">
            <v>0</v>
          </cell>
          <cell r="H11">
            <v>0</v>
          </cell>
        </row>
        <row r="14">
          <cell r="F14">
            <v>0</v>
          </cell>
          <cell r="G14">
            <v>0</v>
          </cell>
          <cell r="H14">
            <v>0</v>
          </cell>
          <cell r="I14">
            <v>0</v>
          </cell>
        </row>
        <row r="15">
          <cell r="F15">
            <v>0</v>
          </cell>
          <cell r="G15">
            <v>0</v>
          </cell>
          <cell r="H15">
            <v>0</v>
          </cell>
          <cell r="I15">
            <v>0</v>
          </cell>
        </row>
        <row r="16">
          <cell r="F16">
            <v>0</v>
          </cell>
          <cell r="G16">
            <v>0</v>
          </cell>
          <cell r="H16">
            <v>0</v>
          </cell>
          <cell r="I16">
            <v>0</v>
          </cell>
        </row>
        <row r="17">
          <cell r="F17">
            <v>0</v>
          </cell>
          <cell r="G17">
            <v>0</v>
          </cell>
          <cell r="H17">
            <v>0</v>
          </cell>
          <cell r="I17">
            <v>0</v>
          </cell>
        </row>
        <row r="18">
          <cell r="F18">
            <v>0</v>
          </cell>
          <cell r="G18">
            <v>0</v>
          </cell>
          <cell r="H18">
            <v>0</v>
          </cell>
          <cell r="I18">
            <v>0</v>
          </cell>
        </row>
        <row r="19">
          <cell r="F19" t="str">
            <v>Nesterenko_VV@mrsk-1.ru</v>
          </cell>
          <cell r="G19">
            <v>0</v>
          </cell>
          <cell r="H19">
            <v>0</v>
          </cell>
          <cell r="I19">
            <v>0</v>
          </cell>
        </row>
        <row r="20">
          <cell r="F20">
            <v>0</v>
          </cell>
          <cell r="G20">
            <v>0</v>
          </cell>
          <cell r="H20">
            <v>0</v>
          </cell>
          <cell r="I20">
            <v>0</v>
          </cell>
        </row>
        <row r="21">
          <cell r="F21">
            <v>0</v>
          </cell>
          <cell r="G21">
            <v>0</v>
          </cell>
          <cell r="H21">
            <v>0</v>
          </cell>
          <cell r="I21">
            <v>0</v>
          </cell>
        </row>
        <row r="22">
          <cell r="F22" t="str">
            <v/>
          </cell>
          <cell r="G22">
            <v>0</v>
          </cell>
        </row>
        <row r="23">
          <cell r="F23">
            <v>0</v>
          </cell>
          <cell r="G23">
            <v>0</v>
          </cell>
        </row>
        <row r="24">
          <cell r="F24">
            <v>0</v>
          </cell>
          <cell r="G24">
            <v>0</v>
          </cell>
        </row>
        <row r="25">
          <cell r="F25">
            <v>0</v>
          </cell>
          <cell r="G25">
            <v>0</v>
          </cell>
        </row>
        <row r="28">
          <cell r="Z28">
            <v>0</v>
          </cell>
          <cell r="AA28">
            <v>0</v>
          </cell>
          <cell r="AB28">
            <v>0</v>
          </cell>
          <cell r="AC28">
            <v>0</v>
          </cell>
        </row>
        <row r="39">
          <cell r="J39">
            <v>0</v>
          </cell>
          <cell r="K39">
            <v>0</v>
          </cell>
        </row>
        <row r="40">
          <cell r="J40">
            <v>0</v>
          </cell>
          <cell r="K40">
            <v>0</v>
          </cell>
        </row>
        <row r="41">
          <cell r="J41">
            <v>0</v>
          </cell>
          <cell r="K41">
            <v>0</v>
          </cell>
        </row>
        <row r="43">
          <cell r="E43">
            <v>0</v>
          </cell>
          <cell r="F43">
            <v>0</v>
          </cell>
          <cell r="G43">
            <v>0</v>
          </cell>
          <cell r="H43">
            <v>0</v>
          </cell>
          <cell r="I43">
            <v>0</v>
          </cell>
          <cell r="J43">
            <v>0</v>
          </cell>
          <cell r="K43">
            <v>0</v>
          </cell>
        </row>
        <row r="44">
          <cell r="E44">
            <v>0</v>
          </cell>
          <cell r="F44">
            <v>0</v>
          </cell>
          <cell r="G44">
            <v>0</v>
          </cell>
          <cell r="H44">
            <v>0</v>
          </cell>
          <cell r="J44">
            <v>0</v>
          </cell>
        </row>
        <row r="45">
          <cell r="E45">
            <v>0</v>
          </cell>
          <cell r="F45">
            <v>0</v>
          </cell>
          <cell r="G45">
            <v>0</v>
          </cell>
          <cell r="H45">
            <v>0</v>
          </cell>
          <cell r="J45">
            <v>0</v>
          </cell>
          <cell r="K45">
            <v>0</v>
          </cell>
        </row>
        <row r="46">
          <cell r="E46">
            <v>0</v>
          </cell>
          <cell r="F46">
            <v>0</v>
          </cell>
          <cell r="G46">
            <v>0</v>
          </cell>
          <cell r="H46">
            <v>0</v>
          </cell>
          <cell r="J46">
            <v>0</v>
          </cell>
          <cell r="K46">
            <v>0</v>
          </cell>
          <cell r="L46">
            <v>0</v>
          </cell>
          <cell r="M46">
            <v>0</v>
          </cell>
        </row>
        <row r="47">
          <cell r="E47" t="str">
            <v>8(911) 712-24-02</v>
          </cell>
          <cell r="F47" t="str">
            <v>main@mrsksevzap.ru</v>
          </cell>
          <cell r="G47">
            <v>18741</v>
          </cell>
          <cell r="H47">
            <v>0</v>
          </cell>
          <cell r="J47">
            <v>0</v>
          </cell>
          <cell r="K47">
            <v>0</v>
          </cell>
        </row>
        <row r="48">
          <cell r="E48" t="str">
            <v>8-911-712-24-15</v>
          </cell>
          <cell r="F48" t="str">
            <v>makarova@mrsksevzap.ru</v>
          </cell>
          <cell r="G48">
            <v>26262</v>
          </cell>
          <cell r="H48">
            <v>0</v>
          </cell>
          <cell r="J48">
            <v>0</v>
          </cell>
          <cell r="K48">
            <v>0</v>
          </cell>
        </row>
        <row r="49">
          <cell r="E49">
            <v>0</v>
          </cell>
          <cell r="F49" t="str">
            <v>bda@mrsksevzap.ru</v>
          </cell>
          <cell r="G49">
            <v>0</v>
          </cell>
          <cell r="H49">
            <v>0</v>
          </cell>
          <cell r="J49">
            <v>0</v>
          </cell>
          <cell r="K49">
            <v>0</v>
          </cell>
        </row>
        <row r="50">
          <cell r="E50">
            <v>0</v>
          </cell>
          <cell r="F50" t="str">
            <v>gli@mrsksevzap.ru</v>
          </cell>
          <cell r="G50">
            <v>0</v>
          </cell>
          <cell r="H50">
            <v>0</v>
          </cell>
          <cell r="J50">
            <v>0</v>
          </cell>
        </row>
        <row r="51">
          <cell r="E51">
            <v>0</v>
          </cell>
          <cell r="F51">
            <v>0</v>
          </cell>
          <cell r="G51">
            <v>0</v>
          </cell>
        </row>
        <row r="52">
          <cell r="C52" t="str">
            <v xml:space="preserve">Максимова Татьяна Викторовна  </v>
          </cell>
        </row>
        <row r="53">
          <cell r="C53" t="str">
            <v>Машнева Антонина Егоровна</v>
          </cell>
        </row>
        <row r="54">
          <cell r="C54" t="str">
            <v>Ткаченко Евгения Николаевна</v>
          </cell>
          <cell r="E54" t="str">
            <v>71 михалева</v>
          </cell>
          <cell r="F54" t="str">
            <v>ten@mrsksevzap.ru</v>
          </cell>
          <cell r="G54">
            <v>0</v>
          </cell>
        </row>
        <row r="55">
          <cell r="C55" t="str">
            <v>Поветкина Анаа Александровна</v>
          </cell>
          <cell r="E55">
            <v>0</v>
          </cell>
          <cell r="F55">
            <v>0</v>
          </cell>
          <cell r="G55">
            <v>0</v>
          </cell>
        </row>
        <row r="56">
          <cell r="C56" t="str">
            <v>Крылова Ариадна Александровна</v>
          </cell>
          <cell r="E56">
            <v>0</v>
          </cell>
          <cell r="F56">
            <v>0</v>
          </cell>
          <cell r="G56">
            <v>0</v>
          </cell>
        </row>
        <row r="57">
          <cell r="C57" t="str">
            <v>Михалева Людмила Юрьевна</v>
          </cell>
          <cell r="D57" t="str">
            <v>(812) 305-10-71</v>
          </cell>
          <cell r="E57">
            <v>0</v>
          </cell>
          <cell r="F57">
            <v>0</v>
          </cell>
          <cell r="G57">
            <v>0</v>
          </cell>
        </row>
        <row r="58">
          <cell r="E58" t="str">
            <v>8-911-811-84-49</v>
          </cell>
          <cell r="F58">
            <v>0</v>
          </cell>
          <cell r="G58">
            <v>0</v>
          </cell>
        </row>
        <row r="59">
          <cell r="E59" t="str">
            <v>8 (911) 712-24-05</v>
          </cell>
          <cell r="F59" t="str">
            <v>avk@mrsksevzap.ru</v>
          </cell>
          <cell r="G59">
            <v>26131</v>
          </cell>
        </row>
        <row r="60">
          <cell r="E60" t="str">
            <v>8(911) 140-53-84</v>
          </cell>
          <cell r="F60" t="str">
            <v>titov@mrsksevzap.ru</v>
          </cell>
          <cell r="G60">
            <v>23110</v>
          </cell>
        </row>
        <row r="61">
          <cell r="E61">
            <v>0</v>
          </cell>
          <cell r="F61">
            <v>0</v>
          </cell>
          <cell r="G61">
            <v>0</v>
          </cell>
        </row>
        <row r="62">
          <cell r="E62">
            <v>0</v>
          </cell>
          <cell r="F62" t="str">
            <v/>
          </cell>
          <cell r="G62">
            <v>0</v>
          </cell>
        </row>
        <row r="63">
          <cell r="E63" t="str">
            <v>8-911-712-24-00</v>
          </cell>
          <cell r="F63">
            <v>0</v>
          </cell>
          <cell r="G63">
            <v>0</v>
          </cell>
        </row>
        <row r="64">
          <cell r="E64">
            <v>0</v>
          </cell>
          <cell r="F64">
            <v>0</v>
          </cell>
          <cell r="G64">
            <v>0</v>
          </cell>
        </row>
        <row r="65">
          <cell r="E65">
            <v>0</v>
          </cell>
          <cell r="F65">
            <v>0</v>
          </cell>
          <cell r="G65">
            <v>0</v>
          </cell>
          <cell r="H65">
            <v>0</v>
          </cell>
        </row>
        <row r="66">
          <cell r="E66" t="str">
            <v>912-2300411</v>
          </cell>
          <cell r="F66">
            <v>0</v>
          </cell>
          <cell r="G66">
            <v>0</v>
          </cell>
        </row>
        <row r="69">
          <cell r="E69" t="str">
            <v>8-912-23-00-407</v>
          </cell>
          <cell r="F69">
            <v>0</v>
          </cell>
          <cell r="G69">
            <v>0</v>
          </cell>
        </row>
        <row r="70">
          <cell r="E70" t="str">
            <v>912-22-78-144</v>
          </cell>
          <cell r="F70">
            <v>0</v>
          </cell>
          <cell r="G70">
            <v>0</v>
          </cell>
        </row>
        <row r="71">
          <cell r="E71" t="str">
            <v>8-912-2320426</v>
          </cell>
          <cell r="F71">
            <v>0</v>
          </cell>
          <cell r="G71">
            <v>0</v>
          </cell>
        </row>
        <row r="72">
          <cell r="E72">
            <v>0</v>
          </cell>
          <cell r="F72" t="str">
            <v>MRagozina@MRSK-URAL.RU</v>
          </cell>
          <cell r="G72">
            <v>0</v>
          </cell>
        </row>
        <row r="73">
          <cell r="E73">
            <v>0</v>
          </cell>
          <cell r="F73" t="str">
            <v>nsoboleva@mrsk-ural.ru</v>
          </cell>
          <cell r="G73">
            <v>0</v>
          </cell>
        </row>
        <row r="74">
          <cell r="E74" t="str">
            <v>8-912-23-00-425</v>
          </cell>
          <cell r="F74">
            <v>0</v>
          </cell>
          <cell r="G74">
            <v>0</v>
          </cell>
        </row>
        <row r="75">
          <cell r="E75">
            <v>0</v>
          </cell>
          <cell r="F75">
            <v>0</v>
          </cell>
          <cell r="G75">
            <v>0</v>
          </cell>
        </row>
        <row r="76">
          <cell r="E76" t="str">
            <v>сот. тел. 908-635-29-68</v>
          </cell>
          <cell r="F76">
            <v>0</v>
          </cell>
          <cell r="G76">
            <v>0</v>
          </cell>
        </row>
        <row r="77">
          <cell r="E77">
            <v>0</v>
          </cell>
          <cell r="F77">
            <v>0</v>
          </cell>
          <cell r="G77">
            <v>0</v>
          </cell>
        </row>
        <row r="78">
          <cell r="E78">
            <v>0</v>
          </cell>
          <cell r="F78">
            <v>0</v>
          </cell>
          <cell r="G78">
            <v>0</v>
          </cell>
        </row>
        <row r="79">
          <cell r="E79">
            <v>0</v>
          </cell>
          <cell r="F79">
            <v>0</v>
          </cell>
          <cell r="G79">
            <v>0</v>
          </cell>
        </row>
        <row r="80">
          <cell r="E80">
            <v>0</v>
          </cell>
          <cell r="F80">
            <v>0</v>
          </cell>
          <cell r="G80">
            <v>0</v>
          </cell>
        </row>
        <row r="81">
          <cell r="E81" t="str">
            <v>912-2300407</v>
          </cell>
          <cell r="F81" t="str">
            <v>YuMaksimova@mrsk-uv.ru</v>
          </cell>
          <cell r="G81">
            <v>0</v>
          </cell>
        </row>
        <row r="86">
          <cell r="D86" t="str">
            <v xml:space="preserve">(343) 215-25-90 </v>
          </cell>
          <cell r="E86">
            <v>0</v>
          </cell>
        </row>
        <row r="87">
          <cell r="D87" t="str">
            <v>(343) 215-25-87</v>
          </cell>
          <cell r="E87">
            <v>0</v>
          </cell>
        </row>
        <row r="88">
          <cell r="D88" t="str">
            <v xml:space="preserve">(343) 216-17-60 </v>
          </cell>
          <cell r="E88">
            <v>0</v>
          </cell>
        </row>
        <row r="89">
          <cell r="D89">
            <v>0</v>
          </cell>
          <cell r="E89">
            <v>0</v>
          </cell>
        </row>
        <row r="90">
          <cell r="D90" t="str">
            <v>(343) 257-64-53</v>
          </cell>
          <cell r="E90" t="str">
            <v>88-69</v>
          </cell>
        </row>
        <row r="91">
          <cell r="D91" t="str">
            <v>(343) 257-61-10</v>
          </cell>
          <cell r="E91" t="str">
            <v>912-2324079</v>
          </cell>
        </row>
        <row r="92">
          <cell r="D92" t="str">
            <v>(343) 257-64-53</v>
          </cell>
          <cell r="E92">
            <v>0</v>
          </cell>
        </row>
        <row r="93">
          <cell r="D93">
            <v>0</v>
          </cell>
          <cell r="E93">
            <v>0</v>
          </cell>
        </row>
        <row r="94">
          <cell r="D94">
            <v>0</v>
          </cell>
          <cell r="E94">
            <v>0</v>
          </cell>
        </row>
        <row r="95">
          <cell r="D95" t="str">
            <v>(343) 371-09-85</v>
          </cell>
          <cell r="E95">
            <v>0</v>
          </cell>
        </row>
      </sheetData>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ow r="2">
          <cell r="A2">
            <v>0</v>
          </cell>
        </row>
      </sheetData>
      <sheetData sheetId="59">
        <row r="2">
          <cell r="A2">
            <v>0</v>
          </cell>
        </row>
      </sheetData>
      <sheetData sheetId="60">
        <row r="2">
          <cell r="A2">
            <v>0</v>
          </cell>
        </row>
      </sheetData>
      <sheetData sheetId="61">
        <row r="2">
          <cell r="A2">
            <v>0</v>
          </cell>
        </row>
      </sheetData>
      <sheetData sheetId="62">
        <row r="2">
          <cell r="A2">
            <v>0</v>
          </cell>
        </row>
      </sheetData>
      <sheetData sheetId="63">
        <row r="2">
          <cell r="A2">
            <v>0</v>
          </cell>
        </row>
      </sheetData>
      <sheetData sheetId="64">
        <row r="2">
          <cell r="A2">
            <v>0</v>
          </cell>
        </row>
      </sheetData>
      <sheetData sheetId="65">
        <row r="2">
          <cell r="A2">
            <v>0</v>
          </cell>
        </row>
      </sheetData>
      <sheetData sheetId="66">
        <row r="2">
          <cell r="A2">
            <v>0</v>
          </cell>
        </row>
      </sheetData>
      <sheetData sheetId="67">
        <row r="2">
          <cell r="A2">
            <v>0</v>
          </cell>
        </row>
      </sheetData>
      <sheetData sheetId="68">
        <row r="2">
          <cell r="A2">
            <v>0</v>
          </cell>
        </row>
      </sheetData>
      <sheetData sheetId="69">
        <row r="2">
          <cell r="A2">
            <v>0</v>
          </cell>
        </row>
      </sheetData>
      <sheetData sheetId="70">
        <row r="2">
          <cell r="A2">
            <v>0</v>
          </cell>
        </row>
      </sheetData>
      <sheetData sheetId="71">
        <row r="2">
          <cell r="A2">
            <v>0</v>
          </cell>
        </row>
      </sheetData>
      <sheetData sheetId="72">
        <row r="2">
          <cell r="A2">
            <v>0</v>
          </cell>
        </row>
      </sheetData>
      <sheetData sheetId="73">
        <row r="2">
          <cell r="A2">
            <v>0</v>
          </cell>
        </row>
      </sheetData>
      <sheetData sheetId="74">
        <row r="2">
          <cell r="A2">
            <v>0</v>
          </cell>
        </row>
      </sheetData>
      <sheetData sheetId="75">
        <row r="2">
          <cell r="A2">
            <v>0</v>
          </cell>
        </row>
      </sheetData>
      <sheetData sheetId="76">
        <row r="2">
          <cell r="A2">
            <v>0</v>
          </cell>
        </row>
      </sheetData>
      <sheetData sheetId="77">
        <row r="2">
          <cell r="A2">
            <v>0</v>
          </cell>
        </row>
      </sheetData>
      <sheetData sheetId="78">
        <row r="2">
          <cell r="A2">
            <v>0</v>
          </cell>
        </row>
      </sheetData>
      <sheetData sheetId="79">
        <row r="2">
          <cell r="A2">
            <v>0</v>
          </cell>
        </row>
      </sheetData>
      <sheetData sheetId="80">
        <row r="2">
          <cell r="A2">
            <v>0</v>
          </cell>
        </row>
      </sheetData>
      <sheetData sheetId="81">
        <row r="2">
          <cell r="A2">
            <v>0</v>
          </cell>
        </row>
      </sheetData>
      <sheetData sheetId="82">
        <row r="2">
          <cell r="A2">
            <v>0</v>
          </cell>
        </row>
      </sheetData>
      <sheetData sheetId="83">
        <row r="2">
          <cell r="A2">
            <v>0</v>
          </cell>
        </row>
      </sheetData>
      <sheetData sheetId="84">
        <row r="2">
          <cell r="A2">
            <v>0</v>
          </cell>
        </row>
      </sheetData>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ow r="5">
          <cell r="C5">
            <v>0</v>
          </cell>
        </row>
      </sheetData>
      <sheetData sheetId="126">
        <row r="39">
          <cell r="B39" t="str">
            <v>Сумма общехозяйственных расходов</v>
          </cell>
        </row>
      </sheetData>
      <sheetData sheetId="127">
        <row r="39">
          <cell r="B39" t="str">
            <v>Сумма общехозяйственных расходов</v>
          </cell>
        </row>
      </sheetData>
      <sheetData sheetId="128">
        <row r="39">
          <cell r="B39" t="str">
            <v>Сумма общехозяйственных расходов</v>
          </cell>
        </row>
      </sheetData>
      <sheetData sheetId="129">
        <row r="39">
          <cell r="B39" t="str">
            <v>Сумма общехозяйственных расходов</v>
          </cell>
        </row>
      </sheetData>
      <sheetData sheetId="130">
        <row r="39">
          <cell r="B39" t="str">
            <v>Сумма общехозяйственных расходов</v>
          </cell>
        </row>
      </sheetData>
      <sheetData sheetId="131">
        <row r="5">
          <cell r="C5">
            <v>65048.456920000004</v>
          </cell>
        </row>
      </sheetData>
      <sheetData sheetId="132">
        <row r="5">
          <cell r="C5">
            <v>65048.456920000004</v>
          </cell>
        </row>
      </sheetData>
      <sheetData sheetId="133">
        <row r="5">
          <cell r="C5">
            <v>0</v>
          </cell>
        </row>
      </sheetData>
      <sheetData sheetId="134">
        <row r="5">
          <cell r="C5">
            <v>0</v>
          </cell>
        </row>
      </sheetData>
      <sheetData sheetId="135">
        <row r="5">
          <cell r="C5">
            <v>65048.456920000004</v>
          </cell>
        </row>
      </sheetData>
      <sheetData sheetId="136">
        <row r="5">
          <cell r="C5">
            <v>65048.456920000004</v>
          </cell>
        </row>
      </sheetData>
      <sheetData sheetId="137">
        <row r="5">
          <cell r="C5">
            <v>0</v>
          </cell>
        </row>
      </sheetData>
      <sheetData sheetId="138">
        <row r="5">
          <cell r="C5">
            <v>0</v>
          </cell>
        </row>
      </sheetData>
      <sheetData sheetId="139">
        <row r="5">
          <cell r="C5">
            <v>0</v>
          </cell>
        </row>
      </sheetData>
      <sheetData sheetId="140">
        <row r="5">
          <cell r="C5">
            <v>0</v>
          </cell>
        </row>
      </sheetData>
      <sheetData sheetId="141">
        <row r="5">
          <cell r="C5">
            <v>65048.456920000004</v>
          </cell>
        </row>
      </sheetData>
      <sheetData sheetId="142">
        <row r="5">
          <cell r="C5">
            <v>65048.456920000004</v>
          </cell>
        </row>
      </sheetData>
      <sheetData sheetId="143">
        <row r="5">
          <cell r="C5">
            <v>0</v>
          </cell>
        </row>
      </sheetData>
      <sheetData sheetId="144">
        <row r="5">
          <cell r="C5">
            <v>0</v>
          </cell>
        </row>
      </sheetData>
      <sheetData sheetId="145">
        <row r="5">
          <cell r="C5">
            <v>0</v>
          </cell>
        </row>
      </sheetData>
      <sheetData sheetId="146">
        <row r="5">
          <cell r="C5">
            <v>0</v>
          </cell>
        </row>
      </sheetData>
      <sheetData sheetId="147">
        <row r="5">
          <cell r="C5">
            <v>65048.456920000004</v>
          </cell>
        </row>
      </sheetData>
      <sheetData sheetId="148">
        <row r="5">
          <cell r="C5">
            <v>65048.456920000004</v>
          </cell>
        </row>
      </sheetData>
      <sheetData sheetId="149">
        <row r="5">
          <cell r="C5">
            <v>0</v>
          </cell>
        </row>
      </sheetData>
      <sheetData sheetId="150">
        <row r="5">
          <cell r="C5">
            <v>0</v>
          </cell>
        </row>
      </sheetData>
      <sheetData sheetId="151">
        <row r="5">
          <cell r="C5">
            <v>0</v>
          </cell>
        </row>
      </sheetData>
      <sheetData sheetId="152">
        <row r="5">
          <cell r="C5">
            <v>0</v>
          </cell>
        </row>
      </sheetData>
      <sheetData sheetId="153">
        <row r="5">
          <cell r="C5">
            <v>65048.456920000004</v>
          </cell>
        </row>
      </sheetData>
      <sheetData sheetId="154">
        <row r="5">
          <cell r="C5">
            <v>65048.456920000004</v>
          </cell>
        </row>
      </sheetData>
      <sheetData sheetId="155">
        <row r="5">
          <cell r="C5">
            <v>0</v>
          </cell>
        </row>
      </sheetData>
      <sheetData sheetId="156">
        <row r="5">
          <cell r="C5">
            <v>0</v>
          </cell>
        </row>
      </sheetData>
      <sheetData sheetId="157">
        <row r="5">
          <cell r="C5">
            <v>0</v>
          </cell>
        </row>
      </sheetData>
      <sheetData sheetId="158">
        <row r="5">
          <cell r="C5">
            <v>65048.456920000004</v>
          </cell>
        </row>
      </sheetData>
      <sheetData sheetId="159">
        <row r="5">
          <cell r="C5">
            <v>65048.456920000004</v>
          </cell>
        </row>
      </sheetData>
      <sheetData sheetId="160">
        <row r="5">
          <cell r="C5">
            <v>65048.456920000004</v>
          </cell>
        </row>
      </sheetData>
      <sheetData sheetId="161">
        <row r="5">
          <cell r="C5">
            <v>0</v>
          </cell>
        </row>
      </sheetData>
      <sheetData sheetId="162">
        <row r="5">
          <cell r="C5">
            <v>0</v>
          </cell>
        </row>
      </sheetData>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ow r="5">
          <cell r="C5">
            <v>65048.456920000004</v>
          </cell>
        </row>
      </sheetData>
      <sheetData sheetId="362">
        <row r="5">
          <cell r="C5">
            <v>0</v>
          </cell>
        </row>
      </sheetData>
      <sheetData sheetId="363">
        <row r="5">
          <cell r="C5">
            <v>0</v>
          </cell>
        </row>
      </sheetData>
      <sheetData sheetId="364">
        <row r="5">
          <cell r="C5">
            <v>0</v>
          </cell>
        </row>
      </sheetData>
      <sheetData sheetId="365">
        <row r="5">
          <cell r="C5">
            <v>0</v>
          </cell>
        </row>
      </sheetData>
      <sheetData sheetId="366">
        <row r="5">
          <cell r="C5">
            <v>0</v>
          </cell>
        </row>
      </sheetData>
      <sheetData sheetId="367" refreshError="1"/>
      <sheetData sheetId="368" refreshError="1"/>
      <sheetData sheetId="369" refreshError="1"/>
      <sheetData sheetId="370" refreshError="1"/>
      <sheetData sheetId="371" refreshError="1"/>
      <sheetData sheetId="372" refreshError="1"/>
      <sheetData sheetId="373" refreshError="1"/>
      <sheetData sheetId="374" refreshError="1"/>
      <sheetData sheetId="375" refreshError="1"/>
      <sheetData sheetId="376" refreshError="1"/>
      <sheetData sheetId="377" refreshError="1"/>
      <sheetData sheetId="378" refreshError="1"/>
      <sheetData sheetId="379" refreshError="1"/>
      <sheetData sheetId="380" refreshError="1"/>
      <sheetData sheetId="381" refreshError="1"/>
      <sheetData sheetId="382" refreshError="1"/>
      <sheetData sheetId="383" refreshError="1"/>
      <sheetData sheetId="384" refreshError="1"/>
      <sheetData sheetId="385">
        <row r="9">
          <cell r="E9">
            <v>0</v>
          </cell>
        </row>
      </sheetData>
      <sheetData sheetId="386"/>
      <sheetData sheetId="387"/>
      <sheetData sheetId="388"/>
      <sheetData sheetId="389"/>
      <sheetData sheetId="390"/>
      <sheetData sheetId="391"/>
      <sheetData sheetId="392"/>
      <sheetData sheetId="393"/>
      <sheetData sheetId="394" refreshError="1"/>
      <sheetData sheetId="395"/>
      <sheetData sheetId="396"/>
      <sheetData sheetId="397"/>
      <sheetData sheetId="398"/>
      <sheetData sheetId="399"/>
      <sheetData sheetId="400">
        <row r="9">
          <cell r="E9">
            <v>0</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ES"/>
      <sheetName val="свод до вн.об."/>
      <sheetName val="расш.для РАО"/>
      <sheetName val="расш.для РАО стр.310"/>
      <sheetName val="Исходные"/>
      <sheetName val="ИТ-бюджет"/>
      <sheetName val="_FES"/>
      <sheetName val="t_настройки"/>
      <sheetName val="t_проверки"/>
      <sheetName val="Сценарные условия"/>
      <sheetName val="Список ДЗО"/>
      <sheetName val="3 Программа реализации"/>
      <sheetName val="Лист1"/>
      <sheetName val="1.1."/>
      <sheetName val="1.2."/>
      <sheetName val="Графики_Гкал,тыс.руб."/>
      <sheetName val="2.1."/>
      <sheetName val="2.2."/>
      <sheetName val="2.3."/>
      <sheetName val="2.4."/>
      <sheetName val="3.1."/>
      <sheetName val="3.2."/>
      <sheetName val="3.3."/>
      <sheetName val="4.1."/>
      <sheetName val="4.2."/>
      <sheetName val="4.3."/>
      <sheetName val="4.4."/>
      <sheetName val="4.5."/>
      <sheetName val="4.6."/>
      <sheetName val="4.7."/>
      <sheetName val="5.1."/>
      <sheetName val="5.1_январь"/>
      <sheetName val="5.1_февраль"/>
      <sheetName val="5.1_март"/>
      <sheetName val="6.1."/>
      <sheetName val="18.2-"/>
      <sheetName val="20-"/>
      <sheetName val="Э1.14 ОАО"/>
      <sheetName val="Э1.15ОАО"/>
      <sheetName val="Э1.14 ЗЭС"/>
      <sheetName val="Э1.14ЦЭС"/>
      <sheetName val="Э1.14ВЭС"/>
      <sheetName val="Э1.14ЮЭС"/>
      <sheetName val="Э1.15ЗЭС"/>
      <sheetName val="Э1.15ЦЭС"/>
      <sheetName val="Э1.15ВЭС"/>
      <sheetName val="Э1.15ЮЭС"/>
      <sheetName val="1 кв."/>
      <sheetName val="2 кв."/>
      <sheetName val="3 кв."/>
      <sheetName val="4 кв."/>
      <sheetName val=" год"/>
      <sheetName val="УП 33 свод."/>
      <sheetName val="Факт"/>
      <sheetName val="пл. и факт"/>
      <sheetName val="Модуль2"/>
      <sheetName val="Модуль1"/>
      <sheetName val="Приложение6"/>
      <sheetName val="П-15"/>
      <sheetName val="П-16 "/>
      <sheetName val="П-16-с"/>
      <sheetName val="П-16-м"/>
      <sheetName val="П-17 "/>
      <sheetName val="П-18 "/>
      <sheetName val="П-19 "/>
      <sheetName val="П-20"/>
      <sheetName val="УЗ-21 "/>
      <sheetName val="УЗ-22"/>
      <sheetName val="УЗ-23"/>
      <sheetName val="УЗ-24"/>
      <sheetName val="УЗ-25"/>
      <sheetName val="УЗ-26"/>
      <sheetName val="УЗ-27"/>
      <sheetName val="УП-28 "/>
      <sheetName val="УП-29 "/>
      <sheetName val="УП-30 "/>
      <sheetName val="УП-31"/>
      <sheetName val="УП-32 "/>
      <sheetName val="УП-33"/>
      <sheetName val="УИ-34"/>
      <sheetName val="УИ-34-м"/>
      <sheetName val="УИ-35"/>
      <sheetName val="УИ-36"/>
      <sheetName val="УИ-37"/>
      <sheetName val="УИ-39"/>
      <sheetName val="Лист2"/>
      <sheetName val="Лист3"/>
      <sheetName val="титул"/>
      <sheetName val="А1"/>
      <sheetName val="А2"/>
      <sheetName val="ПЭП2"/>
      <sheetName val="ПЭП3"/>
      <sheetName val="Б1"/>
      <sheetName val="ДПН1"/>
      <sheetName val="ДПН2"/>
      <sheetName val="ПБ1"/>
      <sheetName val="ПБ2"/>
      <sheetName val="УФ1 "/>
      <sheetName val="М2"/>
      <sheetName val="М3"/>
      <sheetName val="УЗ1 "/>
      <sheetName val="УЗ2"/>
      <sheetName val="УП1"/>
      <sheetName val="УП2"/>
      <sheetName val="УП3"/>
      <sheetName val="УИ1"/>
      <sheetName val="УИ2"/>
      <sheetName val="УР1"/>
      <sheetName val="И1"/>
      <sheetName val="И2"/>
      <sheetName val="УФ2"/>
      <sheetName val="УЗ-21"/>
      <sheetName val="УЗ-21(1кв)"/>
      <sheetName val="УЗ-21(1кв)факт"/>
      <sheetName val="УЗ-21(2кв)"/>
      <sheetName val="УЗ-21(3кв)"/>
      <sheetName val="УЗ-21(4кв)"/>
      <sheetName val="УЗ-22(1кв)"/>
      <sheetName val="УЗ-22(2кв)"/>
      <sheetName val="УЗ-22(3кв)"/>
      <sheetName val="УЗ-22(4кв)"/>
      <sheetName val="УЗ-26 (1)"/>
      <sheetName val="УЗ-26 (2)"/>
      <sheetName val="УЗ-26 (3)"/>
      <sheetName val="УЗ-26 (4)"/>
      <sheetName val="УЗ-27 (1)"/>
      <sheetName val="УЗ-27 (2)"/>
      <sheetName val="УЗ-27 (3)"/>
      <sheetName val="УЗ-27 (4)"/>
      <sheetName val="УП-28"/>
      <sheetName val="УП-29"/>
      <sheetName val="УП-30"/>
      <sheetName val="УП-32"/>
      <sheetName val="Лист1 (2)"/>
      <sheetName val="УЗ-21 (1полуг 2002)"/>
      <sheetName val="УЗ-21 (1полуг 2003 план)"/>
      <sheetName val="УЗ-21(1полуг2003факт)1"/>
      <sheetName val="УЗ-21 (1полуг 2003 факт)"/>
      <sheetName val="УЗ-22 (1полуг 2002)факт"/>
      <sheetName val="УЗ-22 (1полуг 2003)пл"/>
      <sheetName val="УЗ-22 (1полуг 2003)факт"/>
      <sheetName val="УЗ-23(1 полуг 2002)"/>
      <sheetName val="УЗ-23(1 полуг 2003)пл"/>
      <sheetName val="УЗ-23(1полуг 2003) факт"/>
      <sheetName val="УЗ-26 (1полуг 2002  факт)"/>
      <sheetName val="УЗ-26 (1полуг 2003 план)"/>
      <sheetName val="УЗ-26 (1полуг 2003 факт)"/>
      <sheetName val="расходы - ТБР"/>
      <sheetName val="модель - RAB окончат."/>
      <sheetName val="Индексация"/>
      <sheetName val="НВВ - предложение ок."/>
      <sheetName val="Расх. - предложение ок."/>
      <sheetName val="модель - ТБР "/>
      <sheetName val="Расчет расходов RAB окончат. "/>
      <sheetName val="Покупная энергия RAB"/>
      <sheetName val="Расходы - индексация"/>
      <sheetName val="TEHSHEET"/>
      <sheetName val="Топливо2009"/>
      <sheetName val="2009"/>
      <sheetName val="Прил 1"/>
      <sheetName val="Прил. 1.1."/>
      <sheetName val="Объемы"/>
      <sheetName val="СКС"/>
      <sheetName val="пл-ф 01.06г."/>
      <sheetName val="Премия (Бизнес-план) "/>
      <sheetName val="Премия (БДР) "/>
      <sheetName val="Объемы "/>
      <sheetName val="СКС "/>
      <sheetName val="Качк_тепло"/>
      <sheetName val="Качк_электро"/>
      <sheetName val="Качк_вода"/>
      <sheetName val="Качк_стоки"/>
      <sheetName val="Качк_свод"/>
      <sheetName val="Н_Тура"/>
      <sheetName val="Первоур"/>
      <sheetName val="пл-ф 02.06г."/>
      <sheetName val="Дотация за февраль"/>
      <sheetName val="Анализ по субконто"/>
      <sheetName val="Объемы март "/>
      <sheetName val="Доходы март"/>
      <sheetName val="свод"/>
      <sheetName val="тэнергия"/>
      <sheetName val="котельные"/>
      <sheetName val="котельные 2"/>
      <sheetName val="ээнергия"/>
      <sheetName val="водоотведение"/>
      <sheetName val="водоснабжение"/>
      <sheetName val="прочие"/>
      <sheetName val="расшифровка по прочим"/>
      <sheetName val="анализ покупки ТЭР"/>
      <sheetName val="обьем продаж"/>
      <sheetName val="смета ахр"/>
      <sheetName val="приложение 2 "/>
      <sheetName val="Лист"/>
      <sheetName val="навигация"/>
      <sheetName val="Т12"/>
      <sheetName val="Т3"/>
      <sheetName val="УФ-53 1кв02 скорр"/>
      <sheetName val="УФ-53 1кв 2002 факт "/>
      <sheetName val="УФ-53 2кв02 скорр"/>
      <sheetName val="УФ-53 3кв02скорр"/>
      <sheetName val="УФ-53 4кв02 скорр"/>
      <sheetName val="УФ-53 2002 всего"/>
      <sheetName val="Заголовок"/>
      <sheetName val="под кредитное плечо 25%"/>
      <sheetName val="Справочно"/>
      <sheetName val="Инфо"/>
      <sheetName val="СОК накладные (ТК-Бишкек)"/>
      <sheetName val="2013б_п"/>
      <sheetName val="выручка"/>
      <sheetName val="ТМЦ ремонт"/>
      <sheetName val="ремонт"/>
      <sheetName val="пуско-нал"/>
      <sheetName val="ОФ вне смет строек"/>
      <sheetName val="ОФ"/>
      <sheetName val="ОС до 10 тр"/>
      <sheetName val="НИОКР"/>
      <sheetName val="аренда"/>
      <sheetName val="диагностика"/>
      <sheetName val="гостехнадзор"/>
      <sheetName val="лицензии"/>
      <sheetName val="вода"/>
      <sheetName val="охрана окр ср"/>
      <sheetName val="типографские бланки"/>
      <sheetName val="ТМЦ канц"/>
      <sheetName val="командиров"/>
      <sheetName val="спецлитература"/>
      <sheetName val="XLR_NoRangeSheet"/>
      <sheetName val="VLOOKUP"/>
      <sheetName val="INPUTMASTER"/>
      <sheetName val="Sheet2"/>
      <sheetName val="Данные для расчета"/>
      <sheetName val="Справочники"/>
      <sheetName val="SMetstrait"/>
      <sheetName val="2001"/>
      <sheetName val="Ком потери"/>
      <sheetName val="ñâîä äî âí.îá."/>
      <sheetName val="ðàñø.äëÿ ÐÀÎ"/>
      <sheetName val="ðàñø.äëÿ ÐÀÎ ñòð.310"/>
      <sheetName val="Ëèñò1"/>
      <sheetName val="Ãðàôèêè_Ãêàë,òûñ.ðóá."/>
      <sheetName val="5.1_ÿíâàðü"/>
      <sheetName val="5.1_ôåâðàëü"/>
      <sheetName val="5.1_ìàðò"/>
      <sheetName val="Ý1.14 ÎÀÎ"/>
      <sheetName val="Ý1.15ÎÀÎ"/>
      <sheetName val="Ý1.14 ÇÝÑ"/>
      <sheetName val="Ý1.14ÖÝÑ"/>
      <sheetName val="Ý1.14ÂÝÑ"/>
      <sheetName val="Ý1.14ÞÝÑ"/>
      <sheetName val="Ý1.15ÇÝÑ"/>
      <sheetName val="Ý1.15ÖÝÑ"/>
      <sheetName val="Ý1.15ÂÝÑ"/>
      <sheetName val="Ý1.15ÞÝÑ"/>
      <sheetName val="1 êâ."/>
      <sheetName val="2 êâ."/>
      <sheetName val="3 êâ."/>
      <sheetName val="4 êâ."/>
      <sheetName val=" ãîä"/>
      <sheetName val="ÓÏ 33 ñâîä."/>
      <sheetName val="Ôàêò"/>
      <sheetName val="ïë. è ôàêò"/>
      <sheetName val="Ìîäóëü2"/>
      <sheetName val="Ìîäóëü1"/>
      <sheetName val="òèòóë"/>
      <sheetName val="À1"/>
      <sheetName val="À2"/>
      <sheetName val="ÏÝÏ2"/>
      <sheetName val="ÏÝÏ3"/>
      <sheetName val="Á1"/>
      <sheetName val="ÄÏÍ1"/>
      <sheetName val="ÄÏÍ2"/>
      <sheetName val="ÏÁ1"/>
      <sheetName val="ÏÁ2"/>
      <sheetName val="ÓÔ1 "/>
      <sheetName val="Ì2"/>
      <sheetName val="Ì3"/>
      <sheetName val="ÓÇ1 "/>
      <sheetName val="ÓÇ2"/>
      <sheetName val="ÓÏ1"/>
      <sheetName val="ÓÏ2"/>
      <sheetName val="ÓÏ3"/>
      <sheetName val="ÓÈ1"/>
      <sheetName val="ÓÈ2"/>
      <sheetName val="ÓÐ1"/>
      <sheetName val="È1"/>
      <sheetName val="È2"/>
      <sheetName val="ÓÔ2"/>
      <sheetName val="Ëèñò2"/>
      <sheetName val="Ëèñò3"/>
      <sheetName val="ИТОГИ  по Н,Р,Э,Q"/>
      <sheetName val="материалы"/>
      <sheetName val="Лист13"/>
      <sheetName val="КТ 13.1.1"/>
      <sheetName val="Списки"/>
      <sheetName val="Макет"/>
      <sheetName val=""/>
      <sheetName val="перечень ОИК"/>
      <sheetName val="перечень СКО"/>
      <sheetName val="перечень бизнес-систем"/>
      <sheetName val="оргструктура"/>
      <sheetName val="свод_до_вн_об_"/>
      <sheetName val="расш_для_РАО"/>
      <sheetName val="расш_для_РАО_стр_310"/>
      <sheetName val="Сценарные_условия"/>
      <sheetName val="Список_ДЗО"/>
      <sheetName val="3_Программа_реализации"/>
      <sheetName val="1_1_"/>
      <sheetName val="1_2_"/>
      <sheetName val="Графики_Гкал,тыс_руб_"/>
      <sheetName val="2_1_"/>
      <sheetName val="2_2_"/>
      <sheetName val="2_3_"/>
      <sheetName val="2_4_"/>
      <sheetName val="3_1_"/>
      <sheetName val="3_2_"/>
      <sheetName val="3_3_"/>
      <sheetName val="4_1_"/>
      <sheetName val="4_2_"/>
      <sheetName val="4_3_"/>
      <sheetName val="4_4_"/>
      <sheetName val="4_5_"/>
      <sheetName val="4_6_"/>
      <sheetName val="4_7_"/>
      <sheetName val="5_1_"/>
      <sheetName val="5_1_январь"/>
      <sheetName val="5_1_февраль"/>
      <sheetName val="5_1_март"/>
      <sheetName val="6_1_"/>
      <sheetName val="18_2-"/>
      <sheetName val="Э1_14_ОАО"/>
      <sheetName val="Э1_15ОАО"/>
      <sheetName val="Э1_14_ЗЭС"/>
      <sheetName val="Э1_14ЦЭС"/>
      <sheetName val="Э1_14ВЭС"/>
      <sheetName val="Э1_14ЮЭС"/>
      <sheetName val="Э1_15ЗЭС"/>
      <sheetName val="Э1_15ЦЭС"/>
      <sheetName val="Э1_15ВЭС"/>
      <sheetName val="Э1_15ЮЭС"/>
      <sheetName val="1_кв_"/>
      <sheetName val="2_кв_"/>
      <sheetName val="3_кв_"/>
      <sheetName val="4_кв_"/>
      <sheetName val="_год"/>
      <sheetName val="УП_33_свод_"/>
      <sheetName val="пл__и_факт"/>
      <sheetName val="П-16_"/>
      <sheetName val="П-17_"/>
      <sheetName val="П-18_"/>
      <sheetName val="П-19_"/>
      <sheetName val="УЗ-21_"/>
      <sheetName val="УП-28_"/>
      <sheetName val="УП-29_"/>
      <sheetName val="УП-30_"/>
      <sheetName val="УП-32_"/>
      <sheetName val="УФ1_"/>
      <sheetName val="УЗ1_"/>
      <sheetName val="УЗ-26_(1)"/>
      <sheetName val="УЗ-26_(2)"/>
      <sheetName val="УЗ-26_(3)"/>
      <sheetName val="УЗ-26_(4)"/>
      <sheetName val="УЗ-27_(1)"/>
      <sheetName val="УЗ-27_(2)"/>
      <sheetName val="УЗ-27_(3)"/>
      <sheetName val="УЗ-27_(4)"/>
      <sheetName val="Лист1_(2)"/>
      <sheetName val="УЗ-21_(1полуг_2002)"/>
      <sheetName val="УЗ-21_(1полуг_2003_план)"/>
      <sheetName val="УЗ-21_(1полуг_2003_факт)"/>
      <sheetName val="УЗ-22_(1полуг_2002)факт"/>
      <sheetName val="УЗ-22_(1полуг_2003)пл"/>
      <sheetName val="УЗ-22_(1полуг_2003)факт"/>
      <sheetName val="УЗ-23(1_полуг_2002)"/>
      <sheetName val="УЗ-23(1_полуг_2003)пл"/>
      <sheetName val="УЗ-23(1полуг_2003)_факт"/>
      <sheetName val="УЗ-26_(1полуг_2002__факт)"/>
      <sheetName val="УЗ-26_(1полуг_2003_план)"/>
      <sheetName val="УЗ-26_(1полуг_2003_факт)"/>
      <sheetName val="расходы_-_ТБР"/>
      <sheetName val="модель_-_RAB_окончат_"/>
      <sheetName val="НВВ_-_предложение_ок_"/>
      <sheetName val="Расх__-_предложение_ок_"/>
      <sheetName val="модель_-_ТБР_"/>
      <sheetName val="Расчет_расходов_RAB_окончат__"/>
      <sheetName val="Покупная_энергия_RAB"/>
      <sheetName val="Расходы_-_индексация"/>
      <sheetName val="Прил_1"/>
      <sheetName val="Прил__1_1_"/>
      <sheetName val="пл-ф_01_06г_"/>
      <sheetName val="Премия_(Бизнес-план)_"/>
      <sheetName val="Премия_(БДР)_"/>
      <sheetName val="Объемы_"/>
      <sheetName val="СКС_"/>
      <sheetName val="пл-ф_02_06г_"/>
      <sheetName val="Дотация_за_февраль"/>
      <sheetName val="Анализ_по_субконто"/>
      <sheetName val="Объемы_март_"/>
      <sheetName val="Доходы_март"/>
      <sheetName val="котельные_2"/>
      <sheetName val="расшифровка_по_прочим"/>
      <sheetName val="анализ_покупки_ТЭР"/>
      <sheetName val="обьем_продаж"/>
      <sheetName val="смета_ахр"/>
      <sheetName val="приложение_2_"/>
      <sheetName val="УФ-53_1кв02_скорр"/>
      <sheetName val="УФ-53_1кв_2002_факт_"/>
      <sheetName val="УФ-53_2кв02_скорр"/>
      <sheetName val="УФ-53_3кв02скорр"/>
      <sheetName val="УФ-53_4кв02_скорр"/>
      <sheetName val="УФ-53_2002_всего"/>
      <sheetName val="под_кредитное_плечо_25%"/>
      <sheetName val="СОК_накладные_(ТК-Бишкек)"/>
      <sheetName val="ТМЦ_ремонт"/>
      <sheetName val="ОФ_вне_смет_строек"/>
      <sheetName val="ОС_до_10_тр"/>
      <sheetName val="охрана_окр_ср"/>
      <sheetName val="типографские_бланки"/>
      <sheetName val="ТМЦ_канц"/>
      <sheetName val="Данные_для_расчета"/>
      <sheetName val="Ком_потери"/>
      <sheetName val="ñâîä_äî_âí_îá_"/>
      <sheetName val="ðàñø_äëÿ_ÐÀÎ"/>
      <sheetName val="ðàñø_äëÿ_ÐÀÎ_ñòð_310"/>
      <sheetName val="Ãðàôèêè_Ãêàë,òûñ_ðóá_"/>
      <sheetName val="5_1_ÿíâàðü"/>
      <sheetName val="5_1_ôåâðàëü"/>
      <sheetName val="5_1_ìàðò"/>
      <sheetName val="Ý1_14_ÎÀÎ"/>
      <sheetName val="Ý1_15ÎÀÎ"/>
      <sheetName val="Ý1_14_ÇÝÑ"/>
      <sheetName val="Ý1_14ÖÝÑ"/>
      <sheetName val="Ý1_14ÂÝÑ"/>
      <sheetName val="Ý1_14ÞÝÑ"/>
      <sheetName val="Ý1_15ÇÝÑ"/>
      <sheetName val="Ý1_15ÖÝÑ"/>
      <sheetName val="Ý1_15ÂÝÑ"/>
      <sheetName val="Ý1_15ÞÝÑ"/>
      <sheetName val="1_êâ_"/>
      <sheetName val="2_êâ_"/>
      <sheetName val="3_êâ_"/>
      <sheetName val="4_êâ_"/>
      <sheetName val="_ãîä"/>
      <sheetName val="ÓÏ_33_ñâîä_"/>
      <sheetName val="ïë__è_ôàêò"/>
      <sheetName val="ÓÔ1_"/>
      <sheetName val="ÓÇ1_"/>
      <sheetName val="ИТОГИ__по_Н,Р,Э,Q"/>
      <sheetName val="КТ_13_1_1"/>
      <sheetName val="Сравнение сглаживания"/>
      <sheetName val="Огл. Графиков"/>
      <sheetName val="Текущие цены"/>
      <sheetName val="рабочий"/>
      <sheetName val="окраска"/>
      <sheetName val="Виды проектов для СПП"/>
      <sheetName val="Для формул"/>
      <sheetName val="[_FES.X濔彗濥挧玟弱26 (3)"/>
      <sheetName val="Рейтинг"/>
      <sheetName val="Данные"/>
      <sheetName val="Регионы"/>
      <sheetName val="СВОД форма (всего)"/>
      <sheetName val="3 квартал"/>
      <sheetName val="12.Прогнозный баланс"/>
      <sheetName val="СВОД форма"/>
      <sheetName val="Set"/>
      <sheetName val="Параметры"/>
      <sheetName val="MTO REV.0"/>
      <sheetName val="Список"/>
      <sheetName val="Доходы от эл. и теплоэнергии"/>
      <sheetName val="I"/>
      <sheetName val="Dati Caricati"/>
      <sheetName val="Поставщики и субподрядчики"/>
      <sheetName val="Производство электроэнергии"/>
      <sheetName val="структура"/>
      <sheetName val="Т11"/>
      <sheetName val="Т19.1"/>
      <sheetName val="Т1"/>
      <sheetName val="Т2"/>
      <sheetName val="Т6"/>
      <sheetName val="Т7"/>
      <sheetName val="Т8"/>
      <sheetName val="Ш_Передача_ЭЭ"/>
      <sheetName val="共機J"/>
      <sheetName val="УФ-61"/>
      <sheetName val="Отчет"/>
      <sheetName val="Прог баланс"/>
      <sheetName val="БДР"/>
      <sheetName val="ДПН"/>
      <sheetName val="ДПН_ДЗ и КЗ"/>
      <sheetName val="Бухбаланс"/>
      <sheetName val="1.1"/>
      <sheetName val="Энергообследование"/>
      <sheetName val="1.2"/>
      <sheetName val="2.1"/>
      <sheetName val="2.2"/>
      <sheetName val="2.3 и 2.4"/>
      <sheetName val="2.5"/>
      <sheetName val="2.6.1"/>
      <sheetName val="2.6.2"/>
      <sheetName val="2.6.3"/>
      <sheetName val="2.6.4"/>
      <sheetName val="2.6.5"/>
      <sheetName val="2.6.6"/>
      <sheetName val="2.6.7"/>
      <sheetName val="2.6.8"/>
      <sheetName val="2.6.9"/>
      <sheetName val="2.7"/>
      <sheetName val="5.1"/>
      <sheetName val="5.2"/>
      <sheetName val="5.3 и 5.4"/>
      <sheetName val="5.5"/>
      <sheetName val="5.6.1"/>
      <sheetName val="5.6.2"/>
      <sheetName val="5.6.3"/>
      <sheetName val="5.6.4"/>
      <sheetName val="5.6.5"/>
      <sheetName val="5.6.6"/>
      <sheetName val="5.6.7"/>
      <sheetName val="5.6.8"/>
      <sheetName val="5.6.9"/>
      <sheetName val="5.7"/>
      <sheetName val="7"/>
      <sheetName val="8"/>
      <sheetName val="Расчет накладных расходов"/>
      <sheetName val="С1-С4,руб_квт"/>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efreshError="1"/>
      <sheetData sheetId="372" refreshError="1"/>
      <sheetData sheetId="373" refreshError="1"/>
      <sheetData sheetId="374" refreshError="1"/>
      <sheetData sheetId="375" refreshError="1"/>
      <sheetData sheetId="376" refreshError="1"/>
      <sheetData sheetId="377" refreshError="1"/>
      <sheetData sheetId="378" refreshError="1"/>
      <sheetData sheetId="379" refreshError="1"/>
      <sheetData sheetId="380" refreshError="1"/>
      <sheetData sheetId="381" refreshError="1"/>
      <sheetData sheetId="382" refreshError="1"/>
      <sheetData sheetId="383" refreshError="1"/>
      <sheetData sheetId="384" refreshError="1"/>
      <sheetData sheetId="385" refreshError="1"/>
      <sheetData sheetId="386" refreshError="1"/>
      <sheetData sheetId="387" refreshError="1"/>
      <sheetData sheetId="388" refreshError="1"/>
      <sheetData sheetId="389" refreshError="1"/>
      <sheetData sheetId="390" refreshError="1"/>
      <sheetData sheetId="391" refreshError="1"/>
      <sheetData sheetId="392" refreshError="1"/>
      <sheetData sheetId="393" refreshError="1"/>
      <sheetData sheetId="394" refreshError="1"/>
      <sheetData sheetId="395" refreshError="1"/>
      <sheetData sheetId="396" refreshError="1"/>
      <sheetData sheetId="397" refreshError="1"/>
      <sheetData sheetId="398" refreshError="1"/>
      <sheetData sheetId="399" refreshError="1"/>
      <sheetData sheetId="400" refreshError="1"/>
      <sheetData sheetId="401" refreshError="1"/>
      <sheetData sheetId="402" refreshError="1"/>
      <sheetData sheetId="403" refreshError="1"/>
      <sheetData sheetId="404" refreshError="1"/>
      <sheetData sheetId="405" refreshError="1"/>
      <sheetData sheetId="406" refreshError="1"/>
      <sheetData sheetId="407" refreshError="1"/>
      <sheetData sheetId="408" refreshError="1"/>
      <sheetData sheetId="409" refreshError="1"/>
      <sheetData sheetId="410" refreshError="1"/>
      <sheetData sheetId="411" refreshError="1"/>
      <sheetData sheetId="412" refreshError="1"/>
      <sheetData sheetId="413" refreshError="1"/>
      <sheetData sheetId="414" refreshError="1"/>
      <sheetData sheetId="415" refreshError="1"/>
      <sheetData sheetId="416" refreshError="1"/>
      <sheetData sheetId="417" refreshError="1"/>
      <sheetData sheetId="418" refreshError="1"/>
      <sheetData sheetId="419" refreshError="1"/>
      <sheetData sheetId="420" refreshError="1"/>
      <sheetData sheetId="421" refreshError="1"/>
      <sheetData sheetId="422" refreshError="1"/>
      <sheetData sheetId="423" refreshError="1"/>
      <sheetData sheetId="424" refreshError="1"/>
      <sheetData sheetId="425" refreshError="1"/>
      <sheetData sheetId="426" refreshError="1"/>
      <sheetData sheetId="427" refreshError="1"/>
      <sheetData sheetId="428" refreshError="1"/>
      <sheetData sheetId="429" refreshError="1"/>
      <sheetData sheetId="430" refreshError="1"/>
      <sheetData sheetId="431" refreshError="1"/>
      <sheetData sheetId="432" refreshError="1"/>
      <sheetData sheetId="433" refreshError="1"/>
      <sheetData sheetId="434" refreshError="1"/>
      <sheetData sheetId="435" refreshError="1"/>
      <sheetData sheetId="436" refreshError="1"/>
      <sheetData sheetId="437" refreshError="1"/>
      <sheetData sheetId="438" refreshError="1"/>
      <sheetData sheetId="439" refreshError="1"/>
      <sheetData sheetId="440" refreshError="1"/>
      <sheetData sheetId="441" refreshError="1"/>
      <sheetData sheetId="442" refreshError="1"/>
      <sheetData sheetId="443" refreshError="1"/>
      <sheetData sheetId="444" refreshError="1"/>
      <sheetData sheetId="445" refreshError="1"/>
      <sheetData sheetId="446" refreshError="1"/>
      <sheetData sheetId="447" refreshError="1"/>
      <sheetData sheetId="448" refreshError="1"/>
      <sheetData sheetId="449" refreshError="1"/>
      <sheetData sheetId="450" refreshError="1"/>
      <sheetData sheetId="451" refreshError="1"/>
      <sheetData sheetId="452" refreshError="1"/>
      <sheetData sheetId="453" refreshError="1"/>
      <sheetData sheetId="454" refreshError="1"/>
      <sheetData sheetId="455" refreshError="1"/>
      <sheetData sheetId="456" refreshError="1"/>
      <sheetData sheetId="457"/>
      <sheetData sheetId="458"/>
      <sheetData sheetId="459"/>
      <sheetData sheetId="460" refreshError="1"/>
      <sheetData sheetId="461" refreshError="1"/>
      <sheetData sheetId="462" refreshError="1"/>
      <sheetData sheetId="463" refreshError="1"/>
      <sheetData sheetId="464" refreshError="1"/>
      <sheetData sheetId="465" refreshError="1"/>
      <sheetData sheetId="466" refreshError="1"/>
      <sheetData sheetId="467" refreshError="1"/>
      <sheetData sheetId="468" refreshError="1"/>
      <sheetData sheetId="469" refreshError="1"/>
      <sheetData sheetId="470" refreshError="1"/>
      <sheetData sheetId="471" refreshError="1"/>
      <sheetData sheetId="472" refreshError="1"/>
      <sheetData sheetId="473" refreshError="1"/>
      <sheetData sheetId="474" refreshError="1"/>
      <sheetData sheetId="475" refreshError="1"/>
      <sheetData sheetId="476" refreshError="1"/>
      <sheetData sheetId="477" refreshError="1"/>
      <sheetData sheetId="478" refreshError="1"/>
      <sheetData sheetId="479" refreshError="1"/>
      <sheetData sheetId="480" refreshError="1"/>
      <sheetData sheetId="481" refreshError="1"/>
      <sheetData sheetId="482" refreshError="1"/>
      <sheetData sheetId="483" refreshError="1"/>
      <sheetData sheetId="484" refreshError="1"/>
      <sheetData sheetId="485"/>
      <sheetData sheetId="486"/>
      <sheetData sheetId="487"/>
      <sheetData sheetId="488"/>
      <sheetData sheetId="489"/>
      <sheetData sheetId="490"/>
      <sheetData sheetId="491"/>
      <sheetData sheetId="492"/>
      <sheetData sheetId="493"/>
      <sheetData sheetId="494"/>
      <sheetData sheetId="495"/>
      <sheetData sheetId="496"/>
      <sheetData sheetId="497"/>
      <sheetData sheetId="498"/>
      <sheetData sheetId="499"/>
      <sheetData sheetId="500"/>
      <sheetData sheetId="501"/>
      <sheetData sheetId="502"/>
      <sheetData sheetId="503"/>
      <sheetData sheetId="504"/>
      <sheetData sheetId="505"/>
      <sheetData sheetId="506"/>
      <sheetData sheetId="507"/>
      <sheetData sheetId="508"/>
      <sheetData sheetId="509"/>
      <sheetData sheetId="510"/>
      <sheetData sheetId="511"/>
      <sheetData sheetId="512"/>
      <sheetData sheetId="513"/>
      <sheetData sheetId="514"/>
      <sheetData sheetId="515"/>
      <sheetData sheetId="516"/>
      <sheetData sheetId="517"/>
      <sheetData sheetId="518"/>
      <sheetData sheetId="519"/>
      <sheetData sheetId="520"/>
      <sheetData sheetId="521"/>
      <sheetData sheetId="522"/>
      <sheetData sheetId="523"/>
      <sheetData sheetId="524" refreshError="1"/>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Основной"/>
      <sheetName val="2 Движение денег"/>
      <sheetName val="3 Отчеты о затратах"/>
      <sheetName val="4 Сводка"/>
      <sheetName val="5 Распределение по статьям затр"/>
      <sheetName val="6 Списки"/>
      <sheetName val="Прогноз"/>
      <sheetName val="7 анализ затрат"/>
      <sheetName val="перекрестка"/>
      <sheetName val="16"/>
      <sheetName val="18.2"/>
      <sheetName val="4"/>
      <sheetName val="6"/>
      <sheetName val="15"/>
      <sheetName val="17.1"/>
      <sheetName val="2.3"/>
      <sheetName val="20"/>
      <sheetName val="27"/>
      <sheetName val="P2.1"/>
      <sheetName val="Списки"/>
      <sheetName val="0"/>
      <sheetName val="1"/>
      <sheetName val="10"/>
      <sheetName val="11"/>
      <sheetName val="12"/>
      <sheetName val="13"/>
      <sheetName val="14"/>
      <sheetName val="17"/>
      <sheetName val="18"/>
      <sheetName val="19"/>
      <sheetName val="2"/>
      <sheetName val="21"/>
      <sheetName val="22"/>
      <sheetName val="23"/>
      <sheetName val="24.1"/>
      <sheetName val="24"/>
      <sheetName val="25"/>
      <sheetName val="26"/>
      <sheetName val="28"/>
      <sheetName val="29"/>
      <sheetName val="3"/>
      <sheetName val="4.1"/>
      <sheetName val="5"/>
      <sheetName val="8"/>
      <sheetName val="9"/>
      <sheetName val="21.3"/>
      <sheetName val="P2.2"/>
      <sheetName val="Справочники"/>
      <sheetName val="2006"/>
      <sheetName val="P2.1 усл. единицы"/>
      <sheetName val="Расчет НВВ РСК по RAB"/>
      <sheetName val="База"/>
      <sheetName val="Контроль"/>
      <sheetName val="Лист2"/>
      <sheetName val="к2"/>
      <sheetName val="Заголовок"/>
      <sheetName val="Сводка - лизинг"/>
      <sheetName val="2 квартал 2015г. (понед)"/>
      <sheetName val="Свод"/>
      <sheetName val="2008 -2010"/>
      <sheetName val="КУ1"/>
      <sheetName val="Ф-1 (для АО-энерго)"/>
      <sheetName val="Ф-2 (для АО-энерго)"/>
      <sheetName val="TEHSHEET"/>
    </sheetNames>
    <sheetDataSet>
      <sheetData sheetId="0" refreshError="1"/>
      <sheetData sheetId="1" refreshError="1"/>
      <sheetData sheetId="2" refreshError="1"/>
      <sheetData sheetId="3" refreshError="1"/>
      <sheetData sheetId="4" refreshError="1"/>
      <sheetData sheetId="5" refreshError="1">
        <row r="2">
          <cell r="A2" t="str">
            <v>Асташкин</v>
          </cell>
        </row>
        <row r="3">
          <cell r="A3" t="str">
            <v>Бажнин</v>
          </cell>
        </row>
        <row r="4">
          <cell r="A4" t="str">
            <v>Венедиктова</v>
          </cell>
        </row>
        <row r="5">
          <cell r="A5" t="str">
            <v>Власенко</v>
          </cell>
        </row>
        <row r="6">
          <cell r="A6" t="str">
            <v>Горная</v>
          </cell>
        </row>
        <row r="7">
          <cell r="A7" t="str">
            <v>Грошева</v>
          </cell>
        </row>
        <row r="8">
          <cell r="A8" t="str">
            <v>Жидков</v>
          </cell>
        </row>
        <row r="9">
          <cell r="A9" t="str">
            <v>Костенко</v>
          </cell>
        </row>
        <row r="10">
          <cell r="A10" t="str">
            <v>Кузнецов</v>
          </cell>
        </row>
        <row r="11">
          <cell r="A11" t="str">
            <v>Мигачев</v>
          </cell>
        </row>
        <row r="12">
          <cell r="A12" t="str">
            <v>Нам</v>
          </cell>
        </row>
        <row r="13">
          <cell r="A13" t="str">
            <v>Новиков</v>
          </cell>
        </row>
        <row r="14">
          <cell r="A14" t="str">
            <v>Подволоцкий</v>
          </cell>
        </row>
        <row r="15">
          <cell r="A15" t="str">
            <v>Рождественский</v>
          </cell>
        </row>
        <row r="16">
          <cell r="A16" t="str">
            <v>Третьякова</v>
          </cell>
        </row>
        <row r="17">
          <cell r="A17" t="str">
            <v>Трофимов</v>
          </cell>
        </row>
        <row r="18">
          <cell r="A18" t="str">
            <v>Черкез</v>
          </cell>
        </row>
        <row r="19">
          <cell r="A19" t="str">
            <v>Шипулин</v>
          </cell>
        </row>
        <row r="20">
          <cell r="A20" t="str">
            <v>Яковлев</v>
          </cell>
        </row>
      </sheetData>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ow r="4">
          <cell r="E4">
            <v>0</v>
          </cell>
        </row>
      </sheetData>
      <sheetData sheetId="58" refreshError="1"/>
      <sheetData sheetId="59" refreshError="1"/>
      <sheetData sheetId="60" refreshError="1"/>
      <sheetData sheetId="61" refreshError="1"/>
      <sheetData sheetId="62" refreshError="1"/>
      <sheetData sheetId="63" refreshError="1"/>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Отчет"/>
      <sheetName val="Выдача денег на командир"/>
      <sheetName val="Окончательный расчет"/>
      <sheetName val="Распределение по статьям затрат"/>
      <sheetName val="Списки"/>
      <sheetName val="6 Списки"/>
      <sheetName val="план 2000"/>
      <sheetName val="20020415 Командировочные по СПб"/>
      <sheetName val="Калькуляция кв"/>
      <sheetName val="16"/>
      <sheetName val="0"/>
      <sheetName val="1"/>
      <sheetName val="10"/>
      <sheetName val="11"/>
      <sheetName val="12"/>
      <sheetName val="13"/>
      <sheetName val="14"/>
      <sheetName val="15"/>
      <sheetName val="17.1"/>
      <sheetName val="17"/>
      <sheetName val="18"/>
      <sheetName val="19"/>
      <sheetName val="2"/>
      <sheetName val="20"/>
      <sheetName val="21"/>
      <sheetName val="22"/>
      <sheetName val="23"/>
      <sheetName val="24.1"/>
      <sheetName val="24"/>
      <sheetName val="25"/>
      <sheetName val="26"/>
      <sheetName val="27"/>
      <sheetName val="28"/>
      <sheetName val="29"/>
      <sheetName val="3"/>
      <sheetName val="4.1"/>
      <sheetName val="4"/>
      <sheetName val="5"/>
      <sheetName val="6"/>
      <sheetName val="8"/>
      <sheetName val="9"/>
      <sheetName val="FES"/>
      <sheetName val="InputTI"/>
      <sheetName val="Anlagevermögen"/>
      <sheetName val="2001"/>
      <sheetName val="расчет тарифов"/>
      <sheetName val="перекрестка"/>
      <sheetName val="18.2"/>
      <sheetName val="2.3"/>
      <sheetName val="P2.1"/>
      <sheetName val="ESTI."/>
      <sheetName val="DI-ESTI"/>
      <sheetName val="Титульный"/>
      <sheetName val="Исходные"/>
      <sheetName val="A"/>
      <sheetName val="База"/>
    </sheetNames>
    <sheetDataSet>
      <sheetData sheetId="0" refreshError="1"/>
      <sheetData sheetId="1" refreshError="1"/>
      <sheetData sheetId="2" refreshError="1"/>
      <sheetData sheetId="3" refreshError="1"/>
      <sheetData sheetId="4" refreshError="1">
        <row r="2">
          <cell r="B2" t="str">
            <v>АЛНАС</v>
          </cell>
        </row>
        <row r="3">
          <cell r="B3" t="str">
            <v>Балтийский завод</v>
          </cell>
        </row>
        <row r="4">
          <cell r="B4" t="str">
            <v>БЕЛАЗ</v>
          </cell>
        </row>
        <row r="5">
          <cell r="B5" t="str">
            <v>Ваньеганьнефть</v>
          </cell>
        </row>
        <row r="6">
          <cell r="B6" t="str">
            <v>Варьеганьнефть</v>
          </cell>
        </row>
        <row r="7">
          <cell r="B7" t="str">
            <v>Гидросила</v>
          </cell>
        </row>
        <row r="8">
          <cell r="B8" t="str">
            <v>Гражданские самолеты Сухого</v>
          </cell>
        </row>
        <row r="9">
          <cell r="B9" t="str">
            <v>ИАПО</v>
          </cell>
        </row>
        <row r="10">
          <cell r="B10" t="str">
            <v>Казахойл</v>
          </cell>
        </row>
        <row r="11">
          <cell r="B11" t="str">
            <v>Карельский Окатыш</v>
          </cell>
        </row>
        <row r="12">
          <cell r="B12" t="str">
            <v>КПК</v>
          </cell>
        </row>
        <row r="13">
          <cell r="B13" t="str">
            <v>Купол</v>
          </cell>
        </row>
        <row r="14">
          <cell r="B14" t="str">
            <v>Логоваз</v>
          </cell>
        </row>
        <row r="15">
          <cell r="B15" t="str">
            <v>Руспромавто</v>
          </cell>
        </row>
        <row r="16">
          <cell r="B16" t="str">
            <v>Северная верфь</v>
          </cell>
        </row>
        <row r="17">
          <cell r="B17" t="str">
            <v>Сокол</v>
          </cell>
        </row>
        <row r="18">
          <cell r="B18" t="str">
            <v>УМПО</v>
          </cell>
        </row>
        <row r="19">
          <cell r="B19" t="str">
            <v>Уралаз</v>
          </cell>
        </row>
        <row r="20">
          <cell r="B20" t="str">
            <v>ФГИУ</v>
          </cell>
        </row>
        <row r="21">
          <cell r="B21" t="str">
            <v>ЧТЗ</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правка по потерям РЭС"/>
      <sheetName val="баланс квадраты ПЭС"/>
      <sheetName val="баланс квадраты РСК"/>
      <sheetName val="Осн показ"/>
      <sheetName val="РБ ПЭС"/>
      <sheetName val="РБ РСК"/>
      <sheetName val="7-Баланс ПС"/>
      <sheetName val="7а-Баланс стандартный"/>
      <sheetName val="8-Исх для Баланса ПС"/>
      <sheetName val="Приложение 9"/>
      <sheetName val="5"/>
      <sheetName val="иртышская"/>
      <sheetName val="таврическая"/>
      <sheetName val="сибирь"/>
      <sheetName val="потери"/>
      <sheetName val="нп"/>
      <sheetName val="Форма 20 (1)"/>
      <sheetName val="Форма 20 (2)"/>
      <sheetName val="Форма 20 (3)"/>
      <sheetName val="Форма 20 (4)"/>
      <sheetName val="Форма 20 (5)"/>
      <sheetName val="Списки"/>
    </sheetNames>
    <sheetDataSet>
      <sheetData sheetId="0"/>
      <sheetData sheetId="1" refreshError="1"/>
      <sheetData sheetId="2"/>
      <sheetData sheetId="3" refreshError="1"/>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одержание"/>
      <sheetName val="Управление"/>
      <sheetName val="Справочники"/>
      <sheetName val="Расчет средних тарифов"/>
      <sheetName val="Передача эл.энергии"/>
      <sheetName val="Sheet3"/>
      <sheetName val="Опросный лист"/>
      <sheetName val="Ключевые и оц. показатели"/>
      <sheetName val="ТО"/>
      <sheetName val="5 Смета затрат"/>
      <sheetName val="10 Пр доходы и расходы"/>
      <sheetName val="12 Прогнозный баланс"/>
      <sheetName val="11 План приб и уб"/>
      <sheetName val="14 План мероприятий"/>
      <sheetName val="Развернутый баланс"/>
      <sheetName val="Показатели по бенчмаркингу"/>
      <sheetName val="Расчет НИОКР"/>
      <sheetName val="Лимиты"/>
      <sheetName val="Детализация лимитов"/>
      <sheetName val="Списки"/>
      <sheetName val="База"/>
      <sheetName val="TEHSHEET"/>
      <sheetName val="Заголовок2"/>
      <sheetName val="6 Списки"/>
      <sheetName val="t_настройки"/>
      <sheetName val="17.1"/>
      <sheetName val="17"/>
      <sheetName val="24"/>
      <sheetName val="25"/>
      <sheetName val="4"/>
      <sheetName val="5"/>
      <sheetName val="Ф-1 (для АО-энерго)"/>
      <sheetName val="Ф-2 (для АО-энерго)"/>
      <sheetName val="16"/>
      <sheetName val="ESTI."/>
      <sheetName val="DI-ESTI"/>
    </sheetNames>
    <sheetDataSet>
      <sheetData sheetId="0">
        <row r="23">
          <cell r="B23" t="str">
            <v>Филиал 1</v>
          </cell>
        </row>
      </sheetData>
      <sheetData sheetId="1">
        <row r="23">
          <cell r="B23" t="str">
            <v>Филиал 1</v>
          </cell>
        </row>
      </sheetData>
      <sheetData sheetId="2">
        <row r="23">
          <cell r="B23" t="str">
            <v>Филиал 1</v>
          </cell>
        </row>
        <row r="24">
          <cell r="B24" t="str">
            <v>Филиал 2</v>
          </cell>
        </row>
        <row r="25">
          <cell r="B25" t="str">
            <v>…</v>
          </cell>
        </row>
        <row r="26">
          <cell r="B26" t="str">
            <v>Филиал N</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Set>
  </externalBook>
</externalLink>
</file>

<file path=xl/externalLinks/externalLink2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нализ"/>
      <sheetName val="Инструкция по заполнению"/>
      <sheetName val="Служебный лист"/>
      <sheetName val="Паспорт"/>
      <sheetName val="Динамика"/>
      <sheetName val="Приложение к листу Динамика"/>
      <sheetName val="Целевые показатели"/>
      <sheetName val="Программа по годам РСК"/>
      <sheetName val="Программа свод РСК"/>
      <sheetName val="Программа по годам МРСК"/>
      <sheetName val="Лист замечаний"/>
    </sheetNames>
    <sheetDataSet>
      <sheetData sheetId="0"/>
      <sheetData sheetId="1"/>
      <sheetData sheetId="2">
        <row r="6">
          <cell r="C6" t="str">
            <v>ОАО "Тестовое МРСК"</v>
          </cell>
        </row>
        <row r="21">
          <cell r="B21" t="str">
            <v>РСК 1</v>
          </cell>
        </row>
        <row r="22">
          <cell r="B22" t="str">
            <v>РСК 2</v>
          </cell>
        </row>
        <row r="23">
          <cell r="B23" t="str">
            <v>РСК 3</v>
          </cell>
        </row>
        <row r="24">
          <cell r="B24" t="str">
            <v>РСК 4</v>
          </cell>
        </row>
        <row r="25">
          <cell r="B25" t="str">
            <v>РСК 5</v>
          </cell>
        </row>
        <row r="26">
          <cell r="B26" t="str">
            <v>РСК 6</v>
          </cell>
        </row>
        <row r="27">
          <cell r="B27" t="str">
            <v>РСК 7</v>
          </cell>
        </row>
        <row r="28">
          <cell r="B28" t="str">
            <v>РСК 8</v>
          </cell>
        </row>
        <row r="29">
          <cell r="B29" t="str">
            <v>РСК 9</v>
          </cell>
        </row>
        <row r="30">
          <cell r="B30" t="str">
            <v>РСК 10</v>
          </cell>
        </row>
        <row r="31">
          <cell r="B31" t="str">
            <v>РСК 11</v>
          </cell>
        </row>
        <row r="34">
          <cell r="B34" t="str">
            <v>Потери электроэнергии</v>
          </cell>
        </row>
        <row r="35">
          <cell r="B35" t="str">
            <v>Расход на собственные нужды</v>
          </cell>
        </row>
        <row r="36">
          <cell r="B36" t="str">
            <v>Хоз. нужды (электроэнергия)</v>
          </cell>
        </row>
        <row r="37">
          <cell r="B37" t="str">
            <v>Хоз. нужды (тепловая энергия)</v>
          </cell>
        </row>
        <row r="38">
          <cell r="B38" t="str">
            <v>Хоз. нужды (газ)</v>
          </cell>
        </row>
        <row r="39">
          <cell r="B39" t="str">
            <v>Хоз. нужды (иное)</v>
          </cell>
        </row>
        <row r="40">
          <cell r="B40" t="str">
            <v>Хоз. нужды (горячая вода)</v>
          </cell>
        </row>
        <row r="41">
          <cell r="B41" t="str">
            <v>Хоз. нужды (холодная вода)</v>
          </cell>
        </row>
        <row r="42">
          <cell r="B42" t="str">
            <v>Коммерческий учет в границах балансовой принадлежности</v>
          </cell>
        </row>
        <row r="43">
          <cell r="B43" t="str">
            <v xml:space="preserve">Коммерческий учет у потребителей </v>
          </cell>
        </row>
        <row r="44">
          <cell r="B44" t="str">
            <v xml:space="preserve">Технический учет в электроустановках РСК </v>
          </cell>
        </row>
      </sheetData>
      <sheetData sheetId="3"/>
      <sheetData sheetId="4">
        <row r="8">
          <cell r="A8" t="str">
            <v>Всего ОАО "Тестовое МРСК"</v>
          </cell>
        </row>
      </sheetData>
      <sheetData sheetId="5"/>
      <sheetData sheetId="6"/>
      <sheetData sheetId="7"/>
      <sheetData sheetId="8"/>
      <sheetData sheetId="9"/>
      <sheetData sheetId="10"/>
    </sheetDataSet>
  </externalBook>
</externalLink>
</file>

<file path=xl/externalLinks/externalLink2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нель управления"/>
      <sheetName val="Сценарные условия"/>
      <sheetName val="Список ДЗО"/>
      <sheetName val="Титул"/>
      <sheetName val="1 Общие сведения"/>
      <sheetName val="2 Оценочные показатели"/>
      <sheetName val="3 Программа реализации"/>
      <sheetName val="4 Производственная программа"/>
      <sheetName val="5 Смета Затрат"/>
      <sheetName val="6 Ремонты"/>
      <sheetName val="7 Инвестиции"/>
      <sheetName val="8 Закупки"/>
      <sheetName val="9 Оплата труда"/>
      <sheetName val="10 Прочие доходы и расходы"/>
      <sheetName val="11 План прибылей и убытков"/>
      <sheetName val="12 Прогнозный баланс"/>
      <sheetName val="13 ДПН"/>
      <sheetName val="14 План мероприятий"/>
      <sheetName val="t_проверки"/>
      <sheetName val="Протокол изменений"/>
      <sheetName val="t_настройки"/>
      <sheetName val="макросы"/>
      <sheetName val="что нужно сделать"/>
      <sheetName val="Справочники"/>
      <sheetName val="A"/>
      <sheetName val="Списки"/>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ow r="88">
          <cell r="I88">
            <v>2</v>
          </cell>
        </row>
      </sheetData>
      <sheetData sheetId="21" refreshError="1"/>
      <sheetData sheetId="22" refreshError="1"/>
      <sheetData sheetId="23" refreshError="1"/>
      <sheetData sheetId="24" refreshError="1"/>
      <sheetData sheetId="25" refreshError="1"/>
    </sheetDataSet>
  </externalBook>
</externalLink>
</file>

<file path=xl/externalLinks/externalLink2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раметры"/>
      <sheetName val="_параметры"/>
      <sheetName val="_топливо"/>
      <sheetName val="Производство электроэнергии"/>
      <sheetName val="Ш_Пр-во_ЭЭ"/>
      <sheetName val="_пр-во ЭЭ"/>
      <sheetName val="Передача электроэнергии"/>
      <sheetName val="Ш_Передача_ЭЭ"/>
      <sheetName val="_передача ЭЭ"/>
      <sheetName val="Производство теплоэнергии"/>
      <sheetName val="Ш_Произв_ТЭ"/>
      <sheetName val="_пр-во ТЭ параметры"/>
      <sheetName val="_Произв_ТЭ"/>
      <sheetName val="Передача теплоэнергии"/>
      <sheetName val="Ш_Пер_ТЭ"/>
      <sheetName val="_передачаТЭ"/>
      <sheetName val="_фикс_тарифы"/>
      <sheetName val="Финансы"/>
      <sheetName val="Фиксированные тарифы"/>
      <sheetName val="структура"/>
      <sheetName val="навигация"/>
      <sheetName val="импорт"/>
      <sheetName val="Д_Пр-во_ЭЭ"/>
      <sheetName val="Д_Передача_ЭЭ"/>
      <sheetName val="Д_Произв_ТЭ"/>
      <sheetName val="Д_ФиксТарифы"/>
      <sheetName val="Т1"/>
      <sheetName val="Ш_Т1"/>
      <sheetName val="Т2"/>
      <sheetName val="Ш_Т2"/>
      <sheetName val="Т3"/>
      <sheetName val="Ш_Т3"/>
      <sheetName val="Т4"/>
      <sheetName val="Т5"/>
      <sheetName val="Т6"/>
      <sheetName val="Ш_Т6"/>
      <sheetName val="Т7_ТУ"/>
      <sheetName val="Т7"/>
      <sheetName val="Ш_Т8"/>
      <sheetName val="Т8"/>
      <sheetName val="Т9"/>
      <sheetName val="Ш_Т9"/>
      <sheetName val="Т10"/>
      <sheetName val="Ш_Т10"/>
      <sheetName val="Т11"/>
      <sheetName val="Ш_Т11"/>
      <sheetName val="Т12"/>
      <sheetName val="Ш_Т12"/>
      <sheetName val="Т13"/>
      <sheetName val="Т14"/>
      <sheetName val="Т15"/>
      <sheetName val="Т15.1"/>
      <sheetName val="Т15.2"/>
      <sheetName val="Т15.3"/>
      <sheetName val="Т15.4"/>
      <sheetName val="Т16"/>
      <sheetName val="Т16.1"/>
      <sheetName val="Т16.2"/>
      <sheetName val="Т16.3"/>
      <sheetName val="Т16.4"/>
      <sheetName val="Т17"/>
      <sheetName val="Т17.1"/>
      <sheetName val="Т17.2"/>
      <sheetName val="Т17.3"/>
      <sheetName val="Т17.4"/>
      <sheetName val="Т18"/>
      <sheetName val="Т18.1"/>
      <sheetName val="Т18.2"/>
      <sheetName val="Т19"/>
      <sheetName val="Т19.1"/>
      <sheetName val="Т19.2"/>
      <sheetName val="Т20"/>
      <sheetName val="Т21"/>
      <sheetName val="Т21.1"/>
      <sheetName val="Т21.2"/>
      <sheetName val="Т21.3"/>
      <sheetName val="Т21.4"/>
      <sheetName val="Т22"/>
      <sheetName val="_Т22"/>
      <sheetName val="Ш_Т22"/>
      <sheetName val="БазТариф"/>
      <sheetName val="Т23"/>
      <sheetName val="Т24"/>
      <sheetName val="Т24.1"/>
      <sheetName val="Т25"/>
      <sheetName val="Т25.1"/>
      <sheetName val="Т26"/>
      <sheetName val="Т27"/>
      <sheetName val="Ш_Т27"/>
      <sheetName val="Ф1"/>
      <sheetName val="Ш_Ф1"/>
      <sheetName val="Т28"/>
      <sheetName val="Т28.1"/>
      <sheetName val="Т28.2"/>
      <sheetName val="Т28.3"/>
      <sheetName val="Т29"/>
      <sheetName val="Ш_Т29"/>
      <sheetName val="Т29.1"/>
      <sheetName val="Ф2"/>
      <sheetName val="Ф3"/>
      <sheetName val="Ш_Ф3"/>
      <sheetName val="П1"/>
      <sheetName val="П2"/>
      <sheetName val="Лист"/>
      <sheetName val="Баланс"/>
      <sheetName val="Регионы"/>
      <sheetName val="Info"/>
      <sheetName val="Table"/>
      <sheetName val="Exhibit"/>
      <sheetName val="Setup"/>
      <sheetName val="НВВ утв тарифы"/>
      <sheetName val="НП-2-12-П"/>
      <sheetName val="Tarif_300_6_2004 для фэк скорр"/>
      <sheetName val="Баланс мощности 2007"/>
      <sheetName val="Свод"/>
      <sheetName val="ДПН"/>
      <sheetName val="Справочники"/>
      <sheetName val="БФ-2-13-П"/>
      <sheetName val="D-Test of FA Installation"/>
      <sheetName val="ИТОГИ  по Н,Р,Э,Q"/>
      <sheetName val="Производство_электроэнергии"/>
      <sheetName val="_пр-во_ЭЭ"/>
      <sheetName val="Передача_электроэнергии"/>
      <sheetName val="_передача_ЭЭ"/>
      <sheetName val="Производство_теплоэнергии"/>
      <sheetName val="_пр-во_ТЭ_параметры"/>
      <sheetName val="Передача_теплоэнергии"/>
      <sheetName val="Фиксированные_тарифы"/>
      <sheetName val="Т15_1"/>
      <sheetName val="Т15_2"/>
      <sheetName val="Т15_3"/>
      <sheetName val="Т15_4"/>
      <sheetName val="Т16_1"/>
      <sheetName val="Т16_2"/>
      <sheetName val="Т16_3"/>
      <sheetName val="Т16_4"/>
      <sheetName val="Т17_1"/>
      <sheetName val="Т17_2"/>
      <sheetName val="Т17_3"/>
      <sheetName val="Т17_4"/>
      <sheetName val="Т18_1"/>
      <sheetName val="Т18_2"/>
      <sheetName val="Т19_1"/>
      <sheetName val="Т19_2"/>
      <sheetName val="Т21_1"/>
      <sheetName val="Т21_2"/>
      <sheetName val="Т21_3"/>
      <sheetName val="Т21_4"/>
      <sheetName val="Т24_1"/>
      <sheetName val="Т25_1"/>
      <sheetName val="Т28_1"/>
      <sheetName val="Т28_2"/>
      <sheetName val="Т28_3"/>
      <sheetName val="Т29_1"/>
      <sheetName val="Tarif_300_6_2004_для_фэк_скорр"/>
      <sheetName val="Баланс_мощности_2007"/>
      <sheetName val="НВВ_утв_тарифы"/>
      <sheetName val="ФСИ-Т-14"/>
      <sheetName val="Ошибки"/>
      <sheetName val="Shflu Calc"/>
      <sheetName val="file_list"/>
      <sheetName val="35"/>
      <sheetName val="ТекАк"/>
      <sheetName val="ИТОГИ__по_Н,Р,Э,Q"/>
      <sheetName val="D-Test_of_FA_Installation"/>
      <sheetName val="Списки"/>
      <sheetName val="баланс квадраты ПЭС"/>
      <sheetName val="Инфо"/>
      <sheetName val="REESTR_ORG"/>
      <sheetName val="Калькуляция кв"/>
      <sheetName val="BexButtons"/>
      <sheetName val="перекрестка"/>
      <sheetName val="16"/>
      <sheetName val="18.2"/>
      <sheetName val="4"/>
      <sheetName val="6"/>
      <sheetName val="17.1"/>
      <sheetName val="21.3"/>
      <sheetName val="2.3"/>
      <sheetName val="20"/>
      <sheetName val="27"/>
      <sheetName val="P2.1"/>
      <sheetName val="Анализ"/>
      <sheetName val="Inputs Sheet"/>
      <sheetName val="Ввод данных Эл. 1"/>
      <sheetName val="Расчет тарифов и выручки"/>
      <sheetName val="HBS"/>
      <sheetName val="HIS"/>
      <sheetName val="HIS initial"/>
      <sheetName val="Assets"/>
      <sheetName val="Liab"/>
      <sheetName val="AAM"/>
      <sheetName val="Итог по НПО "/>
      <sheetName val="Понедельно"/>
      <sheetName val="GrossConsol"/>
      <sheetName val="Баланс (Ф1)"/>
      <sheetName val="t_настройки"/>
      <sheetName val="Table 1"/>
      <sheetName val="П"/>
      <sheetName val="SENSITIVITY"/>
      <sheetName val="Enums"/>
      <sheetName val="Таблица А13"/>
      <sheetName val="ТехЭк"/>
      <sheetName val="15"/>
      <sheetName val="эл.эн"/>
      <sheetName val="FES"/>
      <sheetName val="сл 11 Тариф2010-2015"/>
      <sheetName val="Баланс ээ"/>
      <sheetName val="Баланс мощности"/>
      <sheetName val="regs"/>
      <sheetName val="УФ-61"/>
      <sheetName val="Integrali e proporzionali"/>
      <sheetName val="Base"/>
      <sheetName val="1. Subsidiary"/>
      <sheetName val="ЭСО"/>
      <sheetName val="Ген. не уч. ОРЭМ"/>
      <sheetName val="сети"/>
      <sheetName val="Справочник"/>
      <sheetName val="Заголовок2"/>
      <sheetName val="шаблон для R3"/>
      <sheetName val="Классиф_"/>
      <sheetName val="共機J"/>
      <sheetName val="Титульный"/>
      <sheetName val="TSheet"/>
      <sheetName val="Т19_11"/>
      <sheetName val="сл_11_Тариф2010-2015"/>
      <sheetName val="Баланс_ээ"/>
      <sheetName val="Баланс_мощности"/>
      <sheetName val="Таб1.1"/>
      <sheetName val="форма-прил к ф№1"/>
      <sheetName val="Assumptions"/>
      <sheetName val="Inputs"/>
      <sheetName val="Set"/>
      <sheetName val="Поставщики и субподрядчики"/>
      <sheetName val="шаблон"/>
      <sheetName val="Производствоэлектроэнергии"/>
      <sheetName val="TEHSHEET"/>
      <sheetName val="ПРОГНОЗ_1"/>
      <sheetName val="Данные для расчета"/>
      <sheetName val="3.6."/>
      <sheetName val=""/>
      <sheetName val="Прил 1"/>
      <sheetName val="ESTI."/>
      <sheetName val="DI-ESTI"/>
    </sheetNames>
    <sheetDataSet>
      <sheetData sheetId="0">
        <row r="4">
          <cell r="B4">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sheetData sheetId="18" refreshError="1"/>
      <sheetData sheetId="19" refreshError="1"/>
      <sheetData sheetId="20">
        <row r="4">
          <cell r="A4" t="str">
            <v>Производство электроэнергии</v>
          </cell>
        </row>
      </sheetData>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ow r="31">
          <cell r="B31" t="str">
            <v>Итого</v>
          </cell>
        </row>
      </sheetData>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ow r="10">
          <cell r="A10" t="str">
            <v>1.</v>
          </cell>
        </row>
      </sheetData>
      <sheetData sheetId="45" refreshError="1"/>
      <sheetData sheetId="46" refreshError="1">
        <row r="10">
          <cell r="A10" t="str">
            <v>1.</v>
          </cell>
        </row>
        <row r="15">
          <cell r="A15" t="str">
            <v>2.</v>
          </cell>
        </row>
        <row r="22">
          <cell r="A22" t="str">
            <v>1.</v>
          </cell>
        </row>
        <row r="27">
          <cell r="A27" t="str">
            <v>2.</v>
          </cell>
        </row>
      </sheetData>
      <sheetData sheetId="47" refreshError="1"/>
      <sheetData sheetId="48"/>
      <sheetData sheetId="49"/>
      <sheetData sheetId="50" refreshError="1"/>
      <sheetData sheetId="51"/>
      <sheetData sheetId="52"/>
      <sheetData sheetId="53"/>
      <sheetData sheetId="54"/>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ow r="12">
          <cell r="B12">
            <v>1</v>
          </cell>
        </row>
      </sheetData>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ow r="39">
          <cell r="B39" t="str">
            <v>Сумма общехозяйственных расходов</v>
          </cell>
        </row>
      </sheetData>
      <sheetData sheetId="206">
        <row r="39">
          <cell r="B39" t="str">
            <v>Сумма общехозяйственных расходов</v>
          </cell>
        </row>
      </sheetData>
      <sheetData sheetId="207">
        <row r="39">
          <cell r="B39" t="str">
            <v>Сумма общехозяйственных расходов</v>
          </cell>
        </row>
      </sheetData>
      <sheetData sheetId="208">
        <row r="39">
          <cell r="B39" t="str">
            <v>Сумма общехозяйственных расходов</v>
          </cell>
        </row>
      </sheetData>
      <sheetData sheetId="209">
        <row r="39">
          <cell r="B39" t="str">
            <v>Сумма общехозяйственных расходов</v>
          </cell>
        </row>
      </sheetData>
      <sheetData sheetId="210">
        <row r="39">
          <cell r="B39" t="str">
            <v>Сумма общехозяйственных расходов</v>
          </cell>
        </row>
      </sheetData>
      <sheetData sheetId="211">
        <row r="39">
          <cell r="B39" t="str">
            <v>Сумма общехозяйственных расходов</v>
          </cell>
        </row>
      </sheetData>
      <sheetData sheetId="212">
        <row r="39">
          <cell r="B39" t="str">
            <v>Сумма общехозяйственных расходов</v>
          </cell>
        </row>
      </sheetData>
      <sheetData sheetId="213">
        <row r="39">
          <cell r="B39" t="str">
            <v>Сумма общехозяйственных расходов</v>
          </cell>
        </row>
      </sheetData>
      <sheetData sheetId="214">
        <row r="39">
          <cell r="B39" t="str">
            <v>Сумма общехозяйственных расходов</v>
          </cell>
        </row>
      </sheetData>
      <sheetData sheetId="215">
        <row r="39">
          <cell r="B39" t="str">
            <v>Сумма общехозяйственных расходов</v>
          </cell>
        </row>
      </sheetData>
      <sheetData sheetId="216">
        <row r="39">
          <cell r="B39" t="str">
            <v>Сумма общехозяйственных расходов</v>
          </cell>
        </row>
      </sheetData>
      <sheetData sheetId="217">
        <row r="39">
          <cell r="B39" t="str">
            <v>Сумма общехозяйственных расходов</v>
          </cell>
        </row>
      </sheetData>
      <sheetData sheetId="218">
        <row r="39">
          <cell r="B39" t="str">
            <v>Сумма общехозяйственных расходов</v>
          </cell>
        </row>
      </sheetData>
      <sheetData sheetId="219">
        <row r="39">
          <cell r="B39" t="str">
            <v>Сумма общехозяйственных расходов</v>
          </cell>
        </row>
      </sheetData>
      <sheetData sheetId="220">
        <row r="39">
          <cell r="B39" t="str">
            <v>Сумма общехозяйственных расходов</v>
          </cell>
        </row>
      </sheetData>
      <sheetData sheetId="221" refreshError="1"/>
      <sheetData sheetId="222" refreshError="1"/>
      <sheetData sheetId="223" refreshError="1"/>
      <sheetData sheetId="224">
        <row r="39">
          <cell r="B39" t="str">
            <v>Сумма общехозяйственных расходов</v>
          </cell>
        </row>
      </sheetData>
      <sheetData sheetId="225">
        <row r="39">
          <cell r="B39" t="str">
            <v>Сумма общехозяйственных расходов</v>
          </cell>
        </row>
      </sheetData>
      <sheetData sheetId="226">
        <row r="39">
          <cell r="B39" t="str">
            <v>Сумма общехозяйственных расходов</v>
          </cell>
        </row>
      </sheetData>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Set>
  </externalBook>
</externalLink>
</file>

<file path=xl/externalLinks/externalLink2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ES"/>
      <sheetName val="свод до вн.об."/>
      <sheetName val="расш.для РАО"/>
      <sheetName val="расш.для РАО стр.310"/>
      <sheetName val="Лист1"/>
      <sheetName val="1.1."/>
      <sheetName val="1.2."/>
      <sheetName val="Графики_Гкал,тыс.руб."/>
      <sheetName val="2.1."/>
      <sheetName val="2.2."/>
      <sheetName val="2.3."/>
      <sheetName val="2.4."/>
      <sheetName val="3.1."/>
      <sheetName val="3.2."/>
      <sheetName val="3.3."/>
      <sheetName val="4.1."/>
      <sheetName val="4.2."/>
      <sheetName val="4.3."/>
      <sheetName val="4.4."/>
      <sheetName val="4.5."/>
      <sheetName val="4.6."/>
      <sheetName val="4.7."/>
      <sheetName val="5.1."/>
      <sheetName val="5.1_январь"/>
      <sheetName val="5.1_февраль"/>
      <sheetName val="5.1_март"/>
      <sheetName val="6.1."/>
      <sheetName val="Лист2"/>
      <sheetName val="Лист3"/>
      <sheetName val="1 кв."/>
      <sheetName val="2 кв."/>
      <sheetName val="3 кв."/>
      <sheetName val="4 кв."/>
      <sheetName val=" год"/>
      <sheetName val="УП 33 свод."/>
      <sheetName val="Факт"/>
      <sheetName val="пл. и факт"/>
      <sheetName val="Модуль2"/>
      <sheetName val="Модуль1"/>
      <sheetName val="_FES"/>
      <sheetName val="18.2-"/>
      <sheetName val="20-"/>
      <sheetName val="Э1.14 ОАО"/>
      <sheetName val="Э1.15ОАО"/>
      <sheetName val="Э1.14 ЗЭС"/>
      <sheetName val="Э1.14ЦЭС"/>
      <sheetName val="Э1.14ВЭС"/>
      <sheetName val="Э1.14ЮЭС"/>
      <sheetName val="Э1.15ЗЭС"/>
      <sheetName val="Э1.15ЦЭС"/>
      <sheetName val="Э1.15ВЭС"/>
      <sheetName val="Э1.15ЮЭС"/>
      <sheetName val="титул"/>
      <sheetName val="А1"/>
      <sheetName val="А2"/>
      <sheetName val="ПЭП2"/>
      <sheetName val="ПЭП3"/>
      <sheetName val="Б1"/>
      <sheetName val="ДПН1"/>
      <sheetName val="ДПН2"/>
      <sheetName val="ПБ1"/>
      <sheetName val="ПБ2"/>
      <sheetName val="УФ1 "/>
      <sheetName val="М2"/>
      <sheetName val="М3"/>
      <sheetName val="УЗ1 "/>
      <sheetName val="УЗ2"/>
      <sheetName val="УП1"/>
      <sheetName val="УП2"/>
      <sheetName val="УП3"/>
      <sheetName val="УИ1"/>
      <sheetName val="УИ2"/>
      <sheetName val="УР1"/>
      <sheetName val="И1"/>
      <sheetName val="И2"/>
      <sheetName val="УФ2"/>
      <sheetName val="Приложение6"/>
      <sheetName val="П-15"/>
      <sheetName val="П-16 "/>
      <sheetName val="П-16-с"/>
      <sheetName val="П-16-м"/>
      <sheetName val="П-17 "/>
      <sheetName val="П-18 "/>
      <sheetName val="П-19 "/>
      <sheetName val="П-20"/>
      <sheetName val="УЗ-21 "/>
      <sheetName val="УЗ-22"/>
      <sheetName val="УЗ-23"/>
      <sheetName val="УЗ-24"/>
      <sheetName val="УЗ-25"/>
      <sheetName val="УЗ-26"/>
      <sheetName val="УЗ-27"/>
      <sheetName val="УП-28 "/>
      <sheetName val="УП-29 "/>
      <sheetName val="УП-30 "/>
      <sheetName val="УП-31"/>
      <sheetName val="УП-32 "/>
      <sheetName val="УП-33"/>
      <sheetName val="УИ-34"/>
      <sheetName val="УИ-34-м"/>
      <sheetName val="УИ-35"/>
      <sheetName val="УИ-36"/>
      <sheetName val="УИ-37"/>
      <sheetName val="УИ-39"/>
      <sheetName val="УЗ-21"/>
      <sheetName val="УЗ-21(1кв)"/>
      <sheetName val="УЗ-21(1кв)факт"/>
      <sheetName val="УЗ-21(2кв)"/>
      <sheetName val="УЗ-21(3кв)"/>
      <sheetName val="УЗ-21(4кв)"/>
      <sheetName val="УЗ-22(1кв)"/>
      <sheetName val="УЗ-22(2кв)"/>
      <sheetName val="УЗ-22(3кв)"/>
      <sheetName val="УЗ-22(4кв)"/>
      <sheetName val="УЗ-26 (1)"/>
      <sheetName val="УЗ-26 (2)"/>
      <sheetName val="УЗ-26 (3)"/>
      <sheetName val="УЗ-26 (4)"/>
      <sheetName val="УЗ-27 (1)"/>
      <sheetName val="УЗ-27 (2)"/>
      <sheetName val="УЗ-27 (3)"/>
      <sheetName val="УЗ-27 (4)"/>
      <sheetName val="УП-28"/>
      <sheetName val="УП-29"/>
      <sheetName val="УП-30"/>
      <sheetName val="УП-32"/>
      <sheetName val="Лист1 (2)"/>
      <sheetName val="УЗ-21 (1полуг 2002)"/>
      <sheetName val="УЗ-21 (1полуг 2003 план)"/>
      <sheetName val="УЗ-21(1полуг2003факт)1"/>
      <sheetName val="УЗ-21 (1полуг 2003 факт)"/>
      <sheetName val="УЗ-22 (1полуг 2002)факт"/>
      <sheetName val="УЗ-22 (1полуг 2003)пл"/>
      <sheetName val="УЗ-22 (1полуг 2003)факт"/>
      <sheetName val="УЗ-23(1 полуг 2002)"/>
      <sheetName val="УЗ-23(1 полуг 2003)пл"/>
      <sheetName val="УЗ-23(1полуг 2003) факт"/>
      <sheetName val="УЗ-26 (1полуг 2002  факт)"/>
      <sheetName val="УЗ-26 (1полуг 2003 план)"/>
      <sheetName val="УЗ-26 (1полуг 2003 факт)"/>
      <sheetName val="Прил 1"/>
      <sheetName val="Прил. 1.1."/>
      <sheetName val="Объемы"/>
      <sheetName val="СКС"/>
      <sheetName val="пл-ф 01.06г."/>
      <sheetName val="Премия (Бизнес-план) "/>
      <sheetName val="Премия (БДР) "/>
      <sheetName val="Объемы "/>
      <sheetName val="СКС "/>
      <sheetName val="Качк_тепло"/>
      <sheetName val="Качк_электро"/>
      <sheetName val="Качк_вода"/>
      <sheetName val="Качк_стоки"/>
      <sheetName val="Качк_свод"/>
      <sheetName val="Н_Тура"/>
      <sheetName val="Первоур"/>
      <sheetName val="пл-ф 02.06г."/>
      <sheetName val="Дотация за февраль"/>
      <sheetName val="Анализ по субконто"/>
      <sheetName val="Объемы март "/>
      <sheetName val="Доходы март"/>
      <sheetName val="свод"/>
      <sheetName val="тэнергия"/>
      <sheetName val="котельные"/>
      <sheetName val="котельные 2"/>
      <sheetName val="ээнергия"/>
      <sheetName val="водоотведение"/>
      <sheetName val="водоснабжение"/>
      <sheetName val="прочие"/>
      <sheetName val="расшифровка по прочим"/>
      <sheetName val="анализ покупки ТЭР"/>
      <sheetName val="обьем продаж"/>
      <sheetName val="смета ахр"/>
      <sheetName val="приложение 2 "/>
      <sheetName val="Лист"/>
      <sheetName val="навигация"/>
      <sheetName val="Т12"/>
      <sheetName val="Т3"/>
      <sheetName val="УФ-53 1кв02 скорр"/>
      <sheetName val="УФ-53 1кв 2002 факт "/>
      <sheetName val="УФ-53 2кв02 скорр"/>
      <sheetName val="УФ-53 3кв02скорр"/>
      <sheetName val="УФ-53 4кв02 скорр"/>
      <sheetName val="УФ-53 2002 всего"/>
      <sheetName val="TEHSHEET"/>
      <sheetName val="Заголовок"/>
      <sheetName val="под кредитное плечо 25%"/>
      <sheetName val="выручка"/>
      <sheetName val="ТМЦ ремонт"/>
      <sheetName val="ремонт"/>
      <sheetName val="пуско-нал"/>
      <sheetName val="ОФ вне смет строек"/>
      <sheetName val="ОФ"/>
      <sheetName val="ОС до 10 тр"/>
      <sheetName val="НИОКР"/>
      <sheetName val="аренда"/>
      <sheetName val="диагностика"/>
      <sheetName val="гостехнадзор"/>
      <sheetName val="лицензии"/>
      <sheetName val="вода"/>
      <sheetName val="охрана окр ср"/>
      <sheetName val="типографские бланки"/>
      <sheetName val="ТМЦ канц"/>
      <sheetName val="командиров"/>
      <sheetName val="спецлитература"/>
      <sheetName val="XLR_NoRangeSheet"/>
      <sheetName val="VLOOKUP"/>
      <sheetName val="INPUTMASTER"/>
      <sheetName val="Sheet2"/>
      <sheetName val="Данные для расчета"/>
      <sheetName val="Справочники"/>
      <sheetName val="SMetstrait"/>
      <sheetName val="2001"/>
      <sheetName val="Справочно"/>
      <sheetName val="Ком потери"/>
      <sheetName val="t_Настройки"/>
      <sheetName val="ñâîä äî âí.îá."/>
      <sheetName val="ðàñø.äëÿ ÐÀÎ"/>
      <sheetName val="ðàñø.äëÿ ÐÀÎ ñòð.310"/>
      <sheetName val="Ëèñò1"/>
      <sheetName val="Ãðàôèêè_Ãêàë,òûñ.ðóá."/>
      <sheetName val="5.1_ÿíâàðü"/>
      <sheetName val="5.1_ôåâðàëü"/>
      <sheetName val="5.1_ìàðò"/>
      <sheetName val="Ý1.14 ÎÀÎ"/>
      <sheetName val="Ý1.15ÎÀÎ"/>
      <sheetName val="Ý1.14 ÇÝÑ"/>
      <sheetName val="Ý1.14ÖÝÑ"/>
      <sheetName val="Ý1.14ÂÝÑ"/>
      <sheetName val="Ý1.14ÞÝÑ"/>
      <sheetName val="Ý1.15ÇÝÑ"/>
      <sheetName val="Ý1.15ÖÝÑ"/>
      <sheetName val="Ý1.15ÂÝÑ"/>
      <sheetName val="Ý1.15ÞÝÑ"/>
      <sheetName val="1 êâ."/>
      <sheetName val="2 êâ."/>
      <sheetName val="3 êâ."/>
      <sheetName val="4 êâ."/>
      <sheetName val=" ãîä"/>
      <sheetName val="ÓÏ 33 ñâîä."/>
      <sheetName val="Ôàêò"/>
      <sheetName val="ïë. è ôàêò"/>
      <sheetName val="Ìîäóëü2"/>
      <sheetName val="Ìîäóëü1"/>
      <sheetName val="òèòóë"/>
      <sheetName val="À1"/>
      <sheetName val="À2"/>
      <sheetName val="ÏÝÏ2"/>
      <sheetName val="ÏÝÏ3"/>
      <sheetName val="Á1"/>
      <sheetName val="ÄÏÍ1"/>
      <sheetName val="ÄÏÍ2"/>
      <sheetName val="ÏÁ1"/>
      <sheetName val="ÏÁ2"/>
      <sheetName val="ÓÔ1 "/>
      <sheetName val="Ì2"/>
      <sheetName val="Ì3"/>
      <sheetName val="ÓÇ1 "/>
      <sheetName val="ÓÇ2"/>
      <sheetName val="ÓÏ1"/>
      <sheetName val="ÓÏ2"/>
      <sheetName val="ÓÏ3"/>
      <sheetName val="ÓÈ1"/>
      <sheetName val="ÓÈ2"/>
      <sheetName val="ÓÐ1"/>
      <sheetName val="È1"/>
      <sheetName val="È2"/>
      <sheetName val="ÓÔ2"/>
      <sheetName val="Ëèñò2"/>
      <sheetName val="Ëèñò3"/>
      <sheetName val="Инфо"/>
      <sheetName val="СОК накладные (ТК-Бишкек)"/>
      <sheetName val="2013б_п"/>
      <sheetName val="ИТОГИ  по Н,Р,Э,Q"/>
      <sheetName val="материалы"/>
      <sheetName val="Лист13"/>
      <sheetName val="Макет"/>
      <sheetName val="КТ 13.1.1"/>
      <sheetName val="Списки"/>
      <sheetName val="T25"/>
      <sheetName val="T31"/>
      <sheetName val="форма-прил к ф№1"/>
      <sheetName val="T0"/>
      <sheetName val="ИТ-бюджет"/>
      <sheetName val="Исходные"/>
      <sheetName val="t_проверки"/>
      <sheetName val="Сценарные условия"/>
      <sheetName val="Список ДЗО"/>
      <sheetName val="3 Программа реализации"/>
      <sheetName val="расходы - ТБР"/>
      <sheetName val="модель - RAB окончат."/>
      <sheetName val="Индексация"/>
      <sheetName val="НВВ - предложение ок."/>
      <sheetName val="Расх. - предложение ок."/>
      <sheetName val="модель - ТБР "/>
      <sheetName val="Расчет расходов RAB окончат. "/>
      <sheetName val="Покупная энергия RAB"/>
      <sheetName val="Расходы - индексация"/>
      <sheetName val="Топливо2009"/>
      <sheetName val="2009"/>
      <sheetName val="1"/>
      <sheetName val="9. Смета затрат"/>
      <sheetName val="11 Прочие_расчет"/>
      <sheetName val="10. БДР"/>
      <sheetName val="на 1 тут"/>
      <sheetName val="услуги непроизводств."/>
      <sheetName val="экология"/>
      <sheetName val="страховые"/>
      <sheetName val="другие затраты с-ст"/>
      <sheetName val="налоги в с-ст"/>
      <sheetName val="% за кредит"/>
      <sheetName val="поощрение (ДВ)"/>
      <sheetName val="другие из прибыли"/>
      <sheetName val="выпадающие"/>
      <sheetName val="ремонты"/>
      <sheetName val=""/>
      <sheetName val="перечень бизнес-систем"/>
      <sheetName val="перечень ОИК"/>
      <sheetName val="перечень СКО"/>
      <sheetName val="оргструктура"/>
      <sheetName val="InputTI"/>
      <sheetName val="Позиция"/>
      <sheetName val="map_nat"/>
      <sheetName val="map_RPG"/>
      <sheetName val="Profit &amp; Loss Total"/>
      <sheetName val="Контроль"/>
      <sheetName val="Отопление"/>
      <sheetName val="постоянные затраты"/>
      <sheetName val="#ССЫЛКА"/>
      <sheetName val="10"/>
      <sheetName val="11"/>
      <sheetName val="14"/>
      <sheetName val="16"/>
      <sheetName val="18"/>
      <sheetName val="19"/>
      <sheetName val="25"/>
      <sheetName val="22"/>
      <sheetName val="27"/>
      <sheetName val="28"/>
      <sheetName val="3"/>
      <sheetName val="4.1"/>
      <sheetName val="4"/>
      <sheetName val="СВОД (с новой москвой)"/>
      <sheetName val="Корр ИП _2016_2017"/>
      <sheetName val="Расчет НВВ по RAB (2011-2017)"/>
      <sheetName val="vec"/>
      <sheetName val="Таб1.1"/>
      <sheetName val="календарный план"/>
      <sheetName val="ПРОГНОЗ_1"/>
      <sheetName val="MTL$-INTER"/>
      <sheetName val="合成単価作成・-BLDG"/>
      <sheetName val="Curves"/>
      <sheetName val="Note"/>
      <sheetName val="共機計算"/>
      <sheetName val="Heads"/>
      <sheetName val="Dbase"/>
      <sheetName val="Tables"/>
      <sheetName val="Page 2"/>
      <sheetName val="共機J"/>
      <sheetName val="Закупки центр"/>
      <sheetName val="БФ-2-8-П"/>
      <sheetName val="БФ-2-13-П"/>
      <sheetName val="РБП"/>
      <sheetName val="ПС рек"/>
      <sheetName val="ПВР_9"/>
      <sheetName val="ЛЭП нов"/>
      <sheetName val="расшифровка"/>
      <sheetName val="Пер-Вл"/>
      <sheetName val="Текущие цены"/>
      <sheetName val="Source"/>
      <sheetName val="эл ст"/>
      <sheetName val="ис.смета"/>
      <sheetName val="Гр5(о)"/>
      <sheetName val="Данные"/>
      <sheetName val="См-2 Шатурс сети  проект работы"/>
      <sheetName val="Макро"/>
      <sheetName val="Технический лист"/>
      <sheetName val="Месяцы"/>
      <sheetName val="17СВОД-ПУ"/>
      <sheetName val="Регионы"/>
      <sheetName val="Олимпстрой декабрь 2010"/>
      <sheetName val="ПП"/>
      <sheetName val="БФ-2-5-П"/>
      <sheetName val="НП-2-12-П"/>
      <sheetName val="1_из"/>
      <sheetName val="2РЗ"/>
      <sheetName val="3конф"/>
      <sheetName val="3_пр"/>
      <sheetName val="4_РЗ"/>
      <sheetName val="5_конф"/>
      <sheetName val="6_НКУ"/>
      <sheetName val="Параметры"/>
      <sheetName val="Таблица А13"/>
      <sheetName val="3оос_новая"/>
      <sheetName val="ТехЭк"/>
      <sheetName val="НВВ утв тарифы"/>
      <sheetName val="ВСПОМОГАТ"/>
      <sheetName val="план 2000"/>
      <sheetName val="SILICATE"/>
      <sheetName val="БДР_классиф-р_чистовой"/>
      <sheetName val="2.ГСМ"/>
      <sheetName val="ТЭП 1"/>
      <sheetName val="Исх."/>
      <sheetName val="Титульный"/>
      <sheetName val="3.15"/>
      <sheetName val="БДДС_нов"/>
      <sheetName val="График"/>
      <sheetName val="ПФВ-0.6"/>
      <sheetName val="ПТ-1.2факт"/>
      <sheetName val="2.Ê"/>
      <sheetName val="ДПН.Приток денежных средств"/>
      <sheetName val="ДПН.Отток денежных средств"/>
      <sheetName val="ДПН. Баланс наличности"/>
      <sheetName val="ДПН.Инвестиции и кредиты"/>
      <sheetName val="Титульный лист "/>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sheetData sheetId="157"/>
      <sheetData sheetId="158"/>
      <sheetData sheetId="159"/>
      <sheetData sheetId="160"/>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efreshError="1"/>
      <sheetData sheetId="372" refreshError="1"/>
      <sheetData sheetId="373" refreshError="1"/>
      <sheetData sheetId="374" refreshError="1"/>
      <sheetData sheetId="375" refreshError="1"/>
      <sheetData sheetId="376" refreshError="1"/>
      <sheetData sheetId="377" refreshError="1"/>
      <sheetData sheetId="378" refreshError="1"/>
      <sheetData sheetId="379" refreshError="1"/>
      <sheetData sheetId="380" refreshError="1"/>
      <sheetData sheetId="381" refreshError="1"/>
      <sheetData sheetId="382" refreshError="1"/>
      <sheetData sheetId="383" refreshError="1"/>
      <sheetData sheetId="384" refreshError="1"/>
      <sheetData sheetId="385" refreshError="1"/>
      <sheetData sheetId="386" refreshError="1"/>
      <sheetData sheetId="387" refreshError="1"/>
      <sheetData sheetId="388" refreshError="1"/>
      <sheetData sheetId="389" refreshError="1"/>
      <sheetData sheetId="390" refreshError="1"/>
      <sheetData sheetId="391" refreshError="1"/>
      <sheetData sheetId="392" refreshError="1"/>
      <sheetData sheetId="393" refreshError="1"/>
      <sheetData sheetId="394" refreshError="1"/>
      <sheetData sheetId="395" refreshError="1"/>
      <sheetData sheetId="396" refreshError="1"/>
      <sheetData sheetId="397" refreshError="1"/>
      <sheetData sheetId="398" refreshError="1"/>
      <sheetData sheetId="399" refreshError="1"/>
      <sheetData sheetId="400" refreshError="1"/>
      <sheetData sheetId="401" refreshError="1"/>
      <sheetData sheetId="402" refreshError="1"/>
      <sheetData sheetId="403" refreshError="1"/>
      <sheetData sheetId="404" refreshError="1"/>
      <sheetData sheetId="405" refreshError="1"/>
      <sheetData sheetId="406" refreshError="1"/>
      <sheetData sheetId="407" refreshError="1"/>
      <sheetData sheetId="408" refreshError="1"/>
      <sheetData sheetId="409" refreshError="1"/>
      <sheetData sheetId="410" refreshError="1"/>
      <sheetData sheetId="411" refreshError="1"/>
      <sheetData sheetId="412" refreshError="1"/>
      <sheetData sheetId="413" refreshError="1"/>
      <sheetData sheetId="414" refreshError="1"/>
    </sheetDataSet>
  </externalBook>
</externalLink>
</file>

<file path=xl/externalLinks/externalLink2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2"/>
      <sheetName val="Инструкция"/>
      <sheetName val="Заголовок"/>
      <sheetName val="Свод"/>
      <sheetName val="Сетевые организации"/>
      <sheetName val="Сбытовые организации"/>
      <sheetName val="ЭСО"/>
      <sheetName val="TEHSHEET"/>
      <sheetName val="1"/>
      <sheetName val="2"/>
      <sheetName val="3"/>
      <sheetName val="4"/>
      <sheetName val="услуги непроизводств."/>
      <sheetName val="экология"/>
      <sheetName val="страховые"/>
      <sheetName val="НИОКР"/>
      <sheetName val="аренда"/>
      <sheetName val="другие затраты с-ст"/>
      <sheetName val="налоги в с-ст"/>
      <sheetName val="% за кредит"/>
      <sheetName val="поощрение (ДВ)"/>
      <sheetName val="другие из прибыли"/>
      <sheetName val="выпадающие"/>
      <sheetName val="материалы"/>
      <sheetName val="ремонты"/>
      <sheetName val="Лист"/>
      <sheetName val="навигация"/>
      <sheetName val="Т12"/>
      <sheetName val="Т3"/>
      <sheetName val="Справочники"/>
      <sheetName val="FES"/>
      <sheetName val="t_настройки"/>
      <sheetName val="file_list"/>
      <sheetName val="Рейтинг"/>
      <sheetName val="P2.2 усл. единицы"/>
      <sheetName val="2.1"/>
      <sheetName val="2.2"/>
      <sheetName val="OREP.INV.NET"/>
      <sheetName val="Списки"/>
      <sheetName val="Таб1.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row r="42">
          <cell r="I42" t="str">
            <v>Новое строительство и расширение</v>
          </cell>
        </row>
        <row r="43">
          <cell r="I43" t="str">
            <v>Техническое перевооружение и реконструкция</v>
          </cell>
        </row>
        <row r="44">
          <cell r="I44" t="str">
            <v>Приобретение объектов основных средств</v>
          </cell>
        </row>
      </sheetData>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Set>
  </externalBook>
</externalLink>
</file>

<file path=xl/externalLinks/externalLink2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Консолидация"/>
      <sheetName val="Объекты"/>
      <sheetName val="Лист1"/>
      <sheetName val="База"/>
      <sheetName val="Раздел В"/>
      <sheetName val="Раздел Г"/>
      <sheetName val="TEHSHEET"/>
    </sheetNames>
    <sheetDataSet>
      <sheetData sheetId="0"/>
      <sheetData sheetId="1">
        <row r="2533">
          <cell r="FX2533" t="str">
            <v>Г</v>
          </cell>
          <cell r="FY2533" t="str">
            <v>Д</v>
          </cell>
        </row>
      </sheetData>
      <sheetData sheetId="2"/>
      <sheetData sheetId="3"/>
      <sheetData sheetId="4"/>
      <sheetData sheetId="5"/>
      <sheetData sheetId="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00-факт"/>
      <sheetName val="на 1 тут"/>
      <sheetName val="Воркута-99"/>
      <sheetName val="Воркута2000"/>
      <sheetName val="Воркута2002"/>
      <sheetName val="Лист1"/>
      <sheetName val="FES"/>
      <sheetName val="Позиция"/>
      <sheetName val="ВАРИАНТ 3 РАБОЧИЙ"/>
      <sheetName val="20"/>
      <sheetName val="23"/>
      <sheetName val="26"/>
      <sheetName val="27"/>
      <sheetName val="28"/>
      <sheetName val="21"/>
      <sheetName val="29"/>
      <sheetName val="Справочники"/>
      <sheetName val="25"/>
      <sheetName val="19"/>
      <sheetName val="22"/>
      <sheetName val="24"/>
      <sheetName val="UGOL"/>
      <sheetName val="Кедровский"/>
      <sheetName val="TEHSHEET"/>
      <sheetName val="ПрЭС"/>
      <sheetName val="Перегруппировка"/>
      <sheetName val="план 2000"/>
      <sheetName val="Главная для ТП"/>
      <sheetName val="1.15 (д.б.)"/>
      <sheetName val="Заголовок"/>
      <sheetName val="EKDEB90"/>
      <sheetName val="Смета_"/>
      <sheetName val="ФОТ по месяцам"/>
      <sheetName val="Смета ДУ и ПД"/>
      <sheetName val="Главная"/>
      <sheetName val="на_1_тут"/>
      <sheetName val="ВАРИАНТ_3_РАБОЧИЙ"/>
      <sheetName val="план_2000"/>
      <sheetName val="Главная_для_ТП"/>
      <sheetName val="1_15_(д_б_)"/>
      <sheetName val="БДР"/>
      <sheetName val="прочие доходы"/>
      <sheetName val="ТЭП ТНС утв."/>
      <sheetName val="КПЭ"/>
      <sheetName val="ОНА,ОНО"/>
      <sheetName val="Т6"/>
      <sheetName val="1. свод филиалы"/>
      <sheetName val="1. ИА"/>
      <sheetName val="1. свод ЛЭ"/>
      <sheetName val="Смета2 проект. раб."/>
      <sheetName val="T0"/>
      <sheetName val="Drop down lists"/>
      <sheetName val="служебная"/>
      <sheetName val="реестр сф 2012"/>
      <sheetName val="Итоги"/>
      <sheetName val="Лист2"/>
      <sheetName val="Списки"/>
      <sheetName val="список"/>
      <sheetName val="Гр5(о)"/>
      <sheetName val="共機J"/>
      <sheetName val="Сводка - лизинг"/>
      <sheetName val="SET"/>
      <sheetName val="Сведения"/>
      <sheetName val="База"/>
      <sheetName val="Свод"/>
      <sheetName val="перекрестка"/>
      <sheetName val="16"/>
      <sheetName val="18.2"/>
      <sheetName val="4"/>
      <sheetName val="6"/>
      <sheetName val="6 Списки"/>
      <sheetName val="15"/>
      <sheetName val="17.1"/>
      <sheetName val="2.3"/>
      <sheetName val="P2.1"/>
      <sheetName val="control"/>
      <sheetName val="Регионы"/>
      <sheetName val="NEW-PANEL"/>
      <sheetName val="Свод сметы"/>
      <sheetName val="Handbook"/>
    </sheetNames>
    <sheetDataSet>
      <sheetData sheetId="0"/>
      <sheetData sheetId="1"/>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Set>
  </externalBook>
</externalLink>
</file>

<file path=xl/externalLinks/externalLink3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ейтинг"/>
      <sheetName val="Лист1"/>
      <sheetName val="РЧА"/>
      <sheetName val="РЧА новый"/>
      <sheetName val="доляКТ"/>
      <sheetName val="Лист4"/>
      <sheetName val="Дт_Кт"/>
      <sheetName val="Исходные"/>
      <sheetName val="FES"/>
      <sheetName val="Прилож.1"/>
      <sheetName val="SHPZ"/>
      <sheetName val="P2.1"/>
      <sheetName val="P2.2"/>
      <sheetName val="эл ст"/>
      <sheetName val="TEHSHEET"/>
      <sheetName val="услуги непроизводств."/>
      <sheetName val="экология"/>
      <sheetName val="страховые"/>
      <sheetName val="НИОКР"/>
      <sheetName val="аренда"/>
      <sheetName val="другие затраты с-ст"/>
      <sheetName val="налоги в с-ст"/>
      <sheetName val="% за кредит"/>
      <sheetName val="поощрение (ДВ)"/>
      <sheetName val="другие из прибыли"/>
      <sheetName val="выпадающие"/>
      <sheetName val="материалы"/>
      <sheetName val="ремонты"/>
      <sheetName val="Adj2002"/>
      <sheetName val="ИТОГИ  по Н,Р,Э,Q"/>
      <sheetName val="план"/>
      <sheetName val="Россия-экспорт"/>
      <sheetName val="Объекты"/>
      <sheetName val="35"/>
      <sheetName val="Таб1.1"/>
      <sheetName val="XLR_NoRangeSheet"/>
      <sheetName val="Списки"/>
      <sheetName val="Pile径1m･27"/>
      <sheetName val="РЧА_новый"/>
      <sheetName val="Прилож_1"/>
      <sheetName val="P2_1"/>
      <sheetName val="P2_2"/>
      <sheetName val="эл_ст"/>
      <sheetName val="услуги_непроизводств_"/>
      <sheetName val="другие_затраты_с-ст"/>
      <sheetName val="налоги_в_с-ст"/>
      <sheetName val="%_за_кредит"/>
      <sheetName val="поощрение_(ДВ)"/>
      <sheetName val="другие_из_прибыли"/>
      <sheetName val="ИТОГИ__по_Н,Р,Э,Q"/>
      <sheetName val="Таб1_1"/>
      <sheetName val="Огл. Графиков"/>
      <sheetName val="рабочий"/>
      <sheetName val="Текущие цены"/>
      <sheetName val="окраска"/>
      <sheetName val=""/>
    </sheetNames>
    <sheetDataSet>
      <sheetData sheetId="0" refreshError="1">
        <row r="14">
          <cell r="A14" t="str">
            <v>Показатели деловой активности</v>
          </cell>
        </row>
      </sheetData>
      <sheetData sheetId="1" refreshError="1"/>
      <sheetData sheetId="2"/>
      <sheetData sheetId="3"/>
      <sheetData sheetId="4"/>
      <sheetData sheetId="5"/>
      <sheetData sheetId="6"/>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3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P2.1"/>
      <sheetName val="Скорр_АБП_на 2009г_Курскэнерго_"/>
      <sheetName val="Рейтинг"/>
      <sheetName val="Организации"/>
      <sheetName val="Содержание"/>
      <sheetName val="Служебный"/>
      <sheetName val="Таблица9"/>
      <sheetName val="Таблица14"/>
      <sheetName val="Таблица1"/>
      <sheetName val="ТехЭк"/>
      <sheetName val="общий"/>
      <sheetName val="Таблица2"/>
      <sheetName val="Таблица5"/>
      <sheetName val="FES"/>
      <sheetName val="XLR_NoRangeSheet"/>
      <sheetName val="Огл. Графиков"/>
      <sheetName val="рабочий"/>
      <sheetName val="Текущие цены"/>
      <sheetName val="окраска"/>
    </sheetNames>
    <sheetDataSet>
      <sheetData sheetId="0" refreshError="1"/>
      <sheetData sheetId="1" refreshError="1">
        <row r="5">
          <cell r="L5">
            <v>93</v>
          </cell>
        </row>
        <row r="6">
          <cell r="L6">
            <v>93</v>
          </cell>
        </row>
        <row r="8">
          <cell r="L8">
            <v>12</v>
          </cell>
        </row>
        <row r="9">
          <cell r="L9">
            <v>56</v>
          </cell>
        </row>
        <row r="10">
          <cell r="L10">
            <v>15</v>
          </cell>
        </row>
        <row r="11">
          <cell r="L11">
            <v>10</v>
          </cell>
        </row>
        <row r="18">
          <cell r="L18">
            <v>0</v>
          </cell>
        </row>
        <row r="27">
          <cell r="L27">
            <v>0</v>
          </cell>
        </row>
        <row r="30">
          <cell r="L30">
            <v>0</v>
          </cell>
        </row>
        <row r="38">
          <cell r="L38">
            <v>0</v>
          </cell>
        </row>
        <row r="46">
          <cell r="L46">
            <v>0</v>
          </cell>
        </row>
        <row r="51">
          <cell r="L51">
            <v>0</v>
          </cell>
        </row>
        <row r="56">
          <cell r="L56">
            <v>0</v>
          </cell>
        </row>
        <row r="66">
          <cell r="L66">
            <v>0</v>
          </cell>
        </row>
        <row r="77">
          <cell r="L77">
            <v>0</v>
          </cell>
        </row>
        <row r="85">
          <cell r="L85">
            <v>0</v>
          </cell>
        </row>
        <row r="93">
          <cell r="L93">
            <v>0</v>
          </cell>
        </row>
        <row r="95">
          <cell r="L95">
            <v>0</v>
          </cell>
        </row>
        <row r="99">
          <cell r="L99">
            <v>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3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таблица 1"/>
      <sheetName val="Лист1"/>
      <sheetName val="P2.1"/>
      <sheetName val="Огл. Графиков"/>
      <sheetName val="рабочий"/>
      <sheetName val="Текущие цены"/>
      <sheetName val="окраска"/>
      <sheetName val="Гр5(о)"/>
      <sheetName val="Рейтинг"/>
      <sheetName val="XLR_NoRangeSheet"/>
    </sheetNames>
    <sheetDataSet>
      <sheetData sheetId="0" refreshError="1"/>
      <sheetData sheetId="1" refreshError="1">
        <row r="46">
          <cell r="L46">
            <v>0</v>
          </cell>
        </row>
        <row r="53">
          <cell r="L53">
            <v>0</v>
          </cell>
        </row>
        <row r="60">
          <cell r="L60">
            <v>0</v>
          </cell>
        </row>
        <row r="70">
          <cell r="L70">
            <v>0</v>
          </cell>
        </row>
        <row r="71">
          <cell r="L71">
            <v>0</v>
          </cell>
        </row>
        <row r="79">
          <cell r="L79">
            <v>0</v>
          </cell>
        </row>
        <row r="89">
          <cell r="L89">
            <v>0</v>
          </cell>
        </row>
        <row r="93">
          <cell r="L93">
            <v>0</v>
          </cell>
        </row>
        <row r="95">
          <cell r="L95">
            <v>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3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Предлагаемая новая форма СТРС"/>
      <sheetName val="Содержание"/>
      <sheetName val="Служебный"/>
      <sheetName val="Таблица9"/>
      <sheetName val="Таблица14"/>
      <sheetName val="Таблица1"/>
      <sheetName val="ТехЭк"/>
      <sheetName val="общий"/>
      <sheetName val="Таблица2"/>
      <sheetName val="Таблица5"/>
      <sheetName val="Pile径1m･27"/>
    </sheetNames>
    <sheetDataSet>
      <sheetData sheetId="0" refreshError="1"/>
      <sheetData sheetId="1" refreshError="1">
        <row r="5">
          <cell r="L5">
            <v>93</v>
          </cell>
        </row>
        <row r="6">
          <cell r="L6">
            <v>93</v>
          </cell>
        </row>
        <row r="8">
          <cell r="L8">
            <v>12</v>
          </cell>
        </row>
        <row r="9">
          <cell r="L9">
            <v>56</v>
          </cell>
        </row>
        <row r="10">
          <cell r="L10">
            <v>15</v>
          </cell>
        </row>
        <row r="11">
          <cell r="L11">
            <v>10</v>
          </cell>
        </row>
        <row r="18">
          <cell r="L18">
            <v>0</v>
          </cell>
        </row>
        <row r="27">
          <cell r="L27">
            <v>0</v>
          </cell>
        </row>
        <row r="30">
          <cell r="L30">
            <v>0</v>
          </cell>
        </row>
        <row r="38">
          <cell r="L38">
            <v>0</v>
          </cell>
        </row>
        <row r="46">
          <cell r="L46">
            <v>23977</v>
          </cell>
        </row>
        <row r="51">
          <cell r="L51">
            <v>23416</v>
          </cell>
        </row>
        <row r="54">
          <cell r="L54">
            <v>23416</v>
          </cell>
        </row>
        <row r="55">
          <cell r="L55">
            <v>386</v>
          </cell>
        </row>
        <row r="56">
          <cell r="L56">
            <v>175</v>
          </cell>
        </row>
        <row r="58">
          <cell r="L58">
            <v>175</v>
          </cell>
        </row>
        <row r="67">
          <cell r="L67">
            <v>12411</v>
          </cell>
        </row>
        <row r="68">
          <cell r="L68">
            <v>10835</v>
          </cell>
        </row>
        <row r="69">
          <cell r="L69">
            <v>1123</v>
          </cell>
        </row>
        <row r="70">
          <cell r="L70">
            <v>84</v>
          </cell>
        </row>
        <row r="72">
          <cell r="L72">
            <v>369</v>
          </cell>
        </row>
        <row r="78">
          <cell r="L78">
            <v>3204</v>
          </cell>
        </row>
        <row r="79">
          <cell r="L79">
            <v>2474</v>
          </cell>
        </row>
        <row r="80">
          <cell r="L80">
            <v>534</v>
          </cell>
        </row>
        <row r="81">
          <cell r="L81">
            <v>196</v>
          </cell>
        </row>
        <row r="86">
          <cell r="L86">
            <v>3730</v>
          </cell>
        </row>
        <row r="88">
          <cell r="L88">
            <v>3364</v>
          </cell>
        </row>
        <row r="90">
          <cell r="L90">
            <v>366</v>
          </cell>
        </row>
        <row r="94">
          <cell r="L94">
            <v>0</v>
          </cell>
        </row>
        <row r="96">
          <cell r="L96">
            <v>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3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таблица 1"/>
      <sheetName val="Лист1"/>
      <sheetName val="XLR_NoRangeSheet"/>
      <sheetName val="Рейтинг"/>
    </sheetNames>
    <sheetDataSet>
      <sheetData sheetId="0" refreshError="1"/>
      <sheetData sheetId="1" refreshError="1">
        <row r="46">
          <cell r="L46">
            <v>0</v>
          </cell>
        </row>
        <row r="53">
          <cell r="L53">
            <v>0</v>
          </cell>
        </row>
        <row r="60">
          <cell r="L60">
            <v>0</v>
          </cell>
        </row>
        <row r="70">
          <cell r="L70">
            <v>0</v>
          </cell>
        </row>
        <row r="71">
          <cell r="L71">
            <v>0</v>
          </cell>
        </row>
        <row r="79">
          <cell r="L79">
            <v>0</v>
          </cell>
        </row>
        <row r="89">
          <cell r="L89">
            <v>0</v>
          </cell>
        </row>
        <row r="93">
          <cell r="L93">
            <v>0</v>
          </cell>
        </row>
        <row r="95">
          <cell r="L95">
            <v>0</v>
          </cell>
        </row>
      </sheetData>
      <sheetData sheetId="2" refreshError="1"/>
      <sheetData sheetId="3" refreshError="1"/>
      <sheetData sheetId="4" refreshError="1"/>
      <sheetData sheetId="5" refreshError="1"/>
    </sheetDataSet>
  </externalBook>
</externalLink>
</file>

<file path=xl/externalLinks/externalLink3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раметры"/>
      <sheetName val="Производство электроэнергии"/>
      <sheetName val="Производство теплоэнергии"/>
      <sheetName val="Передача электроэнергии"/>
      <sheetName val="Передача теплоэнергии"/>
      <sheetName val="Финансы"/>
      <sheetName val="T1"/>
      <sheetName val="T2"/>
      <sheetName val="T3"/>
      <sheetName val="T4"/>
      <sheetName val="T5"/>
      <sheetName val="T6"/>
      <sheetName val="T7"/>
      <sheetName val="T8"/>
      <sheetName val="T9"/>
      <sheetName val="T10"/>
      <sheetName val="T11"/>
      <sheetName val="T12"/>
      <sheetName val="T13"/>
      <sheetName val="T14"/>
      <sheetName val="T15"/>
      <sheetName val="T15.1"/>
      <sheetName val="T15.2"/>
      <sheetName val="T15.3"/>
      <sheetName val="T15.4"/>
      <sheetName val="T16"/>
      <sheetName val="T16.1"/>
      <sheetName val="T16.2"/>
      <sheetName val="T16.3"/>
      <sheetName val="T16.4"/>
      <sheetName val="T17"/>
      <sheetName val="T17.1"/>
      <sheetName val="T17.2"/>
      <sheetName val="T17.3"/>
      <sheetName val="T17.4"/>
      <sheetName val="T18"/>
      <sheetName val="T18.1"/>
      <sheetName val="T18.2"/>
      <sheetName val="T19"/>
      <sheetName val="T19.1"/>
      <sheetName val="T19.2"/>
      <sheetName val="T20"/>
      <sheetName val="T21"/>
      <sheetName val="T21.1"/>
      <sheetName val="T21.2"/>
      <sheetName val="T21.3"/>
      <sheetName val="T21.4"/>
      <sheetName val="T22"/>
      <sheetName val="T23"/>
      <sheetName val="T24"/>
      <sheetName val="T24.1"/>
      <sheetName val="T25"/>
      <sheetName val="T25.1"/>
      <sheetName val="T26"/>
      <sheetName val="T27"/>
      <sheetName val="T28"/>
      <sheetName val="T28.1"/>
      <sheetName val="T28.2"/>
      <sheetName val="T28.3"/>
      <sheetName val="T29"/>
      <sheetName val="T29.1"/>
      <sheetName val="П1"/>
      <sheetName val="П2"/>
      <sheetName val="S29.1"/>
      <sheetName val="S29"/>
      <sheetName val="S28.3"/>
      <sheetName val="S28.2"/>
      <sheetName val="S28.1"/>
      <sheetName val="S28"/>
      <sheetName val="S22"/>
      <sheetName val="S12"/>
      <sheetName val="S11"/>
      <sheetName val="S10"/>
      <sheetName val="S9"/>
      <sheetName val="S8"/>
      <sheetName val="S6"/>
      <sheetName val="S3"/>
      <sheetName val="S2"/>
      <sheetName val="S1"/>
      <sheetName val="Лист"/>
      <sheetName val="Шаблоны"/>
      <sheetName val="SHPZ"/>
      <sheetName val="Лист1"/>
      <sheetName val="УФ-61"/>
      <sheetName val="Рейтинг"/>
      <sheetName val="мар 2001"/>
      <sheetName val="ИТ-бюджет"/>
      <sheetName val="FES"/>
      <sheetName val="1.6"/>
      <sheetName val="FST5"/>
      <sheetName val="Справочники"/>
      <sheetName val="29"/>
      <sheetName val="20"/>
      <sheetName val="21"/>
      <sheetName val="23"/>
      <sheetName val="25"/>
      <sheetName val="26"/>
      <sheetName val="27"/>
      <sheetName val="28"/>
      <sheetName val="19"/>
      <sheetName val="22"/>
      <sheetName val="24"/>
      <sheetName val="ONEX_SIM"/>
    </sheetNames>
    <sheetDataSet>
      <sheetData sheetId="0" refreshError="1"/>
      <sheetData sheetId="1" refreshError="1">
        <row r="95">
          <cell r="A95" t="str">
            <v>Базовые потребители электроэнергии</v>
          </cell>
        </row>
        <row r="111">
          <cell r="A111" t="str">
            <v>Бюджетные потребители электроэнергии</v>
          </cell>
        </row>
        <row r="124">
          <cell r="A124" t="str">
            <v>Потребители электроэнергии группы население</v>
          </cell>
        </row>
        <row r="132">
          <cell r="A132" t="str">
            <v>Прочие потребители электроэнергии</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Set>
  </externalBook>
</externalLink>
</file>

<file path=xl/externalLinks/externalLink3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Справочники"/>
      <sheetName val="0"/>
      <sheetName val="0.1"/>
      <sheetName val="1"/>
      <sheetName val="2"/>
      <sheetName val="2.1"/>
      <sheetName val="2.2"/>
      <sheetName val="4"/>
      <sheetName val="5"/>
      <sheetName val="6"/>
      <sheetName val="6.1"/>
      <sheetName val="7"/>
      <sheetName val="8"/>
      <sheetName val="9"/>
      <sheetName val="10"/>
      <sheetName val="11"/>
      <sheetName val="12"/>
      <sheetName val="13"/>
      <sheetName val="14"/>
      <sheetName val="15"/>
      <sheetName val="16"/>
      <sheetName val="17"/>
      <sheetName val="17.1"/>
      <sheetName val="18"/>
      <sheetName val="19"/>
      <sheetName val="20"/>
      <sheetName val="21"/>
      <sheetName val="22"/>
      <sheetName val="23"/>
      <sheetName val="24"/>
      <sheetName val="24.1"/>
      <sheetName val="25"/>
      <sheetName val="26"/>
      <sheetName val="27"/>
      <sheetName val="28"/>
      <sheetName val="29"/>
      <sheetName val="30"/>
      <sheetName val="Производство электроэнергии"/>
      <sheetName val="ИТ-бюджет"/>
      <sheetName val="TEHSHEET"/>
      <sheetName val="Регионы"/>
      <sheetName val="услуги непроизводств."/>
      <sheetName val="экология"/>
      <sheetName val="страховые"/>
      <sheetName val="НИОКР"/>
      <sheetName val="аренда"/>
      <sheetName val="другие затраты с-ст"/>
      <sheetName val="налоги в с-ст"/>
      <sheetName val="% за кредит"/>
      <sheetName val="поощрение (ДВ)"/>
      <sheetName val="другие из прибыли"/>
      <sheetName val="выпадающие"/>
      <sheetName val="материалы"/>
      <sheetName val="ремонты"/>
      <sheetName val="FES"/>
      <sheetName val="Рейтинг"/>
      <sheetName val="SHPZ"/>
      <sheetName val="2008 -2010"/>
      <sheetName val="~5537733"/>
      <sheetName val="0_1"/>
      <sheetName val="2_1"/>
      <sheetName val="2_2"/>
      <sheetName val="6_1"/>
      <sheetName val="17_1"/>
      <sheetName val="24_1"/>
      <sheetName val="Производство_электроэнергии"/>
      <sheetName val="услуги_непроизводств_"/>
      <sheetName val="другие_затраты_с-ст"/>
      <sheetName val="налоги_в_с-ст"/>
      <sheetName val="%_за_кредит"/>
      <sheetName val="поощрение_(ДВ)"/>
      <sheetName val="другие_из_прибыли"/>
      <sheetName val="2008_-2010"/>
      <sheetName val="0_11"/>
      <sheetName val="2_11"/>
      <sheetName val="2_21"/>
      <sheetName val="6_11"/>
      <sheetName val="17_11"/>
      <sheetName val="24_11"/>
      <sheetName val="Производство_электроэнергии1"/>
      <sheetName val="услуги_непроизводств_1"/>
      <sheetName val="другие_затраты_с-ст1"/>
      <sheetName val="налоги_в_с-ст1"/>
      <sheetName val="%_за_кредит1"/>
      <sheetName val="поощрение_(ДВ)1"/>
      <sheetName val="другие_из_прибыли1"/>
      <sheetName val="2008_-20101"/>
      <sheetName val="0_12"/>
      <sheetName val="2_12"/>
      <sheetName val="2_22"/>
      <sheetName val="6_12"/>
      <sheetName val="17_12"/>
      <sheetName val="24_12"/>
      <sheetName val="Производство_электроэнергии2"/>
      <sheetName val="услуги_непроизводств_2"/>
      <sheetName val="другие_затраты_с-ст2"/>
      <sheetName val="налоги_в_с-ст2"/>
      <sheetName val="%_за_кредит2"/>
      <sheetName val="поощрение_(ДВ)2"/>
      <sheetName val="другие_из_прибыли2"/>
      <sheetName val="2008_-20102"/>
      <sheetName val="Ф-1 (для АО-энерго)"/>
      <sheetName val="Ф-2 (для АО-энерго)"/>
      <sheetName val="перекрестка"/>
      <sheetName val="Свод"/>
      <sheetName val="списки"/>
      <sheetName val="t_настройки"/>
      <sheetName val="свод ПС"/>
      <sheetName val="ТЭК_баланс+ютэк"/>
      <sheetName val="ТЭСб"/>
      <sheetName val="НЭСКО"/>
      <sheetName val="ГЭС"/>
      <sheetName val="ЮТЭК_ОРЭМ"/>
      <sheetName val="СЕВЕНКО"/>
      <sheetName val="ставки РД"/>
      <sheetName val="Лист"/>
      <sheetName val="Данные"/>
      <sheetName val="REESTR"/>
      <sheetName val="1ВС"/>
      <sheetName val="ИПР 2012"/>
      <sheetName val="ИПР 2012-2017"/>
      <sheetName val="1.2"/>
      <sheetName val="стадия реализации"/>
      <sheetName val="ввод-вывод"/>
      <sheetName val="2.2_прил."/>
      <sheetName val="Титульный лист"/>
      <sheetName val="См.1"/>
      <sheetName val="4НКУ"/>
    </sheetNames>
    <sheetDataSet>
      <sheetData sheetId="0" refreshError="1">
        <row r="14">
          <cell r="B14">
            <v>2007</v>
          </cell>
        </row>
        <row r="15">
          <cell r="B15">
            <v>2006</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Set>
  </externalBook>
</externalLink>
</file>

<file path=xl/externalLinks/externalLink3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итул"/>
      <sheetName val="Оглавление"/>
      <sheetName val="Макро"/>
      <sheetName val="Сводный"/>
      <sheetName val="НормативыД"/>
      <sheetName val="ПродажиД"/>
      <sheetName val="ПроизводствоД"/>
      <sheetName val="ЗатратыД"/>
      <sheetName val="СебестоимостьД"/>
      <sheetName val="Продажи"/>
      <sheetName val="Производство"/>
      <sheetName val="Нормативы"/>
      <sheetName val="Затраты"/>
      <sheetName val="Затр1"/>
      <sheetName val="Затр2"/>
      <sheetName val="Себестоимость"/>
      <sheetName val="Инвестиц"/>
      <sheetName val="Закупки"/>
      <sheetName val="БДР"/>
      <sheetName val="Кредиты"/>
      <sheetName val="ДебКред"/>
      <sheetName val="Налоги"/>
      <sheetName val="Мотивация"/>
      <sheetName val="БДДС"/>
      <sheetName val="Баланс"/>
      <sheetName val="Объем ЛЭП"/>
      <sheetName val="Объем ПС"/>
      <sheetName val="Заголовок"/>
      <sheetName val="Производство электроэнергии"/>
      <sheetName val="35"/>
      <sheetName val="SHPZ"/>
      <sheetName val="Объем_ЛЭП"/>
      <sheetName val="Объем_ПС"/>
      <sheetName val="Производство_электроэнергии"/>
      <sheetName val="Объем_ЛЭП1"/>
      <sheetName val="Объем_ПС1"/>
      <sheetName val="Производство_электроэнергии1"/>
      <sheetName val="Объем_ЛЭП2"/>
      <sheetName val="Объем_ПС2"/>
      <sheetName val="Производство_электроэнергии2"/>
      <sheetName val="TEHSHEET"/>
      <sheetName val="6"/>
      <sheetName val="Коды"/>
      <sheetName val="ИТ-бюджет"/>
      <sheetName val="Данные"/>
      <sheetName val="Лист13"/>
      <sheetName val="Рейтинг"/>
      <sheetName val="FES"/>
      <sheetName val="справочник"/>
      <sheetName val="Альбом форм СБУ РЖД утвержденны"/>
      <sheetName val="См-2 Шатурс сети  проект работы"/>
      <sheetName val="ФОТ использ.рез. (БЕЗ)"/>
      <sheetName val="Смета 1 кв.ФАКТ"/>
      <sheetName val="ФОТ начисл.рез. (С) (год в рез)"/>
      <sheetName val="РБП"/>
      <sheetName val=" НВВ передача"/>
      <sheetName val="Гр5(о)"/>
      <sheetName val="t_Настройки"/>
      <sheetName val="9. Смета затрат"/>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row r="60">
          <cell r="D60">
            <v>0</v>
          </cell>
        </row>
      </sheetData>
      <sheetData sheetId="25" refreshError="1"/>
      <sheetData sheetId="26" refreshError="1"/>
      <sheetData sheetId="27" refreshError="1"/>
      <sheetData sheetId="28" refreshError="1"/>
      <sheetData sheetId="29" refreshError="1"/>
      <sheetData sheetId="30" refreshError="1"/>
      <sheetData sheetId="31"/>
      <sheetData sheetId="32"/>
      <sheetData sheetId="33"/>
      <sheetData sheetId="34"/>
      <sheetData sheetId="35"/>
      <sheetData sheetId="36"/>
      <sheetData sheetId="37"/>
      <sheetData sheetId="38"/>
      <sheetData sheetId="39"/>
      <sheetData sheetId="40"/>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Set>
  </externalBook>
</externalLink>
</file>

<file path=xl/externalLinks/externalLink3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писок"/>
      <sheetName val="БИ-2-3-П"/>
      <sheetName val="БИ-2-4-П"/>
      <sheetName val="БИ-2-6-П"/>
      <sheetName val="БИ-2-7-П"/>
      <sheetName val="БИ-2-8-П"/>
      <sheetName val="БИ-2-9-П"/>
      <sheetName val="БИ-2-10-П"/>
      <sheetName val="БИ-2-11-П"/>
      <sheetName val="БИ-3-12-П"/>
      <sheetName val="БИ-2-13-П"/>
      <sheetName val="БИ-2-14-П"/>
      <sheetName val="БИ-2-15-П"/>
      <sheetName val="БИ-2-16-П"/>
      <sheetName val="БИ-2-18-П"/>
      <sheetName val="БИ-2-19-П"/>
      <sheetName val="БИ-2-20-П"/>
      <sheetName val="БИ-2-22-П"/>
      <sheetName val="БИ-2-23-П"/>
      <sheetName val="БИ-2-24-П"/>
      <sheetName val="БИ-2-25 (лизинг)"/>
      <sheetName val="БИ-2-28-П"/>
      <sheetName val="БИ-2-26 УИ"/>
      <sheetName val="Баланс"/>
      <sheetName val="БИ_2_7_П"/>
      <sheetName val="БИ_2_9_П"/>
      <sheetName val="БИ_2_14_П"/>
      <sheetName val="БИ_2_16_П"/>
      <sheetName val="БИ_2_18_П"/>
      <sheetName val="БИ_2_19_П"/>
      <sheetName val="БД-2-13-П"/>
      <sheetName val="БД-2-15-П"/>
      <sheetName val="БД-2-2-П"/>
      <sheetName val="БД-2-4-П"/>
      <sheetName val="ИТ-бюджет"/>
      <sheetName val="FES"/>
      <sheetName val="СБП_Списки"/>
      <sheetName val="Производство электроэнергии"/>
    </sheetNames>
    <sheetDataSet>
      <sheetData sheetId="0" refreshError="1"/>
      <sheetData sheetId="1" refreshError="1"/>
      <sheetData sheetId="2" refreshError="1"/>
      <sheetData sheetId="3" refreshError="1"/>
      <sheetData sheetId="4" refreshError="1">
        <row r="8">
          <cell r="B8" t="str">
            <v>БИ-2-7-П</v>
          </cell>
        </row>
      </sheetData>
      <sheetData sheetId="5" refreshError="1"/>
      <sheetData sheetId="6" refreshError="1">
        <row r="8">
          <cell r="B8" t="str">
            <v>Би-2-9-П</v>
          </cell>
        </row>
      </sheetData>
      <sheetData sheetId="7" refreshError="1"/>
      <sheetData sheetId="8" refreshError="1"/>
      <sheetData sheetId="9" refreshError="1"/>
      <sheetData sheetId="10" refreshError="1"/>
      <sheetData sheetId="11" refreshError="1">
        <row r="8">
          <cell r="B8" t="str">
            <v>БИ-2-14-П</v>
          </cell>
        </row>
      </sheetData>
      <sheetData sheetId="12" refreshError="1"/>
      <sheetData sheetId="13" refreshError="1">
        <row r="8">
          <cell r="B8" t="str">
            <v>БИ-2-16-П</v>
          </cell>
        </row>
      </sheetData>
      <sheetData sheetId="14" refreshError="1">
        <row r="8">
          <cell r="B8" t="str">
            <v>БИ-2-18-П</v>
          </cell>
        </row>
      </sheetData>
      <sheetData sheetId="15" refreshError="1">
        <row r="8">
          <cell r="B8" t="str">
            <v>БИ-2-19-П</v>
          </cell>
        </row>
      </sheetData>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Set>
  </externalBook>
</externalLink>
</file>

<file path=xl/externalLinks/externalLink3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правочники"/>
      <sheetName val="1"/>
      <sheetName val="Регионы"/>
      <sheetName val="Баланс ЭЭ"/>
      <sheetName val="услуги непроизводств."/>
      <sheetName val="экология"/>
      <sheetName val="страховые"/>
      <sheetName val="НИОКР"/>
      <sheetName val="аренда"/>
      <sheetName val="другие затраты с-ст"/>
      <sheetName val="налоги в с-ст"/>
      <sheetName val="% за кредит"/>
      <sheetName val="поощрение (ДВ)"/>
      <sheetName val="другие из прибыли"/>
      <sheetName val="выпадающие"/>
      <sheetName val="материалы"/>
      <sheetName val="ремонты"/>
      <sheetName val="Производство электроэнергии"/>
      <sheetName val="TEHSHEET"/>
      <sheetName val="Баланс"/>
      <sheetName val="Макро"/>
      <sheetName val="БД 2.3"/>
      <sheetName val="БИ-2-18-П"/>
      <sheetName val="БИ-2-19-П"/>
      <sheetName val="БИ-2-7-П"/>
      <sheetName val="БИ-2-9-П"/>
      <sheetName val="БИ-2-14-П"/>
      <sheetName val="БИ-2-16-П"/>
      <sheetName val="2"/>
      <sheetName val="3"/>
      <sheetName val="4"/>
      <sheetName val="Баланс_ЭЭ"/>
      <sheetName val="услуги_непроизводств_"/>
      <sheetName val="другие_затраты_с-ст"/>
      <sheetName val="налоги_в_с-ст"/>
      <sheetName val="%_за_кредит"/>
      <sheetName val="поощрение_(ДВ)"/>
      <sheetName val="другие_из_прибыли"/>
      <sheetName val="Производство_электроэнергии"/>
      <sheetName val="БД_2_3"/>
      <sheetName val="Баланс_ЭЭ1"/>
      <sheetName val="услуги_непроизводств_1"/>
      <sheetName val="другие_затраты_с-ст1"/>
      <sheetName val="налоги_в_с-ст1"/>
      <sheetName val="%_за_кредит1"/>
      <sheetName val="поощрение_(ДВ)1"/>
      <sheetName val="другие_из_прибыли1"/>
      <sheetName val="Производство_электроэнергии1"/>
      <sheetName val="БД_2_31"/>
      <sheetName val="Баланс_ЭЭ2"/>
      <sheetName val="услуги_непроизводств_2"/>
      <sheetName val="другие_затраты_с-ст2"/>
      <sheetName val="налоги_в_с-ст2"/>
      <sheetName val="%_за_кредит2"/>
      <sheetName val="поощрение_(ДВ)2"/>
      <sheetName val="другие_из_прибыли2"/>
      <sheetName val="Производство_электроэнергии2"/>
      <sheetName val="БД_2_32"/>
      <sheetName val="SHPZ"/>
      <sheetName val="для тарифов"/>
      <sheetName val="производство"/>
      <sheetName val="Лист1"/>
      <sheetName val="План Газпрома"/>
      <sheetName val="См.1"/>
      <sheetName val="4НКУ"/>
      <sheetName val="15.э"/>
      <sheetName val="5"/>
      <sheetName val="6"/>
      <sheetName val="мар 2001"/>
      <sheetName val="Приложение 1"/>
      <sheetName val="Приложение 2"/>
      <sheetName val="Приложение 3"/>
      <sheetName val="Титульный лист"/>
      <sheetName val="~5047955"/>
      <sheetName val="Лист"/>
      <sheetName val="Вспомогат(по месяцам)"/>
      <sheetName val="Вспомогат_по месяцам_"/>
    </sheetNames>
    <sheetDataSet>
      <sheetData sheetId="0"/>
      <sheetData sheetId="1"/>
      <sheetData sheetId="2"/>
      <sheetData sheetId="3"/>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1"/>
      <sheetName val="А-2"/>
      <sheetName val="УЗ-22"/>
      <sheetName val="УИ-34(внутр)"/>
      <sheetName val="УИ-34 (ЭО)"/>
      <sheetName val="УЗ-25 (ЭО)"/>
      <sheetName val="доп. по ремонтам"/>
      <sheetName val="УЗ-26"/>
      <sheetName val="УЗ-27"/>
      <sheetName val="УП-31"/>
      <sheetName val="УИ-39"/>
      <sheetName val="И-40 "/>
      <sheetName val="И-43"/>
      <sheetName val="УК-48 (ОУК)"/>
      <sheetName val="УФ-49"/>
      <sheetName val="УФ-50"/>
      <sheetName val="УФ-51"/>
      <sheetName val="УФ-52"/>
      <sheetName val="УФ-53"/>
      <sheetName val="УФ-54 (ЭО)"/>
      <sheetName val="Налоги 2002"/>
      <sheetName val="УФ-57"/>
      <sheetName val="УФ-60"/>
      <sheetName val="УФ-61"/>
      <sheetName val="УФ-62"/>
      <sheetName val="на 1 тут"/>
      <sheetName val="FES"/>
      <sheetName val="УФ_61"/>
      <sheetName val="шаблон"/>
      <sheetName val="Параметры"/>
      <sheetName val="TEHSHEET"/>
      <sheetName val="Заголовок"/>
      <sheetName val="ARH.Biznes_pl"/>
      <sheetName val="1.5_среднее"/>
      <sheetName val="Gen"/>
      <sheetName val="Exh_DCF_WACC"/>
      <sheetName val="продажи (н)"/>
      <sheetName val="справочник"/>
      <sheetName val="Титульный"/>
      <sheetName val="TSheet"/>
      <sheetName val="共機J"/>
      <sheetName val="ПРОГНОЗ_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Set>
  </externalBook>
</externalLink>
</file>

<file path=xl/externalLinks/externalLink4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купки РСК"/>
      <sheetName val="Закупки центр"/>
      <sheetName val="Справочники"/>
      <sheetName val="БИ-2-18-П"/>
      <sheetName val="БИ-2-19-П"/>
      <sheetName val="БИ-2-7-П"/>
      <sheetName val="БИ-2-9-П"/>
      <sheetName val="БИ-2-14-П"/>
      <sheetName val="БИ-2-16-П"/>
      <sheetName val="БД-2-13-П"/>
      <sheetName val="БД-2-15-П"/>
      <sheetName val="БД-2-2-П"/>
      <sheetName val="БД-2-4-П"/>
      <sheetName val="FES"/>
      <sheetName val="SHPZ"/>
      <sheetName val="Т-18-Инвестиции"/>
      <sheetName val="Списки"/>
      <sheetName val="MAIN"/>
      <sheetName val="Баланс"/>
      <sheetName val="Макро"/>
      <sheetName val="35"/>
      <sheetName val="перекрестка"/>
      <sheetName val="16"/>
      <sheetName val="18.2"/>
      <sheetName val="4"/>
      <sheetName val="6"/>
      <sheetName val="17.1"/>
      <sheetName val="21.3"/>
      <sheetName val="2.3"/>
      <sheetName val="20"/>
      <sheetName val="27"/>
      <sheetName val="P2.1"/>
      <sheetName val="Лист1"/>
      <sheetName val="Производство электроэнергии"/>
    </sheetNames>
    <sheetDataSet>
      <sheetData sheetId="0" refreshError="1"/>
      <sheetData sheetId="1" refreshError="1">
        <row r="9">
          <cell r="B9" t="str">
            <v>Бюджет централизованных закупок и запасов РСК</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Set>
  </externalBook>
</externalLink>
</file>

<file path=xl/externalLinks/externalLink4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писок"/>
      <sheetName val="схема"/>
      <sheetName val="БФ-1-1-П"/>
      <sheetName val="БФ-2-2-П"/>
      <sheetName val="БФ-2-3-П"/>
      <sheetName val="БФ-3-4-П"/>
      <sheetName val="БФ-2-5-П"/>
      <sheetName val="БФ-2-6-П"/>
      <sheetName val="БФ-3-7-П"/>
      <sheetName val="БФ-2-8-П"/>
      <sheetName val="БФ-2-9-П"/>
      <sheetName val="БФ-2-10-П"/>
      <sheetName val="БФ-2-11-П"/>
      <sheetName val="БФ-2-12-П"/>
      <sheetName val="БФ-2-13-П"/>
      <sheetName val="БФ-3-14-П"/>
      <sheetName val="БФ-1-15-П"/>
      <sheetName val="БФ-2-16-П"/>
      <sheetName val="БФ-1-17-П"/>
      <sheetName val="БФ-2-18-П"/>
      <sheetName val="регламент"/>
      <sheetName val="БФ_2_8_П"/>
      <sheetName val="Закупки центр"/>
      <sheetName val="Баланс"/>
      <sheetName val="Макро"/>
      <sheetName val="БФ-1-8-П"/>
      <sheetName val="БФ-1-10-П"/>
      <sheetName val="Объем ЛЭП"/>
      <sheetName val="Объем ПС"/>
      <sheetName val="для тарифов"/>
      <sheetName val="Справочники"/>
      <sheetName val="Заголовок"/>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Set>
  </externalBook>
</externalLink>
</file>

<file path=xl/externalLinks/externalLink4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журнал изм"/>
      <sheetName val="список"/>
      <sheetName val="БФ-1-1-П"/>
      <sheetName val="БФ-2-2-П"/>
      <sheetName val="БФ-2-3-П"/>
      <sheetName val="БФ-3-4-П"/>
      <sheetName val="БФ-2-5-П"/>
      <sheetName val="БФ-2-6-П"/>
      <sheetName val="БФ-2-7-П"/>
      <sheetName val="БФ-1-8-П"/>
      <sheetName val="БФ-2-9-П"/>
      <sheetName val="БФ-1-10-П"/>
      <sheetName val="БФ-2-11-П"/>
      <sheetName val="БФ-1-12-П"/>
      <sheetName val="БФ-2-13-П"/>
      <sheetName val="БФ-2-8-П"/>
      <sheetName val="БФ_2_13_П"/>
      <sheetName val="Баланс"/>
      <sheetName val="Макро"/>
      <sheetName val="Закупки центр"/>
      <sheetName val="справочник"/>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4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журнал изм "/>
      <sheetName val="список"/>
      <sheetName val="БФ-1-1-П"/>
      <sheetName val="БФ-2-2-П"/>
      <sheetName val="БФ-2-3-П"/>
      <sheetName val="БФ-3-4-П"/>
      <sheetName val="БФ-2-5-П"/>
      <sheetName val="БФ-2-6-П"/>
      <sheetName val="БФ-2-7-П"/>
      <sheetName val="БФ-1-8-П"/>
      <sheetName val="БФ-2-9-П "/>
      <sheetName val="БФ-1-10-П"/>
      <sheetName val="БФ-2-11-П"/>
      <sheetName val="БФ-1-12-П"/>
      <sheetName val="БФ-2-13-П"/>
      <sheetName val="БФ-1-14-П"/>
      <sheetName val="БФ_2_13_П"/>
      <sheetName val="Закупки центр"/>
      <sheetName val="БФ-2-8-П"/>
      <sheetName val="БИ-2-18-П"/>
      <sheetName val="БИ-2-19-П"/>
      <sheetName val="БИ-2-7-П"/>
      <sheetName val="БИ-2-9-П"/>
      <sheetName val="БИ-2-14-П"/>
      <sheetName val="БИ-2-16-П"/>
      <sheetName val="Производство электроэнергии"/>
      <sheetName val=""/>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row r="6">
          <cell r="B6" t="str">
            <v>Бюджет расчетов по финансовым вложениям РСК</v>
          </cell>
        </row>
      </sheetData>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externalLinks/externalLink4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юджет прочих доходов"/>
      <sheetName val="3 Выручка арм"/>
      <sheetName val="Смета-Регл"/>
      <sheetName val="Смета-АРМ"/>
      <sheetName val="ПДФС нов"/>
      <sheetName val="ДПН-АРМ"/>
      <sheetName val="НДС"/>
      <sheetName val="расчеты к бал"/>
      <sheetName val="Прог.баланс"/>
      <sheetName val="СобстКапитал"/>
      <sheetName val="РБП"/>
      <sheetName val="Закупки"/>
      <sheetName val="% по кредитам "/>
      <sheetName val="12 Прибыль - АРМ"/>
      <sheetName val="11 Прочие - АРМ "/>
      <sheetName val="Прибыль"/>
      <sheetName val="Коэф"/>
      <sheetName val="Рейтинг"/>
      <sheetName val="ЛДП"/>
      <sheetName val="БФ-2-13-П"/>
      <sheetName val="БФ-2-8-П"/>
      <sheetName val="Справочники"/>
      <sheetName val="Закупки центр"/>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externalLinks/externalLink4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Справочники"/>
      <sheetName val="РБП"/>
      <sheetName val="БФ-2-13-П"/>
      <sheetName val="Заголовок"/>
      <sheetName val="Т-18-Инвестиции"/>
    </sheetNames>
    <sheetDataSet>
      <sheetData sheetId="0" refreshError="1"/>
      <sheetData sheetId="1" refreshError="1">
        <row r="5">
          <cell r="L5">
            <v>93</v>
          </cell>
        </row>
        <row r="6">
          <cell r="L6">
            <v>93</v>
          </cell>
        </row>
        <row r="8">
          <cell r="L8">
            <v>12</v>
          </cell>
        </row>
        <row r="9">
          <cell r="L9">
            <v>56</v>
          </cell>
        </row>
        <row r="10">
          <cell r="L10">
            <v>15</v>
          </cell>
        </row>
        <row r="11">
          <cell r="L11">
            <v>10</v>
          </cell>
        </row>
        <row r="18">
          <cell r="L18">
            <v>0</v>
          </cell>
        </row>
        <row r="27">
          <cell r="L27">
            <v>0</v>
          </cell>
        </row>
        <row r="30">
          <cell r="L30">
            <v>0</v>
          </cell>
        </row>
        <row r="38">
          <cell r="L38">
            <v>0</v>
          </cell>
        </row>
        <row r="46">
          <cell r="L46">
            <v>23977</v>
          </cell>
        </row>
        <row r="51">
          <cell r="L51">
            <v>23416</v>
          </cell>
        </row>
        <row r="54">
          <cell r="L54">
            <v>23416</v>
          </cell>
        </row>
        <row r="55">
          <cell r="L55">
            <v>386</v>
          </cell>
        </row>
        <row r="56">
          <cell r="L56">
            <v>175</v>
          </cell>
        </row>
        <row r="58">
          <cell r="L58">
            <v>175</v>
          </cell>
        </row>
        <row r="66">
          <cell r="L66">
            <v>12411</v>
          </cell>
        </row>
        <row r="67">
          <cell r="L67">
            <v>10835</v>
          </cell>
        </row>
        <row r="68">
          <cell r="L68">
            <v>1123</v>
          </cell>
        </row>
        <row r="69">
          <cell r="L69">
            <v>84</v>
          </cell>
        </row>
        <row r="71">
          <cell r="L71">
            <v>369</v>
          </cell>
        </row>
        <row r="77">
          <cell r="L77">
            <v>3204</v>
          </cell>
        </row>
        <row r="78">
          <cell r="L78">
            <v>2474</v>
          </cell>
        </row>
        <row r="79">
          <cell r="L79">
            <v>534</v>
          </cell>
        </row>
        <row r="80">
          <cell r="L80">
            <v>196</v>
          </cell>
        </row>
        <row r="85">
          <cell r="L85">
            <v>3730</v>
          </cell>
        </row>
        <row r="87">
          <cell r="L87">
            <v>3364</v>
          </cell>
        </row>
        <row r="89">
          <cell r="L89">
            <v>366</v>
          </cell>
        </row>
        <row r="93">
          <cell r="L93">
            <v>0</v>
          </cell>
        </row>
        <row r="95">
          <cell r="L95">
            <v>0</v>
          </cell>
        </row>
      </sheetData>
      <sheetData sheetId="2" refreshError="1"/>
      <sheetData sheetId="3" refreshError="1"/>
      <sheetData sheetId="4" refreshError="1"/>
      <sheetData sheetId="5" refreshError="1"/>
      <sheetData sheetId="6" refreshError="1"/>
    </sheetDataSet>
  </externalBook>
</externalLink>
</file>

<file path=xl/externalLinks/externalLink4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нель управления"/>
      <sheetName val="Сценарные условия"/>
      <sheetName val="Список ДЗО"/>
      <sheetName val="Титул"/>
      <sheetName val="1 Общие сведения"/>
      <sheetName val="2 Оценочные показатели"/>
      <sheetName val="3 Программа реализации"/>
      <sheetName val="4 Закупка электроэнергии"/>
      <sheetName val="5 Производственная программа"/>
      <sheetName val="6 Смета Затрат"/>
      <sheetName val="7 Ремонты"/>
      <sheetName val="8 Инвестиции"/>
      <sheetName val="9 Закупки"/>
      <sheetName val="10 Оплата труда"/>
      <sheetName val="11 Прочие доходы и расходы"/>
      <sheetName val="12 Прибыли и убытки"/>
      <sheetName val="13 Прогнозный баланс"/>
      <sheetName val="14 Движение активов и обяз-ств"/>
      <sheetName val="15 ДПН"/>
      <sheetName val="16 ПУИ"/>
      <sheetName val="17 Динамика ДЗ"/>
      <sheetName val="18 Реестр ДЗ и КЗ"/>
      <sheetName val="19 БДР по филиалам"/>
      <sheetName val="t_проверки"/>
      <sheetName val="t_настройки"/>
      <sheetName val="ИТ-бюджет"/>
    </sheetNames>
    <sheetDataSet>
      <sheetData sheetId="0" refreshError="1"/>
      <sheetData sheetId="1" refreshError="1">
        <row r="19">
          <cell r="K19">
            <v>0.05</v>
          </cell>
        </row>
        <row r="20">
          <cell r="K20">
            <v>0.05</v>
          </cell>
        </row>
      </sheetData>
      <sheetData sheetId="2" refreshError="1">
        <row r="8">
          <cell r="B8" t="str">
            <v>ОАО «МРСК Волги»</v>
          </cell>
        </row>
        <row r="9">
          <cell r="B9" t="str">
            <v>ОАО «МОЭСК»</v>
          </cell>
        </row>
        <row r="10">
          <cell r="B10" t="str">
            <v>ОАО «МРСК Северо-Запада»</v>
          </cell>
        </row>
        <row r="11">
          <cell r="B11" t="str">
            <v>ОАО «МРСК Центра»</v>
          </cell>
        </row>
        <row r="12">
          <cell r="B12" t="str">
            <v>ОАО «Янтарьэнерго»</v>
          </cell>
        </row>
        <row r="13">
          <cell r="B13" t="str">
            <v>ОАО «Кубаньэнерго»</v>
          </cell>
        </row>
        <row r="14">
          <cell r="B14" t="str">
            <v>ОАО «МРСК Северного Кавказа»</v>
          </cell>
        </row>
        <row r="15">
          <cell r="B15" t="str">
            <v>ОАО «МРСК Сибири»</v>
          </cell>
        </row>
        <row r="16">
          <cell r="B16" t="str">
            <v>ОАО «МРСК Урала»</v>
          </cell>
        </row>
        <row r="17">
          <cell r="B17" t="str">
            <v>ОАО «МРСК Центра и Приволжья»</v>
          </cell>
        </row>
        <row r="18">
          <cell r="B18" t="str">
            <v>ОАО «ТРК»</v>
          </cell>
        </row>
        <row r="19">
          <cell r="B19" t="str">
            <v>ОАО «Тюменьэнерго»</v>
          </cell>
        </row>
        <row r="20">
          <cell r="B20" t="str">
            <v>ОАО «Ленэнерго»</v>
          </cell>
        </row>
        <row r="21">
          <cell r="B21" t="str">
            <v>ОАО «МРСК Юга»</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row r="3">
          <cell r="H3" t="str">
            <v>Проверки ОК</v>
          </cell>
        </row>
        <row r="9">
          <cell r="J9">
            <v>0.5</v>
          </cell>
        </row>
      </sheetData>
      <sheetData sheetId="24" refreshError="1">
        <row r="8">
          <cell r="I8">
            <v>2008</v>
          </cell>
        </row>
        <row r="9">
          <cell r="I9">
            <v>2009</v>
          </cell>
        </row>
        <row r="10">
          <cell r="I10">
            <v>2010</v>
          </cell>
        </row>
        <row r="11">
          <cell r="I11">
            <v>2011</v>
          </cell>
        </row>
        <row r="12">
          <cell r="I12">
            <v>2012</v>
          </cell>
        </row>
        <row r="13">
          <cell r="I13">
            <v>2013</v>
          </cell>
        </row>
        <row r="14">
          <cell r="I14">
            <v>2014</v>
          </cell>
        </row>
        <row r="15">
          <cell r="I15">
            <v>2015</v>
          </cell>
        </row>
        <row r="16">
          <cell r="I16">
            <v>2016</v>
          </cell>
        </row>
        <row r="17">
          <cell r="I17">
            <v>2017</v>
          </cell>
        </row>
        <row r="18">
          <cell r="I18">
            <v>2018</v>
          </cell>
        </row>
        <row r="19">
          <cell r="I19">
            <v>2019</v>
          </cell>
        </row>
        <row r="20">
          <cell r="I20">
            <v>2020</v>
          </cell>
        </row>
        <row r="23">
          <cell r="I23" t="str">
            <v>I квартал</v>
          </cell>
        </row>
        <row r="24">
          <cell r="I24" t="str">
            <v>II квартал</v>
          </cell>
        </row>
        <row r="25">
          <cell r="I25" t="str">
            <v>III квартал</v>
          </cell>
        </row>
        <row r="26">
          <cell r="I26" t="str">
            <v>IV квартал</v>
          </cell>
        </row>
        <row r="43">
          <cell r="I43" t="str">
            <v>Оказание услуг по передаче электрической энергии</v>
          </cell>
        </row>
        <row r="44">
          <cell r="I44" t="str">
            <v>Оказание услуг по технологическому присоединению энергопринимающих устройств (энергетических установок) юридических и физических лиц к электрическим сетям</v>
          </cell>
        </row>
        <row r="45">
          <cell r="I45" t="str">
            <v xml:space="preserve">Ремонтно-эксплуатационное обслуживание объектов электросетевого хозяйства </v>
          </cell>
        </row>
        <row r="46">
          <cell r="I46" t="str">
            <v>Ремонт счетчиков, замена, пломбировка</v>
          </cell>
        </row>
        <row r="47">
          <cell r="I47" t="str">
            <v>Услуги по отключению-подключению потребителей</v>
          </cell>
        </row>
        <row r="48">
          <cell r="I48" t="str">
            <v>Производство электроэнергии</v>
          </cell>
        </row>
        <row r="49">
          <cell r="I49" t="str">
            <v>Производство тепловой энергии</v>
          </cell>
        </row>
        <row r="50">
          <cell r="I50" t="str">
            <v>Аренда зданий, сооружений, оборудования, машин и механизмов</v>
          </cell>
        </row>
        <row r="51">
          <cell r="I51" t="str">
            <v>Оказание услуг связи</v>
          </cell>
        </row>
        <row r="52">
          <cell r="I52" t="str">
            <v>Автоуслуги</v>
          </cell>
        </row>
        <row r="53">
          <cell r="I53" t="str">
            <v>Информационно-вычислительные услуги</v>
          </cell>
        </row>
        <row r="54">
          <cell r="I54" t="str">
            <v>Деятельность столовых при предприятиях и учреждениях</v>
          </cell>
        </row>
        <row r="55">
          <cell r="I55" t="str">
            <v>Деятельность санаторно-курортных учреждений</v>
          </cell>
        </row>
        <row r="56">
          <cell r="I56" t="str">
            <v>Образовательная деятельность</v>
          </cell>
        </row>
        <row r="57">
          <cell r="I57" t="str">
            <v>Оперативно-техническое управление</v>
          </cell>
        </row>
        <row r="58">
          <cell r="I58" t="str">
            <v>Осуществление функций по сбору, передаче и обработке технической информации, включая данные измерений и учета</v>
          </cell>
        </row>
        <row r="59">
          <cell r="I59" t="str">
            <v>Осуществление контроля за безопасным обслуживанием электрических установок у потребителей, подключенных к электрическим сетям Общества</v>
          </cell>
        </row>
        <row r="60">
          <cell r="I60" t="str">
            <v>Деятельность по эксплуатации электрических сетей</v>
          </cell>
        </row>
        <row r="61">
          <cell r="I61" t="str">
            <v>Прочие  виды деятельности</v>
          </cell>
        </row>
        <row r="75">
          <cell r="J75">
            <v>2013</v>
          </cell>
        </row>
        <row r="78">
          <cell r="I78">
            <v>3</v>
          </cell>
        </row>
        <row r="81">
          <cell r="I81">
            <v>6</v>
          </cell>
        </row>
        <row r="84">
          <cell r="I84">
            <v>4</v>
          </cell>
        </row>
        <row r="94">
          <cell r="I94" t="str">
            <v>Выручка, итого</v>
          </cell>
        </row>
        <row r="95">
          <cell r="I95" t="str">
            <v>Выручка от сетевых услуг</v>
          </cell>
        </row>
        <row r="96">
          <cell r="I96" t="str">
            <v>Выручка от передачи электроэнергии по сетям</v>
          </cell>
        </row>
        <row r="97">
          <cell r="I97" t="str">
            <v>Выручка от услуг по технологическому присоединению</v>
          </cell>
        </row>
        <row r="98">
          <cell r="I98" t="str">
            <v>Заявленная мощность по применяемым тарифам</v>
          </cell>
        </row>
        <row r="99">
          <cell r="I99" t="str">
            <v>Котловой полезный отпуск э/э потребителям</v>
          </cell>
        </row>
        <row r="100">
          <cell r="I100" t="str">
            <v>Денежные средства</v>
          </cell>
        </row>
        <row r="101">
          <cell r="I101" t="str">
            <v xml:space="preserve">Чистая прибыль (убыток) </v>
          </cell>
        </row>
        <row r="104">
          <cell r="I104" t="str">
            <v>План</v>
          </cell>
        </row>
        <row r="105">
          <cell r="I105" t="str">
            <v>Факт</v>
          </cell>
        </row>
      </sheetData>
      <sheetData sheetId="25" refreshError="1"/>
    </sheetDataSet>
  </externalBook>
</externalLink>
</file>

<file path=xl/externalLinks/externalLink4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таблица 1"/>
      <sheetName val="Лист1"/>
      <sheetName val="Справочники"/>
      <sheetName val="t_настройки"/>
      <sheetName val="t_проверки"/>
      <sheetName val="Сценарные условия"/>
      <sheetName val="Список ДЗО"/>
      <sheetName val="6 Смета Затрат"/>
      <sheetName val="Enums"/>
      <sheetName val="БФ-2-13-П"/>
      <sheetName val="ПВР_9"/>
      <sheetName val="Source"/>
      <sheetName val="Олимпстрой декабрь 2010"/>
      <sheetName val="ПП"/>
      <sheetName val="Список"/>
      <sheetName val="8_1вар"/>
    </sheetNames>
    <sheetDataSet>
      <sheetData sheetId="0" refreshError="1"/>
      <sheetData sheetId="1" refreshError="1">
        <row r="46">
          <cell r="L46">
            <v>0</v>
          </cell>
        </row>
        <row r="53">
          <cell r="L53">
            <v>0</v>
          </cell>
        </row>
        <row r="60">
          <cell r="L60">
            <v>0</v>
          </cell>
        </row>
        <row r="70">
          <cell r="L70">
            <v>0</v>
          </cell>
        </row>
        <row r="71">
          <cell r="L71">
            <v>0</v>
          </cell>
        </row>
        <row r="79">
          <cell r="L79">
            <v>0</v>
          </cell>
        </row>
        <row r="89">
          <cell r="L89">
            <v>0</v>
          </cell>
        </row>
        <row r="93">
          <cell r="L93">
            <v>0</v>
          </cell>
        </row>
        <row r="95">
          <cell r="L95">
            <v>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externalLinks/externalLink4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итульный лист"/>
      <sheetName val="Баланс по ТЭЦ-1"/>
      <sheetName val="Баланс по ТЭЦ-1(строгий)"/>
      <sheetName val="Сводный баланс"/>
      <sheetName val="Последний лист"/>
      <sheetName val="Краткая форма"/>
      <sheetName val="Справка в ОПЭ"/>
      <sheetName val="Пути"/>
      <sheetName val="Настройки"/>
      <sheetName val="баланс квадраты ПЭС"/>
      <sheetName val="5"/>
      <sheetName val="расшифровка"/>
      <sheetName val=""/>
      <sheetName val="Справочники"/>
      <sheetName val="Производство электроэнергии"/>
    </sheetNames>
    <sheetDataSet>
      <sheetData sheetId="0"/>
      <sheetData sheetId="1">
        <row r="6">
          <cell r="J6">
            <v>142347756</v>
          </cell>
        </row>
        <row r="24">
          <cell r="J24">
            <v>18411270</v>
          </cell>
        </row>
        <row r="58">
          <cell r="J58">
            <v>20153766</v>
          </cell>
        </row>
        <row r="68">
          <cell r="J68">
            <v>193490</v>
          </cell>
        </row>
        <row r="86">
          <cell r="J86">
            <v>11542024</v>
          </cell>
        </row>
        <row r="87">
          <cell r="J87">
            <v>11037400</v>
          </cell>
        </row>
        <row r="99">
          <cell r="J99">
            <v>133562128</v>
          </cell>
        </row>
        <row r="100">
          <cell r="J100">
            <v>126457980</v>
          </cell>
        </row>
        <row r="120">
          <cell r="J120">
            <v>7030902</v>
          </cell>
        </row>
        <row r="152">
          <cell r="J152">
            <v>0</v>
          </cell>
        </row>
        <row r="153">
          <cell r="J153">
            <v>0</v>
          </cell>
        </row>
        <row r="186">
          <cell r="J186">
            <v>153889780</v>
          </cell>
        </row>
        <row r="194">
          <cell r="J194">
            <v>10687</v>
          </cell>
        </row>
        <row r="198">
          <cell r="J198">
            <v>1988568</v>
          </cell>
        </row>
        <row r="381">
          <cell r="N381">
            <v>8.0141407317218701E-3</v>
          </cell>
        </row>
      </sheetData>
      <sheetData sheetId="2"/>
      <sheetData sheetId="3"/>
      <sheetData sheetId="4"/>
      <sheetData sheetId="5"/>
      <sheetData sheetId="6"/>
      <sheetData sheetId="7"/>
      <sheetData sheetId="8">
        <row r="8">
          <cell r="B8">
            <v>38596</v>
          </cell>
        </row>
      </sheetData>
      <sheetData sheetId="9" refreshError="1"/>
      <sheetData sheetId="10" refreshError="1"/>
      <sheetData sheetId="11" refreshError="1"/>
      <sheetData sheetId="12" refreshError="1"/>
      <sheetData sheetId="13" refreshError="1"/>
      <sheetData sheetId="14" refreshError="1"/>
    </sheetDataSet>
  </externalBook>
</externalLink>
</file>

<file path=xl/externalLinks/externalLink4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МРСК свод"/>
      <sheetName val="Приоритеты"/>
      <sheetName val="Источники"/>
      <sheetName val="Списки"/>
      <sheetName val="расшифровка"/>
    </sheetNames>
    <sheetDataSet>
      <sheetData sheetId="0"/>
      <sheetData sheetId="1" refreshError="1"/>
      <sheetData sheetId="2" refreshError="1"/>
      <sheetData sheetId="3">
        <row r="1">
          <cell r="B1" t="str">
            <v>ИА</v>
          </cell>
          <cell r="D1" t="str">
            <v>да</v>
          </cell>
          <cell r="F1" t="str">
            <v>да</v>
          </cell>
          <cell r="K1" t="str">
            <v>С</v>
          </cell>
        </row>
        <row r="2">
          <cell r="B2" t="str">
            <v>Белгородэнерго</v>
          </cell>
          <cell r="C2" t="str">
            <v>ВЛЭП 110-220 кВ (ВН)</v>
          </cell>
          <cell r="D2" t="str">
            <v>нет</v>
          </cell>
          <cell r="F2" t="str">
            <v>нет</v>
          </cell>
          <cell r="G2" t="str">
            <v>1.1.1. замена ОД и КЗ на выключатели</v>
          </cell>
          <cell r="H2">
            <v>1</v>
          </cell>
          <cell r="I2" t="str">
            <v>Программа выявления увлажненности изоляции  измерительных трансформаторов (ТН, ТТ) с последующей заменой или восстановлением;</v>
          </cell>
          <cell r="K2" t="str">
            <v>П</v>
          </cell>
        </row>
        <row r="3">
          <cell r="B3" t="str">
            <v>Брянскэнерго</v>
          </cell>
          <cell r="C3" t="str">
            <v>ВЛЭП 35 кВ (СН1)</v>
          </cell>
          <cell r="D3" t="str">
            <v>не требуется</v>
          </cell>
          <cell r="G3" t="str">
            <v xml:space="preserve">1.1.2. замена масляных выключателей </v>
          </cell>
          <cell r="H3">
            <v>2</v>
          </cell>
          <cell r="I3" t="str">
            <v>Программа замены негерметичных вводов на ввода с твердой изоляцией;</v>
          </cell>
        </row>
        <row r="4">
          <cell r="B4" t="str">
            <v>Воронежэнерго</v>
          </cell>
          <cell r="C4" t="str">
            <v>ВЛЭП 1-20 кВ (СН2)</v>
          </cell>
          <cell r="G4" t="str">
            <v>1.1.3. замена опорной изоляции</v>
          </cell>
          <cell r="H4">
            <v>3.1</v>
          </cell>
          <cell r="I4" t="str">
            <v>Программа по оценке остаточного ресурса бумажной изоляции обмоток силовых трансформаторов со сроком службы  более 30 лет;</v>
          </cell>
        </row>
        <row r="5">
          <cell r="B5" t="str">
            <v>Костромаэнерго</v>
          </cell>
          <cell r="C5" t="str">
            <v>ВЛЭП 0,4 кВ (НН)</v>
          </cell>
          <cell r="G5" t="str">
            <v>1.1.4. замена разрядников, установка ОПН</v>
          </cell>
          <cell r="H5">
            <v>3.2</v>
          </cell>
          <cell r="I5" t="str">
            <v>Программа замены опорно-стержневой изоляции;</v>
          </cell>
        </row>
        <row r="6">
          <cell r="B6" t="str">
            <v>Курскэнерго</v>
          </cell>
          <cell r="C6" t="str">
            <v>КЛЭП 110 кВ (ВН)</v>
          </cell>
          <cell r="G6" t="str">
            <v>1.1.5. замена высоковольтных вводов</v>
          </cell>
          <cell r="H6">
            <v>3.3</v>
          </cell>
          <cell r="I6" t="str">
            <v>Программа реконструкции ЛЭП;</v>
          </cell>
        </row>
        <row r="7">
          <cell r="B7" t="str">
            <v>Липецкэнерго</v>
          </cell>
          <cell r="C7" t="str">
            <v>КЛЭП 20-35 кВ (СН1)</v>
          </cell>
          <cell r="G7" t="str">
            <v>1.1.6. замена ячеек КРУ</v>
          </cell>
          <cell r="H7">
            <v>4</v>
          </cell>
          <cell r="I7" t="str">
            <v>Программа замены ОД-КЗ и масляных выключателей 35, 110 кВ на элегазовые (вакуумные);</v>
          </cell>
        </row>
        <row r="8">
          <cell r="B8" t="str">
            <v>Орёлэнерго</v>
          </cell>
          <cell r="C8" t="str">
            <v>КЛЭП 3-10 кВ (СН2)</v>
          </cell>
          <cell r="G8" t="str">
            <v>1.1.7. замена силовых трансформаторов</v>
          </cell>
          <cell r="H8">
            <v>5</v>
          </cell>
          <cell r="I8" t="str">
            <v>Программа замены масляных выключателей 6-20 кВ на вакуумные;</v>
          </cell>
        </row>
        <row r="9">
          <cell r="B9" t="str">
            <v>Смоленскэнерго</v>
          </cell>
          <cell r="C9" t="str">
            <v>КЛЭП до 1 кВ (НН)</v>
          </cell>
          <cell r="G9" t="str">
            <v>1.1.8. реконструкция РЗА</v>
          </cell>
          <cell r="H9">
            <v>6</v>
          </cell>
          <cell r="I9" t="str">
            <v>Программа по оснащению высоковольтных ячеек 6-20 кВ защитами от дуговых замыканий;</v>
          </cell>
        </row>
        <row r="10">
          <cell r="B10" t="str">
            <v>Тамбовэнерго</v>
          </cell>
          <cell r="C10" t="str">
            <v>РП, ТП 110 кВ (ВН)</v>
          </cell>
          <cell r="G10" t="str">
            <v>1.1.9. установка дуговых защит</v>
          </cell>
          <cell r="I10" t="str">
            <v>Программа по внедрению, модернизации устройств РЗА и ПА;</v>
          </cell>
        </row>
        <row r="11">
          <cell r="B11" t="str">
            <v>Тверьэнерго</v>
          </cell>
          <cell r="C11" t="str">
            <v>РП, ТП 35 кВ (СН1)</v>
          </cell>
          <cell r="G11" t="str">
            <v>1.1.10. замена ТП</v>
          </cell>
          <cell r="I11" t="str">
            <v>Программа по автоматизации распределительных электрических сетей (реклоузеры);</v>
          </cell>
        </row>
        <row r="12">
          <cell r="B12" t="str">
            <v>Ярэнерго</v>
          </cell>
          <cell r="C12" t="str">
            <v>РП, ТП 6/10-0,4 (СН2)</v>
          </cell>
          <cell r="G12" t="str">
            <v>1.1.11. прочее</v>
          </cell>
          <cell r="I12" t="str">
            <v>Программа комплектования диагностическими устройствами неразрушающего контроля;</v>
          </cell>
        </row>
        <row r="13">
          <cell r="C13" t="str">
            <v>Автоматизация, связь</v>
          </cell>
          <cell r="G13" t="str">
            <v xml:space="preserve">1.2.1.  замена провода </v>
          </cell>
          <cell r="I13" t="str">
            <v>Программа модернизации АСДУ;</v>
          </cell>
        </row>
        <row r="14">
          <cell r="C14" t="str">
            <v>АИИС КУЭ ОРЭ</v>
          </cell>
          <cell r="G14" t="str">
            <v>1.2.2.  замена грозотроса</v>
          </cell>
          <cell r="I14" t="str">
            <v>Программа модернизации ССПИ;</v>
          </cell>
        </row>
        <row r="15">
          <cell r="C15" t="str">
            <v>АИИС КУЭ РРЭ</v>
          </cell>
          <cell r="G15" t="str">
            <v>1.2.3. замена опор</v>
          </cell>
          <cell r="I15" t="str">
            <v>Программа по установке устройств регулирования напряжения и компенсации реактивной мощности;</v>
          </cell>
        </row>
        <row r="16">
          <cell r="C16" t="str">
            <v>Прочие средства учета и контроля электроэнергии</v>
          </cell>
          <cell r="G16" t="str">
            <v>1.2.4. замена изоляции ВЛ</v>
          </cell>
          <cell r="I16" t="str">
            <v xml:space="preserve">Программа по созданию систем противоаварийной и режимной автоматики;  </v>
          </cell>
        </row>
        <row r="17">
          <cell r="C17" t="str">
            <v>установка приборов учета э/э, т/э,х и г воды на хоз. нужды</v>
          </cell>
          <cell r="G17" t="str">
            <v>1.2.5.  замена голого провода на СИП</v>
          </cell>
          <cell r="I17" t="str">
            <v>Программа по АИИС КУЭ оптового рынка;</v>
          </cell>
        </row>
        <row r="18">
          <cell r="C18" t="str">
            <v>ПИР</v>
          </cell>
          <cell r="G18" t="str">
            <v>1.2.6.  замена прочего оборудования</v>
          </cell>
          <cell r="I18" t="str">
            <v>Программа по организации и автоматизации коммерческого учета электроэнергии на розничном рынке;</v>
          </cell>
        </row>
        <row r="19">
          <cell r="C19" t="str">
            <v>Здания</v>
          </cell>
          <cell r="G19" t="str">
            <v>2. Повышение схемной надежности электрической сети</v>
          </cell>
          <cell r="I19" t="str">
            <v>Программа по организации и внедрения систем управления (кроме АСДУ);</v>
          </cell>
        </row>
        <row r="20">
          <cell r="C20" t="str">
            <v>Сооружения (кроме электрических линий)</v>
          </cell>
          <cell r="G20" t="str">
            <v>3. Приобретение электросетевых комплексов</v>
          </cell>
          <cell r="I20" t="str">
            <v>Программа по организации телекоммуникации (кроме технологической связи);</v>
          </cell>
        </row>
        <row r="21">
          <cell r="C21" t="str">
            <v>Земельные участки</v>
          </cell>
          <cell r="G21" t="str">
            <v>4. Оборудование не входящее в сметы строек</v>
          </cell>
          <cell r="I21" t="str">
            <v>Программа по организации и внедрению ИТ инфраструктуры;</v>
          </cell>
        </row>
        <row r="22">
          <cell r="C22" t="str">
            <v>Машины и оборудование (кроме подстанций)</v>
          </cell>
          <cell r="G22" t="str">
            <v>5. ИТ инфраструктура</v>
          </cell>
          <cell r="I22" t="str">
            <v>Программа по реконструкции зданий и сооружений;</v>
          </cell>
        </row>
        <row r="23">
          <cell r="C23" t="str">
            <v>Транспортные средства</v>
          </cell>
          <cell r="G23" t="str">
            <v>6. Системы управления</v>
          </cell>
          <cell r="I23" t="str">
            <v>Программа по консолидации сетевых активов;</v>
          </cell>
        </row>
        <row r="24">
          <cell r="C24" t="str">
            <v>Инвентарь</v>
          </cell>
          <cell r="G24" t="str">
            <v>7. Телекоммуникации</v>
          </cell>
          <cell r="I24" t="str">
            <v>Программа по комплектации специализированной техникой и автотранспортом</v>
          </cell>
        </row>
        <row r="25">
          <cell r="C25" t="str">
            <v>Прочие основные средства</v>
          </cell>
          <cell r="G25" t="str">
            <v>8. Автоматизированные системы диспетчерского управления</v>
          </cell>
          <cell r="I25" t="str">
            <v>прочие целеыве программы</v>
          </cell>
        </row>
        <row r="26">
          <cell r="C26" t="str">
            <v>мероприятия по повышению антитеррористической и противодиверсионной защищенности объектов электроэнергетики</v>
          </cell>
          <cell r="G26" t="str">
            <v>9. Программно-техническое оснащение центров управления сетями</v>
          </cell>
          <cell r="I26" t="str">
            <v>не принадлежит</v>
          </cell>
        </row>
        <row r="27">
          <cell r="C27" t="str">
            <v>Оборудование, не входящее в сметы строек</v>
          </cell>
          <cell r="G27" t="str">
            <v>10.1. АИИС КУЭ оптового рынка эл/энергии</v>
          </cell>
        </row>
        <row r="28">
          <cell r="C28" t="str">
            <v>Объекты непроизводственной сферы</v>
          </cell>
          <cell r="G28" t="str">
            <v>10.2. АИИС КУЭ розничного рынка эл/энергии</v>
          </cell>
        </row>
        <row r="29">
          <cell r="C29" t="str">
            <v>патенты</v>
          </cell>
          <cell r="G29" t="str">
            <v>11. Прочие производственные и хозяйственные объекты</v>
          </cell>
        </row>
        <row r="30">
          <cell r="C30" t="str">
            <v>авторские права</v>
          </cell>
          <cell r="G30" t="str">
            <v>12. Новое строительство</v>
          </cell>
        </row>
        <row r="31">
          <cell r="C31" t="str">
            <v>товарные знаки и знаки обслуживания</v>
          </cell>
          <cell r="G31" t="str">
            <v>13. ПИР</v>
          </cell>
        </row>
        <row r="32">
          <cell r="C32" t="str">
            <v>прочие объекты интеллект собственности</v>
          </cell>
          <cell r="G32" t="str">
            <v>14. Прочее</v>
          </cell>
        </row>
        <row r="33">
          <cell r="C33" t="str">
            <v>Деловая репутация</v>
          </cell>
        </row>
        <row r="34">
          <cell r="C34" t="str">
            <v>Организационные расходы</v>
          </cell>
        </row>
        <row r="35">
          <cell r="C35" t="str">
            <v>Прочие объекты нематериальынх активов</v>
          </cell>
        </row>
        <row r="36">
          <cell r="C36" t="str">
            <v>Прочие долгосрочные финансовые вложения</v>
          </cell>
        </row>
      </sheetData>
      <sheetData sheetId="4"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раметры"/>
      <sheetName val="_параметры"/>
      <sheetName val="_топливо"/>
      <sheetName val="Производство электроэнергии"/>
      <sheetName val="Ш_Пр-во_ЭЭ"/>
      <sheetName val="_пр-во ЭЭ"/>
      <sheetName val="Передача электроэнергии"/>
      <sheetName val="Ш_Передача_ЭЭ"/>
      <sheetName val="_передача ЭЭ"/>
      <sheetName val="Производство теплоэнергии"/>
      <sheetName val="Ш_Произв_ТЭ"/>
      <sheetName val="_пр-во ТЭ параметры"/>
      <sheetName val="_Произв_ТЭ"/>
      <sheetName val="Передача теплоэнергии"/>
      <sheetName val="Ш_Пер_ТЭ"/>
      <sheetName val="_передачаТЭ"/>
      <sheetName val="_фикс_тарифы"/>
      <sheetName val="Финансы"/>
      <sheetName val="Фиксированные тарифы"/>
      <sheetName val="структура"/>
      <sheetName val="навигация"/>
      <sheetName val="импорт"/>
      <sheetName val="Д_Пр-во_ЭЭ"/>
      <sheetName val="Д_Передача_ЭЭ"/>
      <sheetName val="Д_Произв_ТЭ"/>
      <sheetName val="Д_ФиксТарифы"/>
      <sheetName val="Т1"/>
      <sheetName val="Ш_Т1"/>
      <sheetName val="Т2"/>
      <sheetName val="Ш_Т2"/>
      <sheetName val="Т3"/>
      <sheetName val="Ш_Т3"/>
      <sheetName val="Т4"/>
      <sheetName val="Т5"/>
      <sheetName val="Т6"/>
      <sheetName val="Ш_Т6"/>
      <sheetName val="Т7_ТУ"/>
      <sheetName val="Т7"/>
      <sheetName val="Ш_Т8"/>
      <sheetName val="Т8"/>
      <sheetName val="Т9"/>
      <sheetName val="Ш_Т9"/>
      <sheetName val="Т10"/>
      <sheetName val="Ш_Т10"/>
      <sheetName val="Т11"/>
      <sheetName val="Ш_Т11"/>
      <sheetName val="Т12"/>
      <sheetName val="Ш_Т12"/>
      <sheetName val="Т13"/>
      <sheetName val="Т14"/>
      <sheetName val="Т15"/>
      <sheetName val="Т15.1"/>
      <sheetName val="Т15.2"/>
      <sheetName val="Т15.3"/>
      <sheetName val="Т15.4"/>
      <sheetName val="Т16"/>
      <sheetName val="Т16.1"/>
      <sheetName val="Т16.2"/>
      <sheetName val="Т16.3"/>
      <sheetName val="Т16.4"/>
      <sheetName val="Т17"/>
      <sheetName val="Т17.1"/>
      <sheetName val="Т17.2"/>
      <sheetName val="Т17.3"/>
      <sheetName val="Т17.4"/>
      <sheetName val="Т18"/>
      <sheetName val="Т18.1"/>
      <sheetName val="Т18.2"/>
      <sheetName val="Т19"/>
      <sheetName val="Т19.1"/>
      <sheetName val="Т19.2"/>
      <sheetName val="Т20"/>
      <sheetName val="Т21"/>
      <sheetName val="Т21.1"/>
      <sheetName val="Т21.2"/>
      <sheetName val="Т21.3"/>
      <sheetName val="Т21.4"/>
      <sheetName val="Т22"/>
      <sheetName val="_Т22"/>
      <sheetName val="Ш_Т22"/>
      <sheetName val="БазТариф"/>
      <sheetName val="Т23"/>
      <sheetName val="Т24"/>
      <sheetName val="Т24.1"/>
      <sheetName val="Т25"/>
      <sheetName val="Т25.1"/>
      <sheetName val="Т26"/>
      <sheetName val="Т27"/>
      <sheetName val="Ш_Т27"/>
      <sheetName val="Ф1"/>
      <sheetName val="Ш_Ф1"/>
      <sheetName val="Т28"/>
      <sheetName val="Т28.1"/>
      <sheetName val="Т28.2"/>
      <sheetName val="Т28.3"/>
      <sheetName val="Т29"/>
      <sheetName val="Ш_Т29"/>
      <sheetName val="Т29.1"/>
      <sheetName val="Ф2"/>
      <sheetName val="Ф3"/>
      <sheetName val="Ш_Ф3"/>
      <sheetName val="П1"/>
      <sheetName val="П2"/>
      <sheetName val="Лист"/>
      <sheetName val="Баланс"/>
      <sheetName val="Т19_1"/>
      <sheetName val="Exhibit"/>
      <sheetName val="Setup"/>
      <sheetName val="FES"/>
      <sheetName val="сл 11 Тариф2010-2015"/>
      <sheetName val="Баланс ээ"/>
      <sheetName val="Баланс мощности"/>
      <sheetName val="regs"/>
      <sheetName val="УФ-61"/>
      <sheetName val="Tarif_300_6_2004 для фэк скорр"/>
      <sheetName val="Integrali e proporzionali"/>
      <sheetName val="Base"/>
      <sheetName val="1. Subsidiary"/>
      <sheetName val="ЭСО"/>
      <sheetName val="Ген. не уч. ОРЭМ"/>
      <sheetName val="сети"/>
      <sheetName val="Свод"/>
      <sheetName val="Справочник"/>
      <sheetName val="Заголовок2"/>
      <sheetName val="шаблон для R3"/>
      <sheetName val="Классиф_"/>
      <sheetName val="共機J"/>
      <sheetName val="Титульный"/>
      <sheetName val="TSheet"/>
      <sheetName val="Производство_электроэнергии"/>
      <sheetName val="_пр-во_ЭЭ"/>
      <sheetName val="Передача_электроэнергии"/>
      <sheetName val="_передача_ЭЭ"/>
      <sheetName val="Производство_теплоэнергии"/>
      <sheetName val="_пр-во_ТЭ_параметры"/>
      <sheetName val="Передача_теплоэнергии"/>
      <sheetName val="Фиксированные_тарифы"/>
      <sheetName val="Т15_1"/>
      <sheetName val="Т15_2"/>
      <sheetName val="Т15_3"/>
      <sheetName val="Т15_4"/>
      <sheetName val="Т16_1"/>
      <sheetName val="Т16_2"/>
      <sheetName val="Т16_3"/>
      <sheetName val="Т16_4"/>
      <sheetName val="Т17_1"/>
      <sheetName val="Т17_2"/>
      <sheetName val="Т17_3"/>
      <sheetName val="Т17_4"/>
      <sheetName val="Т18_1"/>
      <sheetName val="Т18_2"/>
      <sheetName val="Т19_11"/>
      <sheetName val="Т19_2"/>
      <sheetName val="Т21_1"/>
      <sheetName val="Т21_2"/>
      <sheetName val="Т21_3"/>
      <sheetName val="Т21_4"/>
      <sheetName val="Т24_1"/>
      <sheetName val="Т25_1"/>
      <sheetName val="Т28_1"/>
      <sheetName val="Т28_2"/>
      <sheetName val="Т28_3"/>
      <sheetName val="Т29_1"/>
      <sheetName val="сл_11_Тариф2010-2015"/>
      <sheetName val="Баланс_ээ"/>
      <sheetName val="Баланс_мощности"/>
      <sheetName val="Tarif_300_6_2004_для_фэк_скорр"/>
      <sheetName val="Регионы"/>
      <sheetName val="Info"/>
      <sheetName val="Table"/>
      <sheetName val="НВВ утв тарифы"/>
      <sheetName val="НП-2-12-П"/>
      <sheetName val="Баланс мощности 2007"/>
      <sheetName val="ДПН"/>
      <sheetName val="Справочники"/>
      <sheetName val="БФ-2-13-П"/>
      <sheetName val="ИТОГИ  по Н,Р,Э,Q"/>
      <sheetName val="D-Test of FA Installation"/>
      <sheetName val="Баланс_мощности_2007"/>
      <sheetName val="НВВ_утв_тарифы"/>
      <sheetName val="ФСИ-Т-14"/>
      <sheetName val="Ошибки"/>
      <sheetName val="Shflu Calc"/>
      <sheetName val="file_list"/>
      <sheetName val="35"/>
      <sheetName val="ТекАк"/>
      <sheetName val="Списки"/>
      <sheetName val="ИТОГИ__по_Н,Р,Э,Q"/>
      <sheetName val="D-Test_of_FA_Installation"/>
      <sheetName val="баланс квадраты ПЭС"/>
      <sheetName val="Инфо"/>
      <sheetName val="REESTR_ORG"/>
      <sheetName val="Калькуляция кв"/>
      <sheetName val="BexButtons"/>
      <sheetName val="перекрестка"/>
      <sheetName val="16"/>
      <sheetName val="18.2"/>
      <sheetName val="4"/>
      <sheetName val="6"/>
      <sheetName val="17.1"/>
      <sheetName val="21.3"/>
      <sheetName val="2.3"/>
      <sheetName val="20"/>
      <sheetName val="27"/>
      <sheetName val="P2.1"/>
      <sheetName val="Анализ"/>
      <sheetName val="Inputs Sheet"/>
      <sheetName val="Ввод данных Эл. 1"/>
      <sheetName val="Расчет тарифов и выручки"/>
      <sheetName val="HBS"/>
      <sheetName val="HIS"/>
      <sheetName val="HIS initial"/>
      <sheetName val="Assets"/>
      <sheetName val="Liab"/>
      <sheetName val="AAM"/>
      <sheetName val="Итог по НПО "/>
      <sheetName val="Понедельно"/>
      <sheetName val="GrossConsol"/>
      <sheetName val="Баланс (Ф1)"/>
      <sheetName val="t_настройки"/>
      <sheetName val="Table 1"/>
      <sheetName val="П"/>
      <sheetName val="SENSITIVITY"/>
      <sheetName val="Enums"/>
      <sheetName val="Таблица А13"/>
      <sheetName val="ТехЭк"/>
      <sheetName val="15"/>
      <sheetName val="эл.эн"/>
      <sheetName val="Set"/>
      <sheetName val="Поставщики и субподрядчики"/>
      <sheetName val="шаблон"/>
      <sheetName val="Таб1.1"/>
      <sheetName val="форма-прил к ф№1"/>
      <sheetName val="Assumptions"/>
      <sheetName val="Inputs"/>
      <sheetName val="Производствоэлектроэнергии"/>
      <sheetName val="TEHSHEET"/>
      <sheetName val="ПРОГНОЗ_1"/>
      <sheetName val=""/>
      <sheetName val="Данные для расчета"/>
      <sheetName val="Прил 1"/>
      <sheetName val="3.6."/>
      <sheetName val="ESTI."/>
      <sheetName val="DI-ESTI"/>
    </sheetNames>
    <sheetDataSet>
      <sheetData sheetId="0" refreshError="1">
        <row r="4">
          <cell r="B4">
            <v>0</v>
          </cell>
        </row>
        <row r="5">
          <cell r="B5">
            <v>0</v>
          </cell>
        </row>
        <row r="6">
          <cell r="B6">
            <v>0</v>
          </cell>
        </row>
        <row r="7">
          <cell r="B7">
            <v>1</v>
          </cell>
        </row>
        <row r="8">
          <cell r="B8">
            <v>0</v>
          </cell>
        </row>
        <row r="9">
          <cell r="B9">
            <v>1</v>
          </cell>
        </row>
        <row r="10">
          <cell r="B10">
            <v>1</v>
          </cell>
        </row>
        <row r="11">
          <cell r="B11">
            <v>1</v>
          </cell>
        </row>
      </sheetData>
      <sheetData sheetId="1" refreshError="1"/>
      <sheetData sheetId="2" refreshError="1"/>
      <sheetData sheetId="3" refreshError="1">
        <row r="5">
          <cell r="A5" t="str">
            <v>Производство электроэнергии</v>
          </cell>
        </row>
        <row r="23">
          <cell r="A23" t="str">
            <v>Оптовый рынок</v>
          </cell>
        </row>
        <row r="38">
          <cell r="A38" t="str">
            <v>Сальдо-переток</v>
          </cell>
        </row>
      </sheetData>
      <sheetData sheetId="4" refreshError="1"/>
      <sheetData sheetId="5" refreshError="1"/>
      <sheetData sheetId="6" refreshError="1"/>
      <sheetData sheetId="7" refreshError="1">
        <row r="31">
          <cell r="B31" t="str">
            <v>Итого</v>
          </cell>
        </row>
        <row r="79">
          <cell r="A79" t="str">
            <v>СК и генераторы, работающие в режиме СК</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row r="5">
          <cell r="A5" t="str">
            <v>Производство электроэнергии</v>
          </cell>
        </row>
        <row r="16">
          <cell r="A16" t="str">
            <v>Передача электроэнергии</v>
          </cell>
        </row>
        <row r="26">
          <cell r="A26" t="str">
            <v>Производство теплоэнергии</v>
          </cell>
        </row>
        <row r="32">
          <cell r="A32" t="str">
            <v>Производство теплоэнергии</v>
          </cell>
        </row>
        <row r="38">
          <cell r="A38" t="str">
            <v>Производство теплоэнергии</v>
          </cell>
        </row>
        <row r="48">
          <cell r="A48" t="str">
            <v>Передача теплоэнергии</v>
          </cell>
        </row>
        <row r="84">
          <cell r="A84" t="str">
            <v>Финансы</v>
          </cell>
        </row>
      </sheetData>
      <sheetData sheetId="20" refreshError="1">
        <row r="4">
          <cell r="A4" t="str">
            <v>Производство электроэнергии</v>
          </cell>
        </row>
        <row r="13">
          <cell r="A13" t="str">
            <v>Передача электроэнергии</v>
          </cell>
        </row>
        <row r="21">
          <cell r="A21" t="str">
            <v>Производство теплоэнергии</v>
          </cell>
        </row>
        <row r="39">
          <cell r="A39" t="str">
            <v>Передача теплоэнергии</v>
          </cell>
        </row>
        <row r="41">
          <cell r="A41" t="str">
            <v>Финансы</v>
          </cell>
        </row>
      </sheetData>
      <sheetData sheetId="21" refreshError="1"/>
      <sheetData sheetId="22" refreshError="1"/>
      <sheetData sheetId="23" refreshError="1"/>
      <sheetData sheetId="24" refreshError="1"/>
      <sheetData sheetId="25" refreshError="1"/>
      <sheetData sheetId="26" refreshError="1">
        <row r="36">
          <cell r="B36" t="str">
            <v>Число часов использования заявленноймощности ЭСО (ПЭ)</v>
          </cell>
        </row>
      </sheetData>
      <sheetData sheetId="27" refreshError="1"/>
      <sheetData sheetId="28" refreshError="1">
        <row r="42">
          <cell r="B42" t="str">
            <v>Полезный отпуск электроэнергии ЭСО, всего</v>
          </cell>
        </row>
        <row r="47">
          <cell r="B47" t="str">
            <v>Мощность потерь (расчетная)</v>
          </cell>
        </row>
        <row r="48">
          <cell r="B48" t="str">
            <v>Мощность производственных нужд (без закачки ГАЭС)(расчетная)</v>
          </cell>
        </row>
      </sheetData>
      <sheetData sheetId="29" refreshError="1"/>
      <sheetData sheetId="30" refreshError="1">
        <row r="31">
          <cell r="B31" t="str">
            <v>Итого</v>
          </cell>
        </row>
      </sheetData>
      <sheetData sheetId="31" refreshError="1"/>
      <sheetData sheetId="32"/>
      <sheetData sheetId="33" refreshError="1"/>
      <sheetData sheetId="34" refreshError="1">
        <row r="12">
          <cell r="B12" t="str">
            <v>Итого</v>
          </cell>
        </row>
        <row r="18">
          <cell r="B18" t="str">
            <v>Итого</v>
          </cell>
        </row>
      </sheetData>
      <sheetData sheetId="35" refreshError="1"/>
      <sheetData sheetId="36" refreshError="1"/>
      <sheetData sheetId="37" refreshError="1">
        <row r="20">
          <cell r="B20" t="str">
            <v>Потери теплоэнергии в сети ЭСО</v>
          </cell>
        </row>
        <row r="22">
          <cell r="B22" t="str">
            <v>Полезный отпуск теплоэнергии ЭСО, всего</v>
          </cell>
        </row>
        <row r="25">
          <cell r="B25" t="str">
            <v>Мощность потерь</v>
          </cell>
        </row>
        <row r="37">
          <cell r="B37" t="str">
            <v>Потери теплоэнергии в сети ЭСО</v>
          </cell>
        </row>
        <row r="39">
          <cell r="B39" t="str">
            <v>Полезный отпуск теплоэнергии ЭСО, всего</v>
          </cell>
        </row>
        <row r="42">
          <cell r="B42" t="str">
            <v>Мощность потерь</v>
          </cell>
        </row>
      </sheetData>
      <sheetData sheetId="38" refreshError="1"/>
      <sheetData sheetId="39" refreshError="1">
        <row r="8">
          <cell r="B8" t="str">
            <v>Всего отпущено потребителям</v>
          </cell>
        </row>
      </sheetData>
      <sheetData sheetId="40" refreshError="1"/>
      <sheetData sheetId="41" refreshError="1"/>
      <sheetData sheetId="42" refreshError="1"/>
      <sheetData sheetId="43" refreshError="1"/>
      <sheetData sheetId="44" refreshError="1">
        <row r="10">
          <cell r="A10" t="str">
            <v>1.</v>
          </cell>
        </row>
        <row r="38">
          <cell r="B38" t="str">
            <v>Всего:</v>
          </cell>
        </row>
        <row r="69">
          <cell r="B69" t="str">
            <v>Всего:</v>
          </cell>
        </row>
      </sheetData>
      <sheetData sheetId="45" refreshError="1"/>
      <sheetData sheetId="46" refreshError="1"/>
      <sheetData sheetId="47" refreshError="1"/>
      <sheetData sheetId="48"/>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row r="39">
          <cell r="B39" t="str">
            <v>Сумма общехозяйственных расходов</v>
          </cell>
        </row>
      </sheetData>
      <sheetData sheetId="70" refreshError="1"/>
      <sheetData sheetId="71" refreshError="1"/>
      <sheetData sheetId="72" refreshError="1"/>
      <sheetData sheetId="73" refreshError="1"/>
      <sheetData sheetId="74" refreshError="1"/>
      <sheetData sheetId="75" refreshError="1"/>
      <sheetData sheetId="76" refreshError="1"/>
      <sheetData sheetId="77"/>
      <sheetData sheetId="78" refreshError="1"/>
      <sheetData sheetId="79" refreshError="1"/>
      <sheetData sheetId="80" refreshError="1"/>
      <sheetData sheetId="81"/>
      <sheetData sheetId="82"/>
      <sheetData sheetId="83" refreshError="1"/>
      <sheetData sheetId="84"/>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row r="12">
          <cell r="B12">
            <v>1</v>
          </cell>
        </row>
        <row r="30">
          <cell r="A30" t="str">
            <v>ГЭС</v>
          </cell>
        </row>
        <row r="60">
          <cell r="A60" t="str">
            <v>Поставщики электроэнергии</v>
          </cell>
        </row>
        <row r="90">
          <cell r="A90" t="str">
            <v>Базовые потребители электроэнергии</v>
          </cell>
        </row>
        <row r="120">
          <cell r="A120" t="str">
            <v>Бюджетные потребители электроэнергии</v>
          </cell>
        </row>
        <row r="150">
          <cell r="A150" t="str">
            <v>Население</v>
          </cell>
        </row>
        <row r="180">
          <cell r="A180" t="str">
            <v>Прочие потребители электроэнергии</v>
          </cell>
        </row>
        <row r="210">
          <cell r="A210" t="str">
            <v>Теплоузлы</v>
          </cell>
        </row>
        <row r="211">
          <cell r="B211">
            <v>3</v>
          </cell>
        </row>
        <row r="220">
          <cell r="A220" t="str">
            <v>ТЭС</v>
          </cell>
        </row>
        <row r="221">
          <cell r="B221">
            <v>2</v>
          </cell>
        </row>
        <row r="260">
          <cell r="A260" t="str">
            <v>Котельные</v>
          </cell>
        </row>
        <row r="261">
          <cell r="B261">
            <v>3</v>
          </cell>
        </row>
        <row r="270">
          <cell r="A270" t="str">
            <v>Электробойлерные</v>
          </cell>
        </row>
        <row r="271">
          <cell r="B271">
            <v>0</v>
          </cell>
        </row>
        <row r="280">
          <cell r="A280" t="str">
            <v>Поставщики теплоэнергии</v>
          </cell>
        </row>
        <row r="281">
          <cell r="B281">
            <v>2</v>
          </cell>
        </row>
        <row r="310">
          <cell r="A310" t="str">
            <v>Бюджетные потребители теплоэнергии</v>
          </cell>
        </row>
        <row r="311">
          <cell r="B311">
            <v>3</v>
          </cell>
        </row>
        <row r="330">
          <cell r="A330" t="str">
            <v>Прочие потребители теплоэнергии</v>
          </cell>
        </row>
        <row r="331">
          <cell r="B331">
            <v>3</v>
          </cell>
        </row>
        <row r="400">
          <cell r="A400" t="str">
            <v>Потери теплоэнергии в сети ЭСО</v>
          </cell>
        </row>
        <row r="410">
          <cell r="A410" t="str">
            <v>Фиксированный средний одноставочный тариф:</v>
          </cell>
        </row>
      </sheetData>
      <sheetData sheetId="104" refreshError="1"/>
      <sheetData sheetId="105"/>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ow r="39">
          <cell r="B39" t="str">
            <v>Сумма общехозяйственных расходов</v>
          </cell>
        </row>
      </sheetData>
      <sheetData sheetId="127">
        <row r="39">
          <cell r="B39" t="str">
            <v>Сумма общехозяйственных расходов</v>
          </cell>
        </row>
      </sheetData>
      <sheetData sheetId="128">
        <row r="39">
          <cell r="B39" t="str">
            <v>Сумма общехозяйственных расходов</v>
          </cell>
        </row>
      </sheetData>
      <sheetData sheetId="129">
        <row r="39">
          <cell r="B39" t="str">
            <v>Сумма общехозяйственных расходов</v>
          </cell>
        </row>
      </sheetData>
      <sheetData sheetId="130">
        <row r="39">
          <cell r="B39" t="str">
            <v>Сумма общехозяйственных расходов</v>
          </cell>
        </row>
      </sheetData>
      <sheetData sheetId="131">
        <row r="39">
          <cell r="B39" t="str">
            <v>Сумма общехозяйственных расходов</v>
          </cell>
        </row>
      </sheetData>
      <sheetData sheetId="132">
        <row r="39">
          <cell r="B39" t="str">
            <v>Сумма общехозяйственных расходов</v>
          </cell>
        </row>
      </sheetData>
      <sheetData sheetId="133">
        <row r="39">
          <cell r="B39" t="str">
            <v>Сумма общехозяйственных расходов</v>
          </cell>
        </row>
      </sheetData>
      <sheetData sheetId="134">
        <row r="39">
          <cell r="B39" t="str">
            <v>Сумма общехозяйственных расходов</v>
          </cell>
        </row>
      </sheetData>
      <sheetData sheetId="135">
        <row r="39">
          <cell r="B39" t="str">
            <v>Сумма общехозяйственных расходов</v>
          </cell>
        </row>
      </sheetData>
      <sheetData sheetId="136">
        <row r="39">
          <cell r="B39" t="str">
            <v>Сумма общехозяйственных расходов</v>
          </cell>
        </row>
      </sheetData>
      <sheetData sheetId="137">
        <row r="39">
          <cell r="B39" t="str">
            <v>Сумма общехозяйственных расходов</v>
          </cell>
        </row>
      </sheetData>
      <sheetData sheetId="138">
        <row r="39">
          <cell r="B39" t="str">
            <v>Сумма общехозяйственных расходов</v>
          </cell>
        </row>
      </sheetData>
      <sheetData sheetId="139">
        <row r="39">
          <cell r="B39" t="str">
            <v>Сумма общехозяйственных расходов</v>
          </cell>
        </row>
      </sheetData>
      <sheetData sheetId="140">
        <row r="39">
          <cell r="B39" t="str">
            <v>Сумма общехозяйственных расходов</v>
          </cell>
        </row>
      </sheetData>
      <sheetData sheetId="141">
        <row r="39">
          <cell r="B39" t="str">
            <v>Сумма общехозяйственных расходов</v>
          </cell>
        </row>
      </sheetData>
      <sheetData sheetId="142">
        <row r="39">
          <cell r="B39" t="str">
            <v>Сумма общехозяйственных расходов</v>
          </cell>
        </row>
      </sheetData>
      <sheetData sheetId="143">
        <row r="39">
          <cell r="B39" t="str">
            <v>Сумма общехозяйственных расходов</v>
          </cell>
        </row>
      </sheetData>
      <sheetData sheetId="144">
        <row r="39">
          <cell r="B39" t="str">
            <v>Сумма общехозяйственных расходов</v>
          </cell>
        </row>
      </sheetData>
      <sheetData sheetId="145">
        <row r="39">
          <cell r="B39" t="str">
            <v>Сумма общехозяйственных расходов</v>
          </cell>
        </row>
      </sheetData>
      <sheetData sheetId="146">
        <row r="39">
          <cell r="B39" t="str">
            <v>Сумма общехозяйственных расходов</v>
          </cell>
        </row>
      </sheetData>
      <sheetData sheetId="147">
        <row r="39">
          <cell r="B39" t="str">
            <v>Сумма общехозяйственных расходов</v>
          </cell>
        </row>
      </sheetData>
      <sheetData sheetId="148">
        <row r="39">
          <cell r="B39" t="str">
            <v>Сумма общехозяйственных расходов</v>
          </cell>
        </row>
      </sheetData>
      <sheetData sheetId="149">
        <row r="39">
          <cell r="B39" t="str">
            <v>Сумма общехозяйственных расходов</v>
          </cell>
        </row>
      </sheetData>
      <sheetData sheetId="150">
        <row r="39">
          <cell r="B39" t="str">
            <v>Сумма общехозяйственных расходов</v>
          </cell>
        </row>
      </sheetData>
      <sheetData sheetId="151">
        <row r="39">
          <cell r="B39" t="str">
            <v>Сумма общехозяйственных расходов</v>
          </cell>
        </row>
      </sheetData>
      <sheetData sheetId="152">
        <row r="39">
          <cell r="B39" t="str">
            <v>Сумма общехозяйственных расходов</v>
          </cell>
        </row>
      </sheetData>
      <sheetData sheetId="153">
        <row r="39">
          <cell r="B39" t="str">
            <v>Сумма общехозяйственных расходов</v>
          </cell>
        </row>
      </sheetData>
      <sheetData sheetId="154">
        <row r="39">
          <cell r="B39" t="str">
            <v>Сумма общехозяйственных расходов</v>
          </cell>
        </row>
      </sheetData>
      <sheetData sheetId="155">
        <row r="39">
          <cell r="B39" t="str">
            <v>Сумма общехозяйственных расходов</v>
          </cell>
        </row>
      </sheetData>
      <sheetData sheetId="156">
        <row r="39">
          <cell r="B39" t="str">
            <v>Сумма общехозяйственных расходов</v>
          </cell>
        </row>
      </sheetData>
      <sheetData sheetId="157">
        <row r="39">
          <cell r="B39" t="str">
            <v>Сумма общехозяйственных расходов</v>
          </cell>
        </row>
      </sheetData>
      <sheetData sheetId="158">
        <row r="39">
          <cell r="B39" t="str">
            <v>Сумма общехозяйственных расходов</v>
          </cell>
        </row>
      </sheetData>
      <sheetData sheetId="159">
        <row r="39">
          <cell r="B39" t="str">
            <v>Сумма общехозяйственных расходов</v>
          </cell>
        </row>
      </sheetData>
      <sheetData sheetId="160">
        <row r="39">
          <cell r="B39" t="str">
            <v>Сумма общехозяйственных расходов</v>
          </cell>
        </row>
      </sheetData>
      <sheetData sheetId="161">
        <row r="39">
          <cell r="B39" t="str">
            <v>Сумма общехозяйственных расходов</v>
          </cell>
        </row>
      </sheetData>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Set>
  </externalBook>
</externalLink>
</file>

<file path=xl/externalLinks/externalLink5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Оборот Канской ТЭЦ"/>
      <sheetName val="Титульный лист С-П"/>
      <sheetName val="С-П"/>
      <sheetName val="Титульный лист-Собств. потребл"/>
      <sheetName val="Собст.потребление"/>
      <sheetName val="Баланс по ТЭЦ-1"/>
      <sheetName val="Настройки"/>
      <sheetName val="баланс квадраты ПЭС"/>
      <sheetName val="t_Настройки"/>
    </sheetNames>
    <sheetDataSet>
      <sheetData sheetId="0"/>
      <sheetData sheetId="1"/>
      <sheetData sheetId="2"/>
      <sheetData sheetId="3"/>
      <sheetData sheetId="4"/>
      <sheetData sheetId="5" refreshError="1"/>
      <sheetData sheetId="6" refreshError="1"/>
      <sheetData sheetId="7" refreshError="1"/>
      <sheetData sheetId="8" refreshError="1"/>
    </sheetDataSet>
  </externalBook>
</externalLink>
</file>

<file path=xl/externalLinks/externalLink5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нель управления"/>
      <sheetName val="Сценарные условия"/>
      <sheetName val="Список ДЗО"/>
      <sheetName val="Титул"/>
      <sheetName val="1 Общие сведения"/>
      <sheetName val="2 Оценочные показатели"/>
      <sheetName val="3 Программа реализации"/>
      <sheetName val="4 Закупка электроэнергии"/>
      <sheetName val="5 Производственная программа"/>
      <sheetName val="6 Смета Затрат"/>
      <sheetName val="7 Ремонты"/>
      <sheetName val="8 Инвестиции"/>
      <sheetName val="9 Закупки"/>
      <sheetName val="10 Оплата труда"/>
      <sheetName val="11 Прочие доходы и расходы"/>
      <sheetName val="12 Прибыли и убытки"/>
      <sheetName val="13 Прогнозный баланс"/>
      <sheetName val="14 Движение активов и обяз-ств"/>
      <sheetName val="15 ДПН"/>
      <sheetName val="16 ПУИ"/>
      <sheetName val="17 Динамика ДЗ"/>
      <sheetName val="18 Реестр ДЗ и КЗ"/>
      <sheetName val="19 БДР по филиалам"/>
      <sheetName val="t_проверки"/>
      <sheetName val="t_настройки"/>
      <sheetName val="Списки"/>
    </sheetNames>
    <sheetDataSet>
      <sheetData sheetId="0"/>
      <sheetData sheetId="1"/>
      <sheetData sheetId="2"/>
      <sheetData sheetId="3"/>
      <sheetData sheetId="4"/>
      <sheetData sheetId="5"/>
      <sheetData sheetId="6">
        <row r="12">
          <cell r="M12">
            <v>47036.838235799492</v>
          </cell>
        </row>
      </sheetData>
      <sheetData sheetId="7"/>
      <sheetData sheetId="8">
        <row r="23">
          <cell r="L23">
            <v>63968.429824888175</v>
          </cell>
        </row>
      </sheetData>
      <sheetData sheetId="9">
        <row r="11">
          <cell r="T11">
            <v>58287723.100125119</v>
          </cell>
        </row>
      </sheetData>
      <sheetData sheetId="10">
        <row r="78">
          <cell r="L78">
            <v>1549790.6695579998</v>
          </cell>
        </row>
      </sheetData>
      <sheetData sheetId="11">
        <row r="12">
          <cell r="M12">
            <v>0</v>
          </cell>
        </row>
      </sheetData>
      <sheetData sheetId="12"/>
      <sheetData sheetId="13"/>
      <sheetData sheetId="14">
        <row r="11">
          <cell r="L11">
            <v>4108516.1159912283</v>
          </cell>
        </row>
      </sheetData>
      <sheetData sheetId="15">
        <row r="11">
          <cell r="M11">
            <v>69397302.296661898</v>
          </cell>
        </row>
      </sheetData>
      <sheetData sheetId="16"/>
      <sheetData sheetId="17"/>
      <sheetData sheetId="18"/>
      <sheetData sheetId="19"/>
      <sheetData sheetId="20"/>
      <sheetData sheetId="21"/>
      <sheetData sheetId="22">
        <row r="11">
          <cell r="Z11">
            <v>14315238.271189211</v>
          </cell>
        </row>
      </sheetData>
      <sheetData sheetId="23"/>
      <sheetData sheetId="24">
        <row r="87">
          <cell r="I87" t="str">
            <v>ОАО «МРСК Центра»</v>
          </cell>
        </row>
      </sheetData>
      <sheetData sheetId="25" refreshError="1"/>
    </sheetDataSet>
  </externalBook>
</externalLink>
</file>

<file path=xl/externalLinks/externalLink5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эл ст"/>
      <sheetName val="расшифровка"/>
      <sheetName val="ýë ñò"/>
      <sheetName val="Лист13"/>
      <sheetName val="1997"/>
      <sheetName val="1998"/>
      <sheetName val="СписочнаяЧисленность"/>
      <sheetName val="Справочники"/>
      <sheetName val="даты"/>
      <sheetName val="Аморт_осн"/>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15.э"/>
      <sheetName val="Детализация"/>
      <sheetName val="Справочник затрат_СБ"/>
      <sheetName val="Заголовок"/>
      <sheetName val="Прил_9"/>
      <sheetName val="SHPZ"/>
      <sheetName val="1.411.1"/>
      <sheetName val="ИПР ф.24"/>
      <sheetName val="ИП09"/>
      <sheetName val="P-99b"/>
      <sheetName val="перекрестка"/>
      <sheetName val="16"/>
      <sheetName val="18.2"/>
      <sheetName val="4"/>
      <sheetName val="6"/>
      <sheetName val="27"/>
      <sheetName val="t_Настройки"/>
      <sheetName val="Ввод параметров"/>
      <sheetName val="УФ-28"/>
      <sheetName val="УЗ-10"/>
      <sheetName val="29"/>
      <sheetName val="20"/>
      <sheetName val="21"/>
      <sheetName val="23"/>
      <sheetName val="25"/>
      <sheetName val="26"/>
      <sheetName val="28"/>
      <sheetName val="19"/>
      <sheetName val="22"/>
      <sheetName val="24"/>
      <sheetName val="Лизинг"/>
      <sheetName val="Баланс"/>
      <sheetName val="ОПиУ"/>
      <sheetName val="общие сведения"/>
      <sheetName val="Пер-Вл"/>
      <sheetName val="РБП"/>
      <sheetName val="Source"/>
      <sheetName val="Месяцы"/>
      <sheetName val="Имя"/>
      <sheetName val="Исполнение"/>
      <sheetName val="Исходные"/>
      <sheetName val="01"/>
      <sheetName val="Текущие цены"/>
      <sheetName val="ИТ-бюджет"/>
      <sheetName val="MAIN"/>
      <sheetName val="EKDEB90"/>
      <sheetName val="sapactivexlhiddensheet"/>
      <sheetName val="ПВС с Коэф"/>
      <sheetName val="исходные данные"/>
      <sheetName val="расчетные таблицы"/>
    </sheetNames>
    <sheetDataSet>
      <sheetData sheetId="0" refreshError="1">
        <row r="360">
          <cell r="A360" t="str">
            <v>ИТОГО по электростанциям:</v>
          </cell>
          <cell r="B360" t="str">
            <v xml:space="preserve"> </v>
          </cell>
          <cell r="D360">
            <v>1677.5819999999999</v>
          </cell>
          <cell r="E360">
            <v>961.71199999999988</v>
          </cell>
          <cell r="F360">
            <v>609.19800000000009</v>
          </cell>
          <cell r="H360">
            <v>137.38199999999998</v>
          </cell>
          <cell r="J360">
            <v>91.50800000000001</v>
          </cell>
          <cell r="K360">
            <v>1632.64</v>
          </cell>
        </row>
        <row r="368">
          <cell r="A368" t="str">
            <v>Тепловые сети</v>
          </cell>
          <cell r="G368" t="str">
            <v>30,0 км</v>
          </cell>
          <cell r="H368">
            <v>56.85</v>
          </cell>
          <cell r="I368" t="str">
            <v xml:space="preserve"> 22,0км</v>
          </cell>
          <cell r="J368">
            <v>40</v>
          </cell>
          <cell r="K368">
            <v>700</v>
          </cell>
          <cell r="L368" t="str">
            <v>Мосинжстрой</v>
          </cell>
        </row>
        <row r="369">
          <cell r="H369">
            <v>51.3</v>
          </cell>
          <cell r="J369">
            <v>37</v>
          </cell>
          <cell r="L369" t="str">
            <v>Спецстрой РФ</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Set>
  </externalBook>
</externalLink>
</file>

<file path=xl/externalLinks/externalLink5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Справочники"/>
      <sheetName val="0"/>
      <sheetName val="0.1"/>
      <sheetName val="1"/>
      <sheetName val="2"/>
      <sheetName val="2.1"/>
      <sheetName val="2.2"/>
      <sheetName val="4"/>
      <sheetName val="5"/>
      <sheetName val="6"/>
      <sheetName val="6.1"/>
      <sheetName val="7"/>
      <sheetName val="8"/>
      <sheetName val="9"/>
      <sheetName val="10"/>
      <sheetName val="11"/>
      <sheetName val="12"/>
      <sheetName val="13"/>
      <sheetName val="14"/>
      <sheetName val="15"/>
      <sheetName val="16"/>
      <sheetName val="17"/>
      <sheetName val="17.1"/>
      <sheetName val="18"/>
      <sheetName val="19"/>
      <sheetName val="20"/>
      <sheetName val="21"/>
      <sheetName val="22"/>
      <sheetName val="23"/>
      <sheetName val="24"/>
      <sheetName val="24.1"/>
      <sheetName val="25"/>
      <sheetName val="26"/>
      <sheetName val="27"/>
      <sheetName val="28"/>
      <sheetName val="29"/>
      <sheetName val="30"/>
      <sheetName val="Enums"/>
      <sheetName val="GRES.2007.5"/>
      <sheetName val="эл ст"/>
      <sheetName val="ИТ-бюджет"/>
      <sheetName val="FST5"/>
      <sheetName val="Исходные"/>
      <sheetName val="ИТОГИ  по Н,Р,Э,Q"/>
      <sheetName val="Лист13"/>
      <sheetName val="Конст"/>
      <sheetName val="расшифровка"/>
      <sheetName val="2008 -2010"/>
      <sheetName val="Регионы"/>
      <sheetName val="1997"/>
      <sheetName val="1998"/>
      <sheetName val="2002(v2)"/>
      <sheetName val="2002(v1)"/>
      <sheetName val="Общий свод (2)"/>
      <sheetName val="t_настройки"/>
      <sheetName val="t_проверки"/>
      <sheetName val="Сценарные условия"/>
      <sheetName val="Список ДЗО"/>
      <sheetName val="4 Закупка электроэнергии"/>
      <sheetName val="5 Производственная программа"/>
      <sheetName val="0_1"/>
      <sheetName val="2_1"/>
      <sheetName val="2_2"/>
      <sheetName val="6_1"/>
      <sheetName val="17_1"/>
      <sheetName val="24_1"/>
      <sheetName val="GRES_2007_5"/>
      <sheetName val="эл_ст"/>
      <sheetName val="ИТОГИ__по_Н,Р,Э,Q"/>
      <sheetName val="2008_-2010"/>
      <sheetName val="Общий_свод_(2)"/>
      <sheetName val="Сценарные_условия"/>
      <sheetName val="Список_ДЗО"/>
      <sheetName val="4_Закупка_электроэнергии"/>
      <sheetName val="5_Производственная_программа"/>
      <sheetName val="0_11"/>
      <sheetName val="2_11"/>
      <sheetName val="2_21"/>
      <sheetName val="6_11"/>
      <sheetName val="17_11"/>
      <sheetName val="24_11"/>
      <sheetName val="GRES_2007_51"/>
      <sheetName val="эл_ст1"/>
      <sheetName val="ИТОГИ__по_Н,Р,Э,Q1"/>
      <sheetName val="2008_-20101"/>
      <sheetName val="Общий_свод_(2)1"/>
      <sheetName val="Сценарные_условия1"/>
      <sheetName val="Список_ДЗО1"/>
      <sheetName val="4_Закупка_электроэнергии1"/>
      <sheetName val="5_Производственная_программа1"/>
      <sheetName val="0_12"/>
      <sheetName val="2_12"/>
      <sheetName val="2_22"/>
      <sheetName val="6_12"/>
      <sheetName val="17_12"/>
      <sheetName val="24_12"/>
      <sheetName val="GRES_2007_52"/>
      <sheetName val="эл_ст2"/>
      <sheetName val="ИТОГИ__по_Н,Р,Э,Q2"/>
      <sheetName val="2008_-20102"/>
      <sheetName val="Общий_свод_(2)2"/>
      <sheetName val="Сценарные_условия2"/>
      <sheetName val="Список_ДЗО2"/>
      <sheetName val="4_Закупка_электроэнергии2"/>
      <sheetName val="5_Производственная_программа2"/>
      <sheetName val="FGL BS data"/>
      <sheetName val="Эффект"/>
      <sheetName val="Вариант XIII (аренда ГТУ)"/>
      <sheetName val="ЛЭП нов"/>
      <sheetName val="ПС рек"/>
      <sheetName val="Данные"/>
      <sheetName val="Исход.инф."/>
      <sheetName val="навигация"/>
      <sheetName val="Т19.1"/>
      <sheetName val="Т1.1.1"/>
      <sheetName val="Т1.2.1"/>
      <sheetName val="Т3"/>
      <sheetName val="списки"/>
      <sheetName val="продВ(I)"/>
      <sheetName val="Предприятие"/>
      <sheetName val="Source"/>
      <sheetName val="Месяцы"/>
      <sheetName val="Пер-Вл"/>
    </sheetNames>
    <sheetDataSet>
      <sheetData sheetId="0" refreshError="1">
        <row r="4">
          <cell r="A4" t="str">
            <v>РГК</v>
          </cell>
        </row>
        <row r="16">
          <cell r="B16">
            <v>2005</v>
          </cell>
        </row>
      </sheetData>
      <sheetData sheetId="1">
        <row r="4">
          <cell r="A4" t="str">
            <v>РГК</v>
          </cell>
        </row>
      </sheetData>
      <sheetData sheetId="2" refreshError="1">
        <row r="4">
          <cell r="A4" t="str">
            <v>РГК</v>
          </cell>
        </row>
        <row r="10">
          <cell r="A10" t="str">
            <v>Станция-1</v>
          </cell>
        </row>
        <row r="11">
          <cell r="A11" t="str">
            <v>Станция-2</v>
          </cell>
        </row>
        <row r="19">
          <cell r="A19" t="str">
            <v>Уголь разреза-1</v>
          </cell>
        </row>
        <row r="20">
          <cell r="A20" t="str">
            <v>Уголь разреза-2</v>
          </cell>
        </row>
        <row r="26">
          <cell r="A26" t="str">
            <v>Торф</v>
          </cell>
        </row>
        <row r="27">
          <cell r="A27" t="str">
            <v>Сланцы</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Set>
  </externalBook>
</externalLink>
</file>

<file path=xl/externalLinks/externalLink5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таблица 1"/>
      <sheetName val="Лист1"/>
      <sheetName val="Лист13"/>
      <sheetName val="ИТОГИ  по Н,Р,Э,Q"/>
      <sheetName val="Справочники"/>
      <sheetName val="Заголовок"/>
      <sheetName val="AP_MVT"/>
      <sheetName val="COMPILE"/>
      <sheetName val="эл ст"/>
      <sheetName val="даты"/>
      <sheetName val="t_настройки"/>
      <sheetName val="Пер-Вл"/>
      <sheetName val="Текущие цены"/>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Set>
  </externalBook>
</externalLink>
</file>

<file path=xl/externalLinks/externalLink5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вод. табл."/>
      <sheetName val="Мощность"/>
      <sheetName val="Отпуск ээ"/>
      <sheetName val="Аморт-я"/>
      <sheetName val="Зарплата"/>
      <sheetName val="Вспом. мат-лы"/>
      <sheetName val="Услуги"/>
      <sheetName val="Ремонт"/>
      <sheetName val="Кредиты"/>
      <sheetName val="Прочие затраты"/>
      <sheetName val="соцразвитие"/>
      <sheetName val="Лист13"/>
      <sheetName val="Лист14"/>
      <sheetName val="Лист15"/>
      <sheetName val="Лист16"/>
      <sheetName val="ИТОГИ  по Н,Р,Э,Q"/>
      <sheetName val="Справочники"/>
      <sheetName val="Заголовок"/>
      <sheetName val="Закупки"/>
      <sheetName val="эл ст"/>
      <sheetName val="Производство электроэнергии"/>
      <sheetName val="Макро"/>
      <sheetName val="6"/>
      <sheetName val="10"/>
      <sheetName val="11"/>
      <sheetName val="12"/>
      <sheetName val="18.1"/>
      <sheetName val="19.1.1"/>
      <sheetName val="19.1.2"/>
      <sheetName val="19.2"/>
      <sheetName val="2.1"/>
      <sheetName val="21.1"/>
      <sheetName val="21.2.1"/>
      <sheetName val="21.2.2"/>
      <sheetName val="21.4"/>
      <sheetName val="27"/>
      <sheetName val="28.3"/>
      <sheetName val="29"/>
      <sheetName val="7"/>
      <sheetName val="1.1"/>
      <sheetName val="1.2"/>
      <sheetName val="14"/>
      <sheetName val="16"/>
      <sheetName val="18.2"/>
      <sheetName val="18"/>
      <sheetName val="2.2"/>
      <sheetName val="20.1"/>
      <sheetName val="21.3"/>
      <sheetName val="22"/>
      <sheetName val="23"/>
      <sheetName val="24"/>
      <sheetName val="24.1"/>
      <sheetName val="25.1"/>
      <sheetName val="25"/>
      <sheetName val="26"/>
      <sheetName val="28.1"/>
      <sheetName val="28.2"/>
      <sheetName val="28"/>
      <sheetName val="3"/>
      <sheetName val="4"/>
      <sheetName val="5"/>
      <sheetName val="8"/>
      <sheetName val="9"/>
      <sheetName val="P2.1"/>
      <sheetName val="P2.2"/>
      <sheetName val="УЗ-22(2002)"/>
      <sheetName val="УЗ-21(1кв.) (2)"/>
      <sheetName val="УЗ-21(2002)"/>
      <sheetName val="УЗ-22(3кв.) (2)"/>
      <sheetName val="Калькуляция кв"/>
      <sheetName val="Balance Sheet"/>
      <sheetName val="Константы"/>
      <sheetName val="инвестиции 2007"/>
      <sheetName val="1997"/>
      <sheetName val="1998"/>
      <sheetName val="9-1"/>
      <sheetName val="хар-ка земли 1 "/>
      <sheetName val="Коррект"/>
      <sheetName val="Приложение 1"/>
      <sheetName val="факт 2009 года"/>
      <sheetName val="Факт 2010 года"/>
      <sheetName val="План на 2011 год"/>
      <sheetName val="Свод__табл_"/>
      <sheetName val="Отпуск_ээ"/>
      <sheetName val="Вспом__мат-лы"/>
      <sheetName val="Прочие_затраты"/>
      <sheetName val="ИТОГИ__по_Н,Р,Э,Q"/>
      <sheetName val="эл_ст"/>
      <sheetName val="УЗ-21(1кв_)_(2)"/>
      <sheetName val="УЗ-22(3кв_)_(2)"/>
      <sheetName val="Производство_электроэнергии"/>
      <sheetName val="18_1"/>
      <sheetName val="19_1_1"/>
      <sheetName val="19_1_2"/>
      <sheetName val="19_2"/>
      <sheetName val="2_1"/>
      <sheetName val="21_1"/>
      <sheetName val="21_2_1"/>
      <sheetName val="21_2_2"/>
      <sheetName val="21_4"/>
      <sheetName val="28_3"/>
      <sheetName val="1_1"/>
      <sheetName val="1_2"/>
      <sheetName val="18_2"/>
      <sheetName val="2_2"/>
      <sheetName val="20_1"/>
      <sheetName val="21_3"/>
      <sheetName val="24_1"/>
      <sheetName val="25_1"/>
      <sheetName val="28_1"/>
      <sheetName val="28_2"/>
      <sheetName val="P2_1"/>
      <sheetName val="P2_2"/>
      <sheetName val="инвестиции_2007"/>
      <sheetName val="Калькуляция_кв"/>
      <sheetName val="Balance_Sheet"/>
      <sheetName val="1.11"/>
      <sheetName val="БФ-2-8-П"/>
      <sheetName val="СписочнаяЧисленность"/>
      <sheetName val="Temp_TOV"/>
      <sheetName val="ф.2 за 4 кв.2005"/>
      <sheetName val="FEK 2002.Н"/>
      <sheetName val="Приложение 2.1"/>
      <sheetName val="обслуживание"/>
      <sheetName val="Титульный лист С-П"/>
      <sheetName val="2002(v1)"/>
      <sheetName val="ФИНПЛАН"/>
      <sheetName val="13"/>
      <sheetName val="ГоГРЭС"/>
      <sheetName val="19"/>
      <sheetName val="0"/>
      <sheetName val="1"/>
      <sheetName val="15"/>
      <sheetName val="17.1"/>
      <sheetName val="17"/>
      <sheetName val="20"/>
      <sheetName val="21"/>
      <sheetName val="30"/>
      <sheetName val="ГСМ_УР"/>
      <sheetName val="Услуги ПХ"/>
      <sheetName val="НЗП_УР"/>
      <sheetName val="ЭЭ_УР"/>
      <sheetName val="INV_KR"/>
      <sheetName val="ГСМ_РОК"/>
      <sheetName val="НЗП_РОК"/>
      <sheetName val="ПП"/>
      <sheetName val="ремонты_РОК"/>
      <sheetName val="Ээ_РОК"/>
      <sheetName val="Лист7"/>
      <sheetName val="БДДС"/>
      <sheetName val="БЮДЖЕТ"/>
      <sheetName val="SHPZ"/>
      <sheetName val=" накладные расходы"/>
      <sheetName val="Table"/>
      <sheetName val="Справочник"/>
      <sheetName val="Ожид ФР"/>
      <sheetName val="жилой фонд"/>
      <sheetName val="Справ"/>
      <sheetName val="даты"/>
      <sheetName val="Фин план"/>
      <sheetName val="Свод__табл_1"/>
      <sheetName val="Отпуск_ээ1"/>
      <sheetName val="Вспом__мат-лы1"/>
      <sheetName val="Прочие_затраты1"/>
      <sheetName val="ИТОГИ__по_Н,Р,Э,Q1"/>
      <sheetName val="эл_ст1"/>
      <sheetName val="Производство_электроэнергии1"/>
      <sheetName val="18_11"/>
      <sheetName val="19_1_11"/>
      <sheetName val="19_1_21"/>
      <sheetName val="19_21"/>
      <sheetName val="2_11"/>
      <sheetName val="21_11"/>
      <sheetName val="21_2_11"/>
      <sheetName val="21_2_21"/>
      <sheetName val="21_41"/>
      <sheetName val="28_31"/>
      <sheetName val="1_11"/>
      <sheetName val="1_21"/>
      <sheetName val="18_21"/>
      <sheetName val="2_21"/>
      <sheetName val="20_11"/>
      <sheetName val="21_31"/>
      <sheetName val="24_11"/>
      <sheetName val="25_11"/>
      <sheetName val="28_11"/>
      <sheetName val="28_21"/>
      <sheetName val="P2_11"/>
      <sheetName val="P2_21"/>
      <sheetName val="УЗ-21(1кв_)_(2)1"/>
      <sheetName val="УЗ-22(3кв_)_(2)1"/>
      <sheetName val="Калькуляция_кв1"/>
      <sheetName val="Balance_Sheet1"/>
      <sheetName val="инвестиции_20071"/>
      <sheetName val="хар-ка_земли_1_"/>
      <sheetName val="Приложение_1"/>
      <sheetName val="факт_2009_года"/>
      <sheetName val="Факт_2010_года"/>
      <sheetName val="План_на_2011_год"/>
      <sheetName val="1_111"/>
      <sheetName val="ф_2_за_4_кв_2005"/>
      <sheetName val="FEK_2002_Н"/>
      <sheetName val="Приложение_2_1"/>
      <sheetName val="17_1"/>
      <sheetName val="Услуги_ПХ"/>
      <sheetName val="Титульный_лист_С-П"/>
      <sheetName val="_накладные_расходы"/>
      <sheetName val="Ожид_ФР"/>
      <sheetName val="жилой_фонд"/>
      <sheetName val="Фин_план"/>
      <sheetName val="Свод__табл_2"/>
      <sheetName val="Отпуск_ээ2"/>
      <sheetName val="Вспом__мат-лы2"/>
      <sheetName val="Прочие_затраты2"/>
      <sheetName val="ИТОГИ__по_Н,Р,Э,Q2"/>
      <sheetName val="эл_ст2"/>
      <sheetName val="Производство_электроэнергии2"/>
      <sheetName val="18_12"/>
      <sheetName val="19_1_12"/>
      <sheetName val="19_1_22"/>
      <sheetName val="19_22"/>
      <sheetName val="2_12"/>
      <sheetName val="21_12"/>
      <sheetName val="21_2_12"/>
      <sheetName val="21_2_22"/>
      <sheetName val="21_42"/>
      <sheetName val="28_32"/>
      <sheetName val="1_12"/>
      <sheetName val="1_22"/>
      <sheetName val="18_22"/>
      <sheetName val="2_22"/>
      <sheetName val="20_12"/>
      <sheetName val="21_32"/>
      <sheetName val="24_12"/>
      <sheetName val="25_12"/>
      <sheetName val="28_12"/>
      <sheetName val="28_22"/>
      <sheetName val="P2_12"/>
      <sheetName val="P2_22"/>
      <sheetName val="УЗ-21(1кв_)_(2)2"/>
      <sheetName val="УЗ-22(3кв_)_(2)2"/>
      <sheetName val="Калькуляция_кв2"/>
      <sheetName val="Balance_Sheet2"/>
      <sheetName val="инвестиции_20072"/>
      <sheetName val="хар-ка_земли_1_1"/>
      <sheetName val="Приложение_11"/>
      <sheetName val="факт_2009_года1"/>
      <sheetName val="Факт_2010_года1"/>
      <sheetName val="План_на_2011_год1"/>
      <sheetName val="1_112"/>
      <sheetName val="ф_2_за_4_кв_20051"/>
      <sheetName val="FEK_2002_Н1"/>
      <sheetName val="Приложение_2_11"/>
      <sheetName val="17_11"/>
      <sheetName val="Услуги_ПХ1"/>
      <sheetName val="Титульный_лист_С-П1"/>
      <sheetName val="_накладные_расходы1"/>
      <sheetName val="Ожид_ФР1"/>
      <sheetName val="жилой_фонд1"/>
      <sheetName val="Фин_план1"/>
      <sheetName val="Свод__табл_3"/>
      <sheetName val="Отпуск_ээ3"/>
      <sheetName val="Вспом__мат-лы3"/>
      <sheetName val="Прочие_затраты3"/>
      <sheetName val="ИТОГИ__по_Н,Р,Э,Q3"/>
      <sheetName val="эл_ст3"/>
      <sheetName val="Производство_электроэнергии3"/>
      <sheetName val="18_13"/>
      <sheetName val="19_1_13"/>
      <sheetName val="19_1_23"/>
      <sheetName val="19_23"/>
      <sheetName val="2_13"/>
      <sheetName val="21_13"/>
      <sheetName val="21_2_13"/>
      <sheetName val="21_2_23"/>
      <sheetName val="21_43"/>
      <sheetName val="28_33"/>
      <sheetName val="1_13"/>
      <sheetName val="1_23"/>
      <sheetName val="18_23"/>
      <sheetName val="2_23"/>
      <sheetName val="20_13"/>
      <sheetName val="21_33"/>
      <sheetName val="24_13"/>
      <sheetName val="25_13"/>
      <sheetName val="28_13"/>
      <sheetName val="28_23"/>
      <sheetName val="P2_13"/>
      <sheetName val="P2_23"/>
      <sheetName val="УЗ-21(1кв_)_(2)3"/>
      <sheetName val="УЗ-22(3кв_)_(2)3"/>
      <sheetName val="Калькуляция_кв3"/>
      <sheetName val="Balance_Sheet3"/>
      <sheetName val="инвестиции_20073"/>
      <sheetName val="хар-ка_земли_1_2"/>
      <sheetName val="Приложение_12"/>
      <sheetName val="факт_2009_года2"/>
      <sheetName val="Факт_2010_года2"/>
      <sheetName val="План_на_2011_год2"/>
      <sheetName val="1_113"/>
      <sheetName val="ф_2_за_4_кв_20052"/>
      <sheetName val="FEK_2002_Н2"/>
      <sheetName val="Приложение_2_12"/>
      <sheetName val="17_12"/>
      <sheetName val="Услуги_ПХ2"/>
      <sheetName val="Титульный_лист_С-П2"/>
      <sheetName val="_накладные_расходы2"/>
      <sheetName val="Ожид_ФР2"/>
      <sheetName val="жилой_фонд2"/>
      <sheetName val="Фин_план2"/>
      <sheetName val="ИТ-бюджет"/>
      <sheetName val="Списки"/>
      <sheetName val="Дебет_Кредит"/>
      <sheetName val="2007"/>
      <sheetName val="Исходные данные и тариф ЭЛЕКТР"/>
      <sheetName val="ETС"/>
      <sheetName val="Детализация"/>
      <sheetName val="Справочник затрат_СБ"/>
      <sheetName val="Лизинг"/>
      <sheetName val="Классификатор1"/>
      <sheetName val="ГПУ"/>
      <sheetName val="ДРЭУ"/>
      <sheetName val="МП"/>
      <sheetName val="МСЧ"/>
      <sheetName val="НГДУ"/>
      <sheetName val="РМУ"/>
      <sheetName val="РЭУ"/>
      <sheetName val="СБ"/>
      <sheetName val="СРТ"/>
      <sheetName val="УА"/>
      <sheetName val="УГРиЛМ"/>
      <sheetName val="УИиРС"/>
      <sheetName val="УИТ"/>
      <sheetName val="УНИПР"/>
      <sheetName val="УОМ"/>
      <sheetName val="УСО"/>
      <sheetName val="УТС"/>
      <sheetName val="УТТиСТ"/>
      <sheetName val="ЯРЭУ"/>
      <sheetName val="ЯСК"/>
      <sheetName val="Коды статей"/>
      <sheetName val="CTN"/>
      <sheetName val="TC"/>
      <sheetName val="Data"/>
      <sheetName val="Cover"/>
      <sheetName val="FES"/>
      <sheetName val="расшифровка"/>
      <sheetName val="исходные данные"/>
      <sheetName val="июнь9"/>
      <sheetName val="Лист1"/>
      <sheetName val="Тарифы _ЗН"/>
      <sheetName val="Тарифы _СК"/>
      <sheetName val="Исходные"/>
      <sheetName val="РСД ИА "/>
      <sheetName val="расчет тарифов"/>
      <sheetName val="свод"/>
      <sheetName val="sapactivexlhiddensheet"/>
      <sheetName val="Номенклатура"/>
      <sheetName val="продВ(I)"/>
      <sheetName val="У-Алд_наслегаХранение"/>
      <sheetName val="Проценты"/>
      <sheetName val="1.19.1 произв тэ"/>
      <sheetName val="План Газпрома"/>
      <sheetName val="01-02 (БДиР Общества)"/>
      <sheetName val="Настр"/>
      <sheetName val="t_настройки"/>
      <sheetName val="Внеш Совме"/>
      <sheetName val="AddList"/>
      <sheetName val="AddList "/>
      <sheetName val="TEHSHEET"/>
      <sheetName val="Стоимость ЭЭ"/>
    </sheetNames>
    <sheetDataSet>
      <sheetData sheetId="0">
        <row r="2">
          <cell r="A2">
            <v>1.0489999999999999</v>
          </cell>
        </row>
      </sheetData>
      <sheetData sheetId="1">
        <row r="2">
          <cell r="A2">
            <v>1.0489999999999999</v>
          </cell>
        </row>
      </sheetData>
      <sheetData sheetId="2">
        <row r="2">
          <cell r="A2">
            <v>1.0489999999999999</v>
          </cell>
        </row>
      </sheetData>
      <sheetData sheetId="3">
        <row r="2">
          <cell r="A2">
            <v>1.0489999999999999</v>
          </cell>
        </row>
      </sheetData>
      <sheetData sheetId="4">
        <row r="2">
          <cell r="A2">
            <v>1.0489999999999999</v>
          </cell>
        </row>
      </sheetData>
      <sheetData sheetId="5">
        <row r="2">
          <cell r="A2">
            <v>1.0489999999999999</v>
          </cell>
        </row>
      </sheetData>
      <sheetData sheetId="6">
        <row r="2">
          <cell r="A2">
            <v>1.0489999999999999</v>
          </cell>
        </row>
      </sheetData>
      <sheetData sheetId="7">
        <row r="2">
          <cell r="A2">
            <v>1.0489999999999999</v>
          </cell>
        </row>
      </sheetData>
      <sheetData sheetId="8">
        <row r="2">
          <cell r="A2">
            <v>1.0489999999999999</v>
          </cell>
        </row>
      </sheetData>
      <sheetData sheetId="9">
        <row r="2">
          <cell r="A2">
            <v>1.0489999999999999</v>
          </cell>
        </row>
      </sheetData>
      <sheetData sheetId="10">
        <row r="2">
          <cell r="A2">
            <v>1.0489999999999999</v>
          </cell>
        </row>
      </sheetData>
      <sheetData sheetId="11" refreshError="1">
        <row r="2">
          <cell r="A2">
            <v>1.0489999999999999</v>
          </cell>
          <cell r="B2">
            <v>1.0860000000000001</v>
          </cell>
          <cell r="C2">
            <v>1.091</v>
          </cell>
          <cell r="D2">
            <v>1.1240000000000001</v>
          </cell>
        </row>
      </sheetData>
      <sheetData sheetId="12"/>
      <sheetData sheetId="13"/>
      <sheetData sheetId="14"/>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refreshError="1"/>
      <sheetData sheetId="118"/>
      <sheetData sheetId="119"/>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sheetData sheetId="320"/>
      <sheetData sheetId="321"/>
      <sheetData sheetId="322"/>
      <sheetData sheetId="323"/>
      <sheetData sheetId="324"/>
      <sheetData sheetId="325"/>
      <sheetData sheetId="326"/>
      <sheetData sheetId="327"/>
      <sheetData sheetId="328"/>
      <sheetData sheetId="329"/>
      <sheetData sheetId="330"/>
      <sheetData sheetId="331"/>
      <sheetData sheetId="332"/>
      <sheetData sheetId="333"/>
      <sheetData sheetId="334"/>
      <sheetData sheetId="335"/>
      <sheetData sheetId="336"/>
      <sheetData sheetId="337"/>
      <sheetData sheetId="338"/>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Set>
  </externalBook>
</externalLink>
</file>

<file path=xl/externalLinks/externalLink5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FST5"/>
      <sheetName val="Лист13"/>
      <sheetName val="тар"/>
      <sheetName val="т1.15(смета8а)"/>
      <sheetName val="ОСВ"/>
      <sheetName val="Калькуляция кв"/>
      <sheetName val="ИТОГИ  по Н,Р,Э,Q"/>
      <sheetName val="эл ст"/>
      <sheetName val="Source"/>
      <sheetName val="Месяцы"/>
      <sheetName val="Затраты"/>
      <sheetName val="ис.смета"/>
      <sheetName val="6"/>
      <sheetName val="t_Настройки"/>
      <sheetName val="Справочники"/>
      <sheetName val="Заголовок"/>
    </sheetNames>
    <sheetDataSet>
      <sheetData sheetId="0" refreshError="1"/>
      <sheetData sheetId="1" refreshError="1">
        <row r="5">
          <cell r="L5">
            <v>93</v>
          </cell>
        </row>
        <row r="6">
          <cell r="L6">
            <v>93</v>
          </cell>
        </row>
        <row r="8">
          <cell r="L8">
            <v>12</v>
          </cell>
        </row>
        <row r="9">
          <cell r="L9">
            <v>56</v>
          </cell>
        </row>
        <row r="10">
          <cell r="L10">
            <v>15</v>
          </cell>
        </row>
        <row r="11">
          <cell r="L11">
            <v>10</v>
          </cell>
        </row>
        <row r="18">
          <cell r="L18">
            <v>0</v>
          </cell>
        </row>
        <row r="27">
          <cell r="L27">
            <v>0</v>
          </cell>
        </row>
        <row r="30">
          <cell r="L30">
            <v>0</v>
          </cell>
        </row>
        <row r="38">
          <cell r="L38">
            <v>0</v>
          </cell>
        </row>
        <row r="46">
          <cell r="L46">
            <v>0</v>
          </cell>
        </row>
        <row r="51">
          <cell r="L51">
            <v>0</v>
          </cell>
        </row>
        <row r="56">
          <cell r="L56">
            <v>0</v>
          </cell>
        </row>
        <row r="66">
          <cell r="L66">
            <v>0</v>
          </cell>
        </row>
        <row r="77">
          <cell r="L77">
            <v>0</v>
          </cell>
        </row>
        <row r="85">
          <cell r="L85">
            <v>0</v>
          </cell>
        </row>
        <row r="93">
          <cell r="L93">
            <v>0</v>
          </cell>
        </row>
        <row r="95">
          <cell r="L95">
            <v>0</v>
          </cell>
        </row>
        <row r="99">
          <cell r="L99">
            <v>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externalLinks/externalLink5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одержание"/>
      <sheetName val="Ввод параметров"/>
      <sheetName val="Описание"/>
      <sheetName val="Расчет средних тарифов"/>
      <sheetName val="Передача эл.энергии"/>
      <sheetName val="Структура нерег. цены"/>
      <sheetName val="Котловая модель"/>
      <sheetName val="Опросный лист Минэнерго"/>
      <sheetName val="Ключевые и оц. показатели"/>
      <sheetName val="Развернутый баланс э-э"/>
      <sheetName val="Расчет НИОКР"/>
      <sheetName val="ПКП"/>
      <sheetName val="КРПФ-2"/>
      <sheetName val="КТЛ"/>
      <sheetName val="КРП"/>
      <sheetName val="Дебиторская задолженность"/>
      <sheetName val="ТО"/>
      <sheetName val="План ремонтных работ"/>
      <sheetName val="Отчет по выполн. плана рем."/>
      <sheetName val="Доля затрат рем."/>
      <sheetName val="ТБР"/>
      <sheetName val="Смета затрат"/>
      <sheetName val="Прочие доходы и расходы"/>
      <sheetName val="Прогнозный баланс"/>
      <sheetName val="План приб. и уб."/>
      <sheetName val="Бюджет доходов и расходов"/>
      <sheetName val="Бенчмаркинг"/>
      <sheetName val="Расш. смета затрат"/>
      <sheetName val="Анализ ФХД ИПЦ"/>
      <sheetName val="Анализ ФХД Расходы"/>
      <sheetName val="Анализ ФХД Кредиты и займы"/>
      <sheetName val="Анализ ФХД Дебиторская задолж."/>
      <sheetName val="Инвестиции - Объекты РСК"/>
      <sheetName val="Инвестиции лизинг РСК"/>
      <sheetName val="t_Настройки"/>
      <sheetName val="Справочники"/>
      <sheetName val="Заголовок"/>
      <sheetName val="ИТ-бюджет"/>
      <sheetName val="НП-2-12-П"/>
      <sheetName val="эл ст"/>
      <sheetName val="Source"/>
      <sheetName val="t_проверки"/>
      <sheetName val="Сценарные условия"/>
      <sheetName val="Список ДЗО"/>
      <sheetName val="Данные"/>
      <sheetName val="Данные(2)"/>
      <sheetName val="Коррект"/>
      <sheetName val="Объекты"/>
      <sheetName val="Лист13"/>
      <sheetName val="См-2 Шатурс сети  проект работы"/>
    </sheetNames>
    <sheetDataSet>
      <sheetData sheetId="0">
        <row r="6">
          <cell r="C6" t="str">
            <v>ОАО «Межрегиональная распределительная сетевая компания Юга»</v>
          </cell>
        </row>
      </sheetData>
      <sheetData sheetId="1">
        <row r="6">
          <cell r="C6" t="str">
            <v>ОАО «Межрегиональная распределительная сетевая компания Юга»</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row r="7">
          <cell r="B7" t="str">
            <v>ОАО «МРСК Волги»</v>
          </cell>
        </row>
      </sheetData>
      <sheetData sheetId="34">
        <row r="7">
          <cell r="B7" t="str">
            <v>ОАО «МРСК Волги»</v>
          </cell>
        </row>
        <row r="23">
          <cell r="B23" t="str">
            <v>Филиал 1</v>
          </cell>
        </row>
        <row r="24">
          <cell r="B24" t="str">
            <v>Филиал 2</v>
          </cell>
        </row>
        <row r="25">
          <cell r="B25" t="str">
            <v>…</v>
          </cell>
        </row>
        <row r="26">
          <cell r="B26" t="str">
            <v>Филиал N</v>
          </cell>
        </row>
        <row r="29">
          <cell r="B29" t="str">
            <v>ИА</v>
          </cell>
        </row>
        <row r="30">
          <cell r="B30" t="str">
            <v>Филиал 1</v>
          </cell>
        </row>
        <row r="31">
          <cell r="B31" t="str">
            <v>Филиал 2</v>
          </cell>
        </row>
        <row r="32">
          <cell r="B32" t="str">
            <v>…</v>
          </cell>
        </row>
        <row r="33">
          <cell r="B33" t="str">
            <v>Филиал N</v>
          </cell>
        </row>
        <row r="36">
          <cell r="B36" t="str">
            <v>Контрагент 1</v>
          </cell>
        </row>
        <row r="37">
          <cell r="B37" t="str">
            <v>Контрагент 2</v>
          </cell>
        </row>
        <row r="38">
          <cell r="B38" t="str">
            <v>…</v>
          </cell>
        </row>
        <row r="39">
          <cell r="B39" t="str">
            <v>Контрагент N</v>
          </cell>
        </row>
        <row r="42">
          <cell r="B42" t="str">
            <v>Контрагент 1.1</v>
          </cell>
        </row>
        <row r="43">
          <cell r="B43" t="str">
            <v>Контрагент 1.2</v>
          </cell>
        </row>
        <row r="44">
          <cell r="B44" t="str">
            <v>…</v>
          </cell>
        </row>
        <row r="45">
          <cell r="B45" t="str">
            <v>Контрагент 1.N</v>
          </cell>
        </row>
        <row r="46">
          <cell r="B46" t="str">
            <v>Контрагент 2.1</v>
          </cell>
        </row>
        <row r="47">
          <cell r="B47" t="str">
            <v>Контрагент 2.2</v>
          </cell>
        </row>
        <row r="48">
          <cell r="B48" t="str">
            <v>…</v>
          </cell>
        </row>
        <row r="49">
          <cell r="B49" t="str">
            <v>Контрагент 2.N</v>
          </cell>
        </row>
        <row r="50">
          <cell r="B50" t="str">
            <v>Контрагент 3.1</v>
          </cell>
        </row>
        <row r="51">
          <cell r="B51" t="str">
            <v>Контрагент 3.2</v>
          </cell>
        </row>
        <row r="52">
          <cell r="B52" t="str">
            <v>…</v>
          </cell>
        </row>
        <row r="53">
          <cell r="B53" t="str">
            <v>Контрагент 3.N</v>
          </cell>
        </row>
        <row r="70">
          <cell r="B70" t="str">
            <v>1-й квартал</v>
          </cell>
        </row>
        <row r="71">
          <cell r="B71" t="str">
            <v>2-й квартал</v>
          </cell>
        </row>
        <row r="72">
          <cell r="B72" t="str">
            <v>3-й квартал</v>
          </cell>
        </row>
        <row r="73">
          <cell r="B73" t="str">
            <v>4-й квартал</v>
          </cell>
        </row>
      </sheetData>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Set>
  </externalBook>
</externalLink>
</file>

<file path=xl/externalLinks/externalLink5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Регионы"/>
      <sheetName val="Исходные"/>
      <sheetName val="НВВ субъектов"/>
      <sheetName val="Словарь"/>
      <sheetName val="2002(v1)"/>
      <sheetName val="тар"/>
      <sheetName val="т1.15(смета8а)"/>
      <sheetName val="t_Настройки"/>
      <sheetName val="Гр5(о)"/>
      <sheetName val="Данные"/>
      <sheetName val="Справочники"/>
      <sheetName val="Заголовок"/>
      <sheetName val="Коррект"/>
      <sheetName val="Source"/>
      <sheetName val="ИТОГИ  по Н,Р,Э,Q"/>
    </sheetNames>
    <sheetDataSet>
      <sheetData sheetId="0" refreshError="1"/>
      <sheetData sheetId="1" refreshError="1">
        <row r="5">
          <cell r="L5">
            <v>93</v>
          </cell>
        </row>
        <row r="6">
          <cell r="L6">
            <v>93</v>
          </cell>
        </row>
        <row r="8">
          <cell r="L8">
            <v>12</v>
          </cell>
        </row>
        <row r="9">
          <cell r="L9">
            <v>56</v>
          </cell>
        </row>
        <row r="10">
          <cell r="L10">
            <v>15</v>
          </cell>
        </row>
        <row r="11">
          <cell r="L11">
            <v>10</v>
          </cell>
        </row>
        <row r="18">
          <cell r="L18">
            <v>0</v>
          </cell>
        </row>
        <row r="27">
          <cell r="L27">
            <v>0</v>
          </cell>
        </row>
        <row r="30">
          <cell r="L30">
            <v>0</v>
          </cell>
        </row>
        <row r="38">
          <cell r="L38">
            <v>0</v>
          </cell>
        </row>
        <row r="46">
          <cell r="L46">
            <v>0</v>
          </cell>
        </row>
        <row r="51">
          <cell r="L51">
            <v>0</v>
          </cell>
        </row>
        <row r="56">
          <cell r="L56">
            <v>0</v>
          </cell>
        </row>
        <row r="66">
          <cell r="L66">
            <v>0</v>
          </cell>
        </row>
        <row r="77">
          <cell r="L77">
            <v>0</v>
          </cell>
        </row>
        <row r="85">
          <cell r="L85">
            <v>0</v>
          </cell>
        </row>
        <row r="93">
          <cell r="L93">
            <v>0</v>
          </cell>
        </row>
        <row r="95">
          <cell r="L95">
            <v>0</v>
          </cell>
        </row>
        <row r="99">
          <cell r="L99">
            <v>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5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риложение 1"/>
      <sheetName val="Приложение 2"/>
      <sheetName val="Лист1"/>
      <sheetName val="Приложение 3"/>
      <sheetName val="Приложение 4"/>
      <sheetName val="Приложение 5"/>
    </sheetNames>
    <sheetDataSet>
      <sheetData sheetId="0"/>
      <sheetData sheetId="1"/>
      <sheetData sheetId="2">
        <row r="3">
          <cell r="B3" t="str">
            <v>за услуги по передаче электрической энергии</v>
          </cell>
        </row>
        <row r="4">
          <cell r="B4" t="str">
            <v>за услуги по технологическому присоединению</v>
          </cell>
        </row>
        <row r="5">
          <cell r="B5" t="str">
            <v>задолженность прочих покупателей и заказчиков</v>
          </cell>
        </row>
        <row r="6">
          <cell r="B6" t="str">
            <v>авансы, выданные по инвестиционной деятельности</v>
          </cell>
        </row>
        <row r="7">
          <cell r="B7" t="str">
            <v>прочие авансы выданные</v>
          </cell>
        </row>
        <row r="8">
          <cell r="B8" t="str">
            <v>переплата в бюджеты всех уровней и во внебюджетные фонды</v>
          </cell>
        </row>
        <row r="9">
          <cell r="B9" t="str">
            <v>прочая задолженность</v>
          </cell>
        </row>
        <row r="17">
          <cell r="B17" t="str">
            <v xml:space="preserve">231 покупатели и заказчики                                                              </v>
          </cell>
        </row>
        <row r="18">
          <cell r="B18" t="str">
            <v xml:space="preserve">232 векселя к получению                                                                        </v>
          </cell>
        </row>
        <row r="19">
          <cell r="B19" t="str">
            <v xml:space="preserve">233 задолженность дочерних и зависимых  обществ                                                                                                         </v>
          </cell>
        </row>
        <row r="20">
          <cell r="B20" t="str">
            <v xml:space="preserve">234 авансы выданные                                                                                 </v>
          </cell>
        </row>
        <row r="21">
          <cell r="B21" t="str">
            <v xml:space="preserve">235 прочие дебиторы                                                                                             </v>
          </cell>
        </row>
        <row r="22">
          <cell r="B22" t="str">
            <v>241 покупатели и заказчики</v>
          </cell>
        </row>
        <row r="23">
          <cell r="B23" t="str">
            <v>242 векселя к получению</v>
          </cell>
        </row>
        <row r="24">
          <cell r="B24" t="str">
            <v>243 задолженность дочерних и зависимых обществ</v>
          </cell>
        </row>
        <row r="25">
          <cell r="B25" t="str">
            <v xml:space="preserve">244 задолженность участников (учредителей) по взносам в уставный капитал </v>
          </cell>
        </row>
        <row r="26">
          <cell r="B26" t="str">
            <v>24501 авансы выданные поставщикам материалов</v>
          </cell>
        </row>
        <row r="27">
          <cell r="B27" t="str">
            <v>24502 авансы выданные строительным организациям</v>
          </cell>
        </row>
        <row r="28">
          <cell r="B28" t="str">
            <v>24503 авансы выданные ремонтным организациям</v>
          </cell>
        </row>
        <row r="29">
          <cell r="B29" t="str">
            <v>24504 авансы выданные поставщикам услуг</v>
          </cell>
        </row>
        <row r="30">
          <cell r="B30" t="str">
            <v>24505 прочие авансы выданные</v>
          </cell>
        </row>
        <row r="31">
          <cell r="B31" t="str">
            <v>24601 переплата по пеням, штрафам, неустойкам по договорам</v>
          </cell>
        </row>
        <row r="32">
          <cell r="B32" t="str">
            <v xml:space="preserve">24602 переплата по налогам в федеральный бюджет </v>
          </cell>
        </row>
        <row r="33">
          <cell r="B33" t="str">
            <v xml:space="preserve">24603 переплата по налогам в бюджеты субъектов РФ </v>
          </cell>
        </row>
        <row r="34">
          <cell r="B34" t="str">
            <v xml:space="preserve">24604 переплата по налогам в местные бюджеты </v>
          </cell>
        </row>
        <row r="35">
          <cell r="B35" t="str">
            <v xml:space="preserve">24605 переплата по платежам в государственные внебюджетные фонды </v>
          </cell>
        </row>
        <row r="36">
          <cell r="B36" t="str">
            <v>24606 расчеты по приобретению акций</v>
          </cell>
        </row>
        <row r="37">
          <cell r="B37" t="str">
            <v>24607 векселя</v>
          </cell>
        </row>
        <row r="38">
          <cell r="B38" t="str">
            <v>24608 другие дебиторы</v>
          </cell>
        </row>
        <row r="45">
          <cell r="B45" t="str">
            <v>Персонал</v>
          </cell>
        </row>
        <row r="46">
          <cell r="B46" t="str">
            <v>Клиенты</v>
          </cell>
        </row>
        <row r="47">
          <cell r="B47" t="str">
            <v>Основные бизнес-процессы</v>
          </cell>
        </row>
        <row r="48">
          <cell r="B48" t="str">
            <v>Финансы</v>
          </cell>
        </row>
        <row r="49">
          <cell r="B49" t="str">
            <v>Рост и преобразование</v>
          </cell>
        </row>
        <row r="50">
          <cell r="B50" t="str">
            <v>Система управления</v>
          </cell>
        </row>
        <row r="51">
          <cell r="B51" t="str">
            <v>Бизнес-сервисы</v>
          </cell>
        </row>
        <row r="54">
          <cell r="B54" t="str">
            <v>Оплата</v>
          </cell>
        </row>
        <row r="55">
          <cell r="B55" t="str">
            <v>Фактурирование</v>
          </cell>
        </row>
        <row r="56">
          <cell r="B56" t="str">
            <v>Взыскание в судебном порядке</v>
          </cell>
        </row>
        <row r="57">
          <cell r="B57" t="str">
            <v>Списание</v>
          </cell>
        </row>
      </sheetData>
      <sheetData sheetId="3"/>
      <sheetData sheetId="4"/>
      <sheetData sheetId="5"/>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3"/>
      <sheetName val="4"/>
      <sheetName val="5"/>
      <sheetName val="6"/>
      <sheetName val="Списки"/>
      <sheetName val="15"/>
      <sheetName val="16"/>
      <sheetName val="17"/>
      <sheetName val="17.1"/>
      <sheetName val="18.2"/>
      <sheetName val="20"/>
      <sheetName val="20.1"/>
      <sheetName val="21.3"/>
      <sheetName val="24"/>
      <sheetName val="25"/>
      <sheetName val="27"/>
      <sheetName val="P2.1"/>
      <sheetName val="P2.2"/>
      <sheetName val="свод"/>
      <sheetName val="2.3"/>
      <sheetName val="перекрестка"/>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Справочники"/>
      <sheetName val="наш вар. (17.06) мин"/>
      <sheetName val="Томская область1"/>
      <sheetName val="Уравнения"/>
      <sheetName val="расчетный"/>
      <sheetName val="Расчет"/>
      <sheetName val="1.1. нвв переход"/>
      <sheetName val="6. Показатели перехода"/>
      <sheetName val="Лист1"/>
      <sheetName val="УФ-61"/>
      <sheetName val="FES"/>
      <sheetName val="Баланс ээ"/>
      <sheetName val="Баланс мощности"/>
      <sheetName val="regs"/>
      <sheetName val="Gen"/>
      <sheetName val="MAIN"/>
      <sheetName val="t_настройки"/>
      <sheetName val="t_проверки"/>
      <sheetName val="Сценарные условия"/>
      <sheetName val="Список ДЗО"/>
      <sheetName val="Доходы от эл. и теплоэнергии"/>
      <sheetName val="TEHSHEET"/>
      <sheetName val="расчет НВВ РСК по RAB"/>
      <sheetName val="MTO REV.0"/>
      <sheetName val="План с 01.07.2015"/>
      <sheetName val="ПП"/>
      <sheetName val="Всего"/>
      <sheetName val="ИПР"/>
      <sheetName val="ОПХ+РОП"/>
      <sheetName val="ИТОГО"/>
    </sheetNames>
    <sheetDataSet>
      <sheetData sheetId="0" refreshError="1">
        <row r="21">
          <cell r="B21" t="str">
            <v>EXP</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sheetData sheetId="62"/>
      <sheetData sheetId="63"/>
      <sheetData sheetId="64"/>
      <sheetData sheetId="65" refreshError="1"/>
      <sheetData sheetId="66" refreshError="1"/>
    </sheetDataSet>
  </externalBook>
</externalLink>
</file>

<file path=xl/externalLinks/externalLink6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егенда"/>
      <sheetName val="Исходные"/>
      <sheetName val="Допущения"/>
      <sheetName val="Инвестиции"/>
      <sheetName val="Тарифы"/>
      <sheetName val="Финансы"/>
      <sheetName val="Данные"/>
      <sheetName val="Справочники"/>
      <sheetName val="Заголовок"/>
      <sheetName val="ИТ-бюджет"/>
      <sheetName val="t_Настройки"/>
      <sheetName val="ИТОГИ  по Н,Р,Э,Q"/>
      <sheetName val="Гр5(о)"/>
      <sheetName val="Лист13"/>
      <sheetName val="9. Смета затрат"/>
      <sheetName val="Source"/>
      <sheetName val="тар"/>
      <sheetName val="т1.15(смета8а)"/>
    </sheetNames>
    <sheetDataSet>
      <sheetData sheetId="0"/>
      <sheetData sheetId="1"/>
      <sheetData sheetId="2"/>
      <sheetData sheetId="3"/>
      <sheetData sheetId="4"/>
      <sheetData sheetId="5"/>
      <sheetData sheetId="6"/>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externalLinks/externalLink6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итул"/>
      <sheetName val="Оглавление"/>
      <sheetName val="Макро"/>
      <sheetName val="Сводный"/>
      <sheetName val="НормативыД"/>
      <sheetName val="ПродажиД"/>
      <sheetName val="ПроизводствоД"/>
      <sheetName val="ЗатратыД"/>
      <sheetName val="СебестоимостьД"/>
      <sheetName val="Продажи"/>
      <sheetName val="Производство"/>
      <sheetName val="Нормативы"/>
      <sheetName val="Затраты"/>
      <sheetName val="Затр1"/>
      <sheetName val="Затр2"/>
      <sheetName val="Себестоимость"/>
      <sheetName val="Инвестиц"/>
      <sheetName val="Закупки"/>
      <sheetName val="БДР"/>
      <sheetName val="Кредиты"/>
      <sheetName val="ДебКред"/>
      <sheetName val="Налоги"/>
      <sheetName val="Мотивация"/>
      <sheetName val="БДДС"/>
      <sheetName val="Баланс"/>
      <sheetName val="Данные"/>
      <sheetName val="Лист13"/>
      <sheetName val="Производство электроэнергии"/>
      <sheetName val="SHPZ"/>
      <sheetName val="Рейтинг"/>
      <sheetName val="FES"/>
      <sheetName val="справочник"/>
      <sheetName val="Альбом форм СБУ РЖД утвержденны"/>
      <sheetName val="Объем ЛЭП"/>
      <sheetName val="Объем ПС"/>
      <sheetName val="Заголовок"/>
      <sheetName val="35"/>
      <sheetName val="Объем_ЛЭП"/>
      <sheetName val="Объем_ПС"/>
      <sheetName val="Производство_электроэнергии"/>
      <sheetName val="Объем_ЛЭП1"/>
      <sheetName val="Объем_ПС1"/>
      <sheetName val="Производство_электроэнергии1"/>
      <sheetName val="Объем_ЛЭП2"/>
      <sheetName val="Объем_ПС2"/>
      <sheetName val="Производство_электроэнергии2"/>
      <sheetName val="TEHSHEET"/>
      <sheetName val="6"/>
      <sheetName val="Коды"/>
      <sheetName val="ИТ-бюджет"/>
      <sheetName val="См-2 Шатурс сети  проект работы"/>
      <sheetName val="ФОТ использ.рез. (БЕЗ)"/>
      <sheetName val="Смета 1 кв.ФАКТ"/>
      <sheetName val="ФОТ начисл.рез. (С) (год в рез)"/>
      <sheetName val="РБП"/>
      <sheetName val=" НВВ передача"/>
      <sheetName val="Гр5(о)"/>
      <sheetName val="t_Настройки"/>
      <sheetName val="9. Смета затрат"/>
    </sheetNames>
    <sheetDataSet>
      <sheetData sheetId="0"/>
      <sheetData sheetId="1"/>
      <sheetData sheetId="2" refreshError="1">
        <row r="8">
          <cell r="B8">
            <v>0.18</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Set>
  </externalBook>
</externalLink>
</file>

<file path=xl/externalLinks/externalLink6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егенда"/>
      <sheetName val="Исходные"/>
      <sheetName val="Допущения"/>
      <sheetName val="Инвестиции"/>
      <sheetName val="Тарифы"/>
      <sheetName val="Финансы"/>
      <sheetName val="Лист1"/>
      <sheetName val="Липецк"/>
      <sheetName val="Лист4"/>
      <sheetName val="Технический лист"/>
      <sheetName val="Данные"/>
      <sheetName val="ИТ-бюджет"/>
      <sheetName val="Справочники"/>
      <sheetName val="Макро"/>
      <sheetName val="База"/>
      <sheetName val="17СВОД-ПУ"/>
      <sheetName val="9 глава"/>
    </sheetNames>
    <sheetDataSet>
      <sheetData sheetId="0" refreshError="1"/>
      <sheetData sheetId="1" refreshError="1">
        <row r="5">
          <cell r="H5">
            <v>0.24</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6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2"/>
      <sheetName val="Заголовок"/>
      <sheetName val="Инструкция"/>
      <sheetName val="Справочники"/>
      <sheetName val="2009"/>
      <sheetName val="2010"/>
      <sheetName val="2011"/>
      <sheetName val="Приложение"/>
      <sheetName val="Регионы"/>
      <sheetName val="List"/>
      <sheetName val="TEHSHEET"/>
      <sheetName val="Исходные"/>
      <sheetName val="2002(v1)"/>
      <sheetName val="Технический лист"/>
      <sheetName val="Макро"/>
      <sheetName val="Данные"/>
      <sheetName val="ИТ-бюджет"/>
      <sheetName val="TEPLO.PREDEL.0911.2"/>
      <sheetName val="17СВОД-ПУ"/>
      <sheetName val="См-2 Шатурс сети  проект работы"/>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row r="2">
          <cell r="A2" t="str">
            <v>Агинский Бурятский автономный округ</v>
          </cell>
        </row>
        <row r="3">
          <cell r="A3" t="str">
            <v>Алтайский край</v>
          </cell>
        </row>
        <row r="4">
          <cell r="A4" t="str">
            <v>Амурская область</v>
          </cell>
        </row>
        <row r="5">
          <cell r="A5" t="str">
            <v>Архангельская область</v>
          </cell>
        </row>
        <row r="6">
          <cell r="A6" t="str">
            <v>Астраханская область</v>
          </cell>
        </row>
        <row r="7">
          <cell r="A7" t="str">
            <v>г.Байконур</v>
          </cell>
        </row>
        <row r="8">
          <cell r="A8" t="str">
            <v>Белгородская область</v>
          </cell>
        </row>
        <row r="9">
          <cell r="A9" t="str">
            <v>Брянская область</v>
          </cell>
        </row>
        <row r="10">
          <cell r="A10" t="str">
            <v>Владимирская область</v>
          </cell>
        </row>
        <row r="11">
          <cell r="A11" t="str">
            <v>Волгоградская область</v>
          </cell>
        </row>
        <row r="12">
          <cell r="A12" t="str">
            <v>Вологодская область</v>
          </cell>
        </row>
        <row r="13">
          <cell r="A13" t="str">
            <v>Воронежская область</v>
          </cell>
        </row>
        <row r="14">
          <cell r="A14" t="str">
            <v>Еврейская автономная область</v>
          </cell>
        </row>
        <row r="15">
          <cell r="A15" t="str">
            <v>Ивановская область</v>
          </cell>
        </row>
        <row r="16">
          <cell r="A16" t="str">
            <v>Иркутская область</v>
          </cell>
        </row>
        <row r="17">
          <cell r="A17" t="str">
            <v>Кабардино-Балкарская республика</v>
          </cell>
        </row>
        <row r="18">
          <cell r="A18" t="str">
            <v>Калининградская область</v>
          </cell>
        </row>
        <row r="19">
          <cell r="A19" t="str">
            <v>Калужская область</v>
          </cell>
        </row>
        <row r="20">
          <cell r="A20" t="str">
            <v>Камчатская область</v>
          </cell>
        </row>
        <row r="21">
          <cell r="A21" t="str">
            <v>Карачаево-Черкесская республика</v>
          </cell>
        </row>
        <row r="22">
          <cell r="A22" t="str">
            <v>Кемеровская область</v>
          </cell>
        </row>
        <row r="23">
          <cell r="A23" t="str">
            <v>Кировская область</v>
          </cell>
        </row>
        <row r="24">
          <cell r="A24" t="str">
            <v>Корякский автономный округ</v>
          </cell>
        </row>
        <row r="25">
          <cell r="A25" t="str">
            <v>Костромская область</v>
          </cell>
        </row>
        <row r="26">
          <cell r="A26" t="str">
            <v>Краснодарский край</v>
          </cell>
        </row>
        <row r="27">
          <cell r="A27" t="str">
            <v>Красноярский край</v>
          </cell>
        </row>
        <row r="28">
          <cell r="A28" t="str">
            <v>Курганская область</v>
          </cell>
        </row>
        <row r="29">
          <cell r="A29" t="str">
            <v>Курская область</v>
          </cell>
        </row>
        <row r="30">
          <cell r="A30" t="str">
            <v>Ленинградская область</v>
          </cell>
        </row>
        <row r="31">
          <cell r="A31" t="str">
            <v>Липецкая область</v>
          </cell>
        </row>
        <row r="32">
          <cell r="A32" t="str">
            <v>Магаданская область</v>
          </cell>
        </row>
        <row r="33">
          <cell r="A33" t="str">
            <v>Московская область</v>
          </cell>
        </row>
        <row r="34">
          <cell r="A34" t="str">
            <v>г. Москва</v>
          </cell>
        </row>
        <row r="35">
          <cell r="A35" t="str">
            <v>Мурманская область</v>
          </cell>
        </row>
        <row r="36">
          <cell r="A36" t="str">
            <v>Ненецкий автономный округ</v>
          </cell>
        </row>
        <row r="37">
          <cell r="A37" t="str">
            <v>Нижегородская область</v>
          </cell>
        </row>
        <row r="38">
          <cell r="A38" t="str">
            <v>Новгородская область</v>
          </cell>
        </row>
        <row r="39">
          <cell r="A39" t="str">
            <v>Новосибирская область</v>
          </cell>
        </row>
        <row r="40">
          <cell r="A40" t="str">
            <v>Омская область</v>
          </cell>
        </row>
        <row r="41">
          <cell r="A41" t="str">
            <v>Оренбургская область</v>
          </cell>
        </row>
        <row r="42">
          <cell r="A42" t="str">
            <v>Орловская область</v>
          </cell>
        </row>
        <row r="43">
          <cell r="A43" t="str">
            <v>Пензенская область</v>
          </cell>
        </row>
        <row r="44">
          <cell r="A44" t="str">
            <v>Пермская область и Коми-Пермяцкий АО</v>
          </cell>
        </row>
        <row r="45">
          <cell r="A45" t="str">
            <v>Приморский край</v>
          </cell>
        </row>
        <row r="46">
          <cell r="A46" t="str">
            <v>Псковская область</v>
          </cell>
        </row>
        <row r="47">
          <cell r="A47" t="str">
            <v>Республика Адыгея</v>
          </cell>
        </row>
        <row r="48">
          <cell r="A48" t="str">
            <v>Республика Алтай</v>
          </cell>
        </row>
        <row r="49">
          <cell r="A49" t="str">
            <v>Республика Башкортостан</v>
          </cell>
        </row>
        <row r="50">
          <cell r="A50" t="str">
            <v>Республика Бурятия</v>
          </cell>
        </row>
        <row r="51">
          <cell r="A51" t="str">
            <v>Республика Дагестан</v>
          </cell>
        </row>
        <row r="52">
          <cell r="A52" t="str">
            <v>Республика Ингушетия</v>
          </cell>
        </row>
        <row r="53">
          <cell r="A53" t="str">
            <v>Республика Калмыкия</v>
          </cell>
        </row>
        <row r="54">
          <cell r="A54" t="str">
            <v>Республика Карелия</v>
          </cell>
        </row>
        <row r="55">
          <cell r="A55" t="str">
            <v>Республика Коми</v>
          </cell>
        </row>
        <row r="56">
          <cell r="A56" t="str">
            <v>Республика Марий Эл</v>
          </cell>
        </row>
        <row r="57">
          <cell r="A57" t="str">
            <v>Республика Мордовия</v>
          </cell>
        </row>
        <row r="58">
          <cell r="A58" t="str">
            <v>Республика Саха (Якутия)</v>
          </cell>
        </row>
        <row r="59">
          <cell r="A59" t="str">
            <v>Республика Северная Осетия-Алания</v>
          </cell>
        </row>
        <row r="60">
          <cell r="A60" t="str">
            <v>Республика Татарстан</v>
          </cell>
        </row>
        <row r="61">
          <cell r="A61" t="str">
            <v>Республика Тыва</v>
          </cell>
        </row>
        <row r="62">
          <cell r="A62" t="str">
            <v>Республика Хакасия</v>
          </cell>
        </row>
        <row r="63">
          <cell r="A63" t="str">
            <v>Ростовская область</v>
          </cell>
        </row>
        <row r="64">
          <cell r="A64" t="str">
            <v>Рязанская область</v>
          </cell>
        </row>
        <row r="65">
          <cell r="A65" t="str">
            <v>Самарская область</v>
          </cell>
        </row>
        <row r="66">
          <cell r="A66" t="str">
            <v>г. Санкт-Петербург</v>
          </cell>
        </row>
        <row r="67">
          <cell r="A67" t="str">
            <v>Саратовская область</v>
          </cell>
        </row>
        <row r="68">
          <cell r="A68" t="str">
            <v>Сахалинская область</v>
          </cell>
        </row>
        <row r="69">
          <cell r="A69" t="str">
            <v>Свердловская область</v>
          </cell>
        </row>
        <row r="70">
          <cell r="A70" t="str">
            <v>Смоленская область</v>
          </cell>
        </row>
        <row r="71">
          <cell r="A71" t="str">
            <v>Ставропольский край</v>
          </cell>
        </row>
        <row r="72">
          <cell r="A72" t="str">
            <v>Таймырский (Долгано-Ненецкий) автономный округ</v>
          </cell>
        </row>
        <row r="73">
          <cell r="A73" t="str">
            <v>Тамбовская область</v>
          </cell>
        </row>
        <row r="74">
          <cell r="A74" t="str">
            <v>Тверская область</v>
          </cell>
        </row>
        <row r="75">
          <cell r="A75" t="str">
            <v>Томская область</v>
          </cell>
        </row>
        <row r="76">
          <cell r="A76" t="str">
            <v>Тульская область</v>
          </cell>
        </row>
        <row r="77">
          <cell r="A77" t="str">
            <v>Тюменская область</v>
          </cell>
        </row>
        <row r="78">
          <cell r="A78" t="str">
            <v>Удмуртская республика</v>
          </cell>
        </row>
        <row r="79">
          <cell r="A79" t="str">
            <v>Ульяновская область</v>
          </cell>
        </row>
        <row r="80">
          <cell r="A80" t="str">
            <v>Усть-Ордынский Бурятский автономный округ</v>
          </cell>
        </row>
        <row r="81">
          <cell r="A81" t="str">
            <v>Хабаровский край</v>
          </cell>
        </row>
        <row r="82">
          <cell r="A82" t="str">
            <v>Ханты-Мансийский автономный округ</v>
          </cell>
        </row>
        <row r="83">
          <cell r="A83" t="str">
            <v>Челябинская область</v>
          </cell>
        </row>
        <row r="84">
          <cell r="A84" t="str">
            <v>Чеченская республика</v>
          </cell>
        </row>
        <row r="85">
          <cell r="A85" t="str">
            <v>Читинская область</v>
          </cell>
        </row>
        <row r="86">
          <cell r="A86" t="str">
            <v>Чувашская республика</v>
          </cell>
        </row>
        <row r="87">
          <cell r="A87" t="str">
            <v>Чукотский автономный округ</v>
          </cell>
        </row>
        <row r="88">
          <cell r="A88" t="str">
            <v>Ямало-Ненецкий автономный округ</v>
          </cell>
        </row>
        <row r="89">
          <cell r="A89" t="str">
            <v>Ярославская область</v>
          </cell>
        </row>
        <row r="90">
          <cell r="A90" t="str">
            <v>Выберите название региона</v>
          </cell>
        </row>
      </sheetData>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6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3"/>
      <sheetName val="Лист1"/>
      <sheetName val="13 (2)"/>
      <sheetName val="окт-нояб"/>
      <sheetName val="нет в 10-11"/>
      <sheetName val="Лист2"/>
      <sheetName val="Лист3"/>
    </sheetNames>
    <sheetDataSet>
      <sheetData sheetId="0" refreshError="1"/>
      <sheetData sheetId="1" refreshError="1"/>
      <sheetData sheetId="2" refreshError="1"/>
      <sheetData sheetId="3" refreshError="1">
        <row r="3">
          <cell r="A3">
            <v>0</v>
          </cell>
          <cell r="B3">
            <v>202</v>
          </cell>
          <cell r="C3">
            <v>3187</v>
          </cell>
          <cell r="D3" t="str">
            <v>Абидов Э. А.</v>
          </cell>
          <cell r="E3">
            <v>25346</v>
          </cell>
        </row>
        <row r="4">
          <cell r="A4">
            <v>0</v>
          </cell>
          <cell r="B4">
            <v>201</v>
          </cell>
          <cell r="C4">
            <v>3190</v>
          </cell>
          <cell r="D4" t="str">
            <v>Авдеев Ю. Б.</v>
          </cell>
          <cell r="E4">
            <v>1003.14</v>
          </cell>
        </row>
        <row r="5">
          <cell r="A5">
            <v>0</v>
          </cell>
          <cell r="B5">
            <v>201</v>
          </cell>
          <cell r="C5">
            <v>3191</v>
          </cell>
          <cell r="D5" t="str">
            <v>Хондерова В. П.</v>
          </cell>
          <cell r="E5">
            <v>1003.14</v>
          </cell>
        </row>
        <row r="6">
          <cell r="A6">
            <v>0</v>
          </cell>
          <cell r="B6">
            <v>201</v>
          </cell>
          <cell r="C6">
            <v>3192</v>
          </cell>
          <cell r="D6" t="str">
            <v>Цыплаков М. Н.</v>
          </cell>
          <cell r="E6">
            <v>1003.14</v>
          </cell>
        </row>
        <row r="7">
          <cell r="A7">
            <v>0</v>
          </cell>
          <cell r="B7">
            <v>1301</v>
          </cell>
          <cell r="C7">
            <v>3201</v>
          </cell>
          <cell r="D7" t="str">
            <v>Морозюк Н. В.</v>
          </cell>
          <cell r="E7">
            <v>4192.5</v>
          </cell>
        </row>
        <row r="8">
          <cell r="A8">
            <v>0</v>
          </cell>
          <cell r="B8">
            <v>2011</v>
          </cell>
          <cell r="C8">
            <v>3208</v>
          </cell>
          <cell r="D8" t="str">
            <v>Демковский С. В.</v>
          </cell>
          <cell r="E8">
            <v>12269.87</v>
          </cell>
        </row>
        <row r="9">
          <cell r="A9">
            <v>0</v>
          </cell>
          <cell r="B9">
            <v>2002</v>
          </cell>
          <cell r="C9">
            <v>83775</v>
          </cell>
          <cell r="D9" t="str">
            <v>Быков А. П.</v>
          </cell>
          <cell r="E9">
            <v>2404.85</v>
          </cell>
        </row>
        <row r="10">
          <cell r="A10">
            <v>0</v>
          </cell>
          <cell r="B10">
            <v>1301</v>
          </cell>
          <cell r="C10">
            <v>83785</v>
          </cell>
          <cell r="D10" t="str">
            <v>Жаринова С. А.</v>
          </cell>
          <cell r="E10">
            <v>2638.75</v>
          </cell>
        </row>
        <row r="11">
          <cell r="A11">
            <v>0</v>
          </cell>
          <cell r="B11">
            <v>2006</v>
          </cell>
          <cell r="C11">
            <v>83786</v>
          </cell>
          <cell r="D11" t="str">
            <v>Галимова О. Р.</v>
          </cell>
          <cell r="E11">
            <v>13373.47</v>
          </cell>
        </row>
        <row r="12">
          <cell r="A12">
            <v>0</v>
          </cell>
          <cell r="B12">
            <v>1101</v>
          </cell>
          <cell r="C12">
            <v>83787</v>
          </cell>
          <cell r="D12" t="str">
            <v>Соколов В. А.</v>
          </cell>
          <cell r="E12">
            <v>11421.02</v>
          </cell>
        </row>
        <row r="13">
          <cell r="A13">
            <v>0</v>
          </cell>
          <cell r="B13">
            <v>1604</v>
          </cell>
          <cell r="C13">
            <v>83788</v>
          </cell>
          <cell r="D13" t="str">
            <v>Комарова И. М.</v>
          </cell>
          <cell r="E13">
            <v>6626.57</v>
          </cell>
        </row>
        <row r="14">
          <cell r="A14">
            <v>0</v>
          </cell>
          <cell r="B14">
            <v>1604</v>
          </cell>
          <cell r="C14">
            <v>83789</v>
          </cell>
          <cell r="D14" t="str">
            <v>Козлова Ю. Г.</v>
          </cell>
          <cell r="E14">
            <v>9637.1</v>
          </cell>
        </row>
        <row r="15">
          <cell r="A15">
            <v>0</v>
          </cell>
          <cell r="B15">
            <v>1604</v>
          </cell>
          <cell r="C15">
            <v>83790</v>
          </cell>
          <cell r="D15" t="str">
            <v>Мазавина Л. В.</v>
          </cell>
          <cell r="E15">
            <v>9310.85</v>
          </cell>
        </row>
        <row r="16">
          <cell r="A16">
            <v>0</v>
          </cell>
          <cell r="B16">
            <v>1301</v>
          </cell>
          <cell r="C16">
            <v>83793</v>
          </cell>
          <cell r="D16" t="str">
            <v>Айтаев А. В.</v>
          </cell>
          <cell r="E16">
            <v>6357</v>
          </cell>
        </row>
        <row r="17">
          <cell r="A17">
            <v>0</v>
          </cell>
          <cell r="B17">
            <v>304</v>
          </cell>
          <cell r="C17">
            <v>83794</v>
          </cell>
          <cell r="D17" t="str">
            <v>Сасковец А. А.</v>
          </cell>
          <cell r="E17">
            <v>7959.17</v>
          </cell>
        </row>
        <row r="18">
          <cell r="A18">
            <v>0</v>
          </cell>
          <cell r="B18">
            <v>304</v>
          </cell>
          <cell r="C18">
            <v>83795</v>
          </cell>
          <cell r="D18" t="str">
            <v>Зайцев И. Н.</v>
          </cell>
          <cell r="E18">
            <v>5934.99</v>
          </cell>
        </row>
        <row r="19">
          <cell r="A19">
            <v>0</v>
          </cell>
          <cell r="B19">
            <v>2006</v>
          </cell>
          <cell r="C19">
            <v>83796</v>
          </cell>
          <cell r="D19" t="str">
            <v>Варламова Ю. С.</v>
          </cell>
          <cell r="E19">
            <v>1976.56</v>
          </cell>
        </row>
        <row r="20">
          <cell r="A20">
            <v>0</v>
          </cell>
          <cell r="B20">
            <v>2014</v>
          </cell>
          <cell r="C20">
            <v>83799</v>
          </cell>
          <cell r="D20" t="str">
            <v>Разумов В. Б.</v>
          </cell>
          <cell r="E20">
            <v>15045.27</v>
          </cell>
        </row>
        <row r="21">
          <cell r="A21">
            <v>0</v>
          </cell>
          <cell r="B21">
            <v>10002</v>
          </cell>
          <cell r="C21">
            <v>83800</v>
          </cell>
          <cell r="D21" t="str">
            <v>Бронников В. А.</v>
          </cell>
          <cell r="E21">
            <v>11600</v>
          </cell>
        </row>
        <row r="22">
          <cell r="A22">
            <v>0</v>
          </cell>
          <cell r="B22">
            <v>10002</v>
          </cell>
          <cell r="C22">
            <v>83801</v>
          </cell>
          <cell r="D22" t="str">
            <v>Зюськов Г. Г.</v>
          </cell>
          <cell r="E22">
            <v>11600</v>
          </cell>
        </row>
        <row r="23">
          <cell r="A23">
            <v>0</v>
          </cell>
          <cell r="B23">
            <v>10002</v>
          </cell>
          <cell r="C23">
            <v>83802</v>
          </cell>
          <cell r="D23" t="str">
            <v>Макрушин О. Ю.</v>
          </cell>
          <cell r="E23">
            <v>11600</v>
          </cell>
        </row>
        <row r="24">
          <cell r="A24">
            <v>0</v>
          </cell>
          <cell r="B24">
            <v>10002</v>
          </cell>
          <cell r="C24">
            <v>83803</v>
          </cell>
          <cell r="D24" t="str">
            <v>Истратов А. В.</v>
          </cell>
          <cell r="E24">
            <v>11600</v>
          </cell>
        </row>
        <row r="25">
          <cell r="A25">
            <v>0</v>
          </cell>
          <cell r="B25">
            <v>10002</v>
          </cell>
          <cell r="C25">
            <v>83805</v>
          </cell>
          <cell r="D25" t="str">
            <v>Миронов Е. М.</v>
          </cell>
          <cell r="E25">
            <v>11600</v>
          </cell>
        </row>
        <row r="26">
          <cell r="A26">
            <v>0</v>
          </cell>
          <cell r="B26">
            <v>2014</v>
          </cell>
          <cell r="C26">
            <v>83808</v>
          </cell>
          <cell r="D26" t="str">
            <v>Макаров А. Ю.</v>
          </cell>
          <cell r="E26">
            <v>16578.96</v>
          </cell>
        </row>
        <row r="27">
          <cell r="A27">
            <v>0</v>
          </cell>
          <cell r="B27">
            <v>2006</v>
          </cell>
          <cell r="C27">
            <v>83809</v>
          </cell>
          <cell r="D27" t="str">
            <v>Петрова А. В.</v>
          </cell>
          <cell r="E27">
            <v>3926.45</v>
          </cell>
        </row>
        <row r="28">
          <cell r="A28">
            <v>0</v>
          </cell>
          <cell r="B28">
            <v>2006</v>
          </cell>
          <cell r="C28">
            <v>83810</v>
          </cell>
          <cell r="D28" t="str">
            <v>Журавлева Н. И.</v>
          </cell>
          <cell r="E28">
            <v>5422.96</v>
          </cell>
        </row>
        <row r="29">
          <cell r="A29">
            <v>0</v>
          </cell>
          <cell r="B29">
            <v>2006</v>
          </cell>
          <cell r="C29">
            <v>83811</v>
          </cell>
          <cell r="D29" t="str">
            <v>Кохан И. Н.</v>
          </cell>
          <cell r="E29">
            <v>4994.4399999999996</v>
          </cell>
        </row>
        <row r="30">
          <cell r="A30">
            <v>0</v>
          </cell>
          <cell r="B30">
            <v>2001</v>
          </cell>
          <cell r="C30">
            <v>83812</v>
          </cell>
          <cell r="D30" t="str">
            <v>Старовойтова Р. М.</v>
          </cell>
          <cell r="E30">
            <v>4840.5600000000004</v>
          </cell>
        </row>
        <row r="31">
          <cell r="A31">
            <v>0</v>
          </cell>
          <cell r="B31">
            <v>2014</v>
          </cell>
          <cell r="C31">
            <v>83813</v>
          </cell>
          <cell r="D31" t="str">
            <v>Норкин А. В.</v>
          </cell>
          <cell r="E31">
            <v>13330.36</v>
          </cell>
        </row>
        <row r="32">
          <cell r="A32">
            <v>0</v>
          </cell>
          <cell r="B32">
            <v>2013</v>
          </cell>
          <cell r="C32">
            <v>83814</v>
          </cell>
          <cell r="D32" t="str">
            <v>Афанасьев С. А.</v>
          </cell>
          <cell r="E32">
            <v>4264.74</v>
          </cell>
        </row>
        <row r="33">
          <cell r="A33">
            <v>0</v>
          </cell>
          <cell r="B33">
            <v>1301</v>
          </cell>
          <cell r="C33">
            <v>83815</v>
          </cell>
          <cell r="D33" t="str">
            <v>Федяев С. П.</v>
          </cell>
          <cell r="E33">
            <v>2515.5</v>
          </cell>
        </row>
        <row r="34">
          <cell r="A34">
            <v>0</v>
          </cell>
          <cell r="B34">
            <v>2011</v>
          </cell>
          <cell r="C34">
            <v>83816</v>
          </cell>
          <cell r="D34" t="str">
            <v>Черепова О. Б.</v>
          </cell>
          <cell r="E34">
            <v>2114.64</v>
          </cell>
        </row>
        <row r="35">
          <cell r="A35">
            <v>0</v>
          </cell>
          <cell r="B35">
            <v>1101</v>
          </cell>
          <cell r="C35">
            <v>83822</v>
          </cell>
          <cell r="D35" t="str">
            <v>Рыльцин В. Н.</v>
          </cell>
          <cell r="E35">
            <v>3190.44</v>
          </cell>
        </row>
        <row r="36">
          <cell r="A36">
            <v>0</v>
          </cell>
          <cell r="B36">
            <v>301</v>
          </cell>
          <cell r="C36">
            <v>83824</v>
          </cell>
          <cell r="D36" t="str">
            <v>Андреева Т. Г.</v>
          </cell>
          <cell r="E36">
            <v>1151.6199999999999</v>
          </cell>
        </row>
        <row r="37">
          <cell r="A37">
            <v>0</v>
          </cell>
          <cell r="B37">
            <v>304</v>
          </cell>
          <cell r="C37">
            <v>83826</v>
          </cell>
          <cell r="D37" t="str">
            <v>Ермакова И. Н.</v>
          </cell>
          <cell r="E37">
            <v>8377.07</v>
          </cell>
        </row>
        <row r="38">
          <cell r="A38">
            <v>0</v>
          </cell>
          <cell r="B38">
            <v>2006</v>
          </cell>
          <cell r="C38">
            <v>83828</v>
          </cell>
          <cell r="D38" t="str">
            <v>Бойко В. И.</v>
          </cell>
          <cell r="E38">
            <v>2578.02</v>
          </cell>
        </row>
        <row r="39">
          <cell r="A39">
            <v>2</v>
          </cell>
          <cell r="B39">
            <v>1501</v>
          </cell>
          <cell r="C39">
            <v>898</v>
          </cell>
          <cell r="D39" t="str">
            <v>Кормилицын Е. И.</v>
          </cell>
          <cell r="E39">
            <v>16973.990000000002</v>
          </cell>
        </row>
        <row r="40">
          <cell r="A40">
            <v>13</v>
          </cell>
          <cell r="B40">
            <v>2012</v>
          </cell>
          <cell r="C40">
            <v>13</v>
          </cell>
          <cell r="D40" t="str">
            <v>Сироткина Н. В.</v>
          </cell>
          <cell r="E40">
            <v>11359.81</v>
          </cell>
        </row>
        <row r="41">
          <cell r="A41">
            <v>16</v>
          </cell>
          <cell r="B41">
            <v>2011</v>
          </cell>
          <cell r="C41">
            <v>16</v>
          </cell>
          <cell r="D41" t="str">
            <v>Ермолова М. С.</v>
          </cell>
          <cell r="E41">
            <v>13526.68</v>
          </cell>
        </row>
        <row r="42">
          <cell r="A42">
            <v>19</v>
          </cell>
          <cell r="B42">
            <v>2012</v>
          </cell>
          <cell r="C42">
            <v>19</v>
          </cell>
          <cell r="D42" t="str">
            <v>Жвинклене В. М.</v>
          </cell>
          <cell r="E42">
            <v>15242.08</v>
          </cell>
        </row>
        <row r="43">
          <cell r="A43">
            <v>21</v>
          </cell>
          <cell r="B43">
            <v>202</v>
          </cell>
          <cell r="C43">
            <v>21</v>
          </cell>
          <cell r="D43" t="str">
            <v>Мельник П. П.</v>
          </cell>
          <cell r="E43">
            <v>35090</v>
          </cell>
        </row>
        <row r="44">
          <cell r="A44">
            <v>22</v>
          </cell>
          <cell r="B44">
            <v>201</v>
          </cell>
          <cell r="C44">
            <v>22</v>
          </cell>
          <cell r="D44" t="str">
            <v>Бондаренко И. И.</v>
          </cell>
          <cell r="E44">
            <v>31065.31</v>
          </cell>
        </row>
        <row r="45">
          <cell r="A45">
            <v>23</v>
          </cell>
          <cell r="B45">
            <v>201</v>
          </cell>
          <cell r="C45">
            <v>23</v>
          </cell>
          <cell r="D45" t="str">
            <v>Коршунова Л. Г.</v>
          </cell>
          <cell r="E45">
            <v>10601.14</v>
          </cell>
          <cell r="F45">
            <v>1</v>
          </cell>
        </row>
        <row r="46">
          <cell r="A46">
            <v>27</v>
          </cell>
          <cell r="B46">
            <v>202</v>
          </cell>
          <cell r="C46">
            <v>27</v>
          </cell>
          <cell r="D46" t="str">
            <v>Ивлева Л. Н.</v>
          </cell>
          <cell r="E46">
            <v>29140.05</v>
          </cell>
        </row>
        <row r="47">
          <cell r="A47">
            <v>29</v>
          </cell>
          <cell r="B47">
            <v>202</v>
          </cell>
          <cell r="C47">
            <v>29</v>
          </cell>
          <cell r="D47" t="str">
            <v>Поляченкова А. М.</v>
          </cell>
          <cell r="E47">
            <v>23207.31</v>
          </cell>
        </row>
        <row r="48">
          <cell r="A48">
            <v>30</v>
          </cell>
          <cell r="B48">
            <v>2011</v>
          </cell>
          <cell r="C48">
            <v>972</v>
          </cell>
          <cell r="D48" t="str">
            <v>Филиппова Н. А.</v>
          </cell>
          <cell r="E48">
            <v>14104.6</v>
          </cell>
        </row>
        <row r="49">
          <cell r="A49">
            <v>33</v>
          </cell>
          <cell r="B49">
            <v>201</v>
          </cell>
          <cell r="C49">
            <v>1175</v>
          </cell>
          <cell r="D49" t="str">
            <v>Довгаль В. С.</v>
          </cell>
          <cell r="E49">
            <v>27163.41</v>
          </cell>
        </row>
        <row r="50">
          <cell r="A50">
            <v>34</v>
          </cell>
          <cell r="B50">
            <v>202</v>
          </cell>
          <cell r="C50">
            <v>1314</v>
          </cell>
          <cell r="D50" t="str">
            <v>Лисевич С. А.</v>
          </cell>
          <cell r="E50">
            <v>25346</v>
          </cell>
        </row>
        <row r="51">
          <cell r="A51">
            <v>36</v>
          </cell>
          <cell r="B51">
            <v>2011</v>
          </cell>
          <cell r="C51">
            <v>983</v>
          </cell>
          <cell r="D51" t="str">
            <v>Граков И. П.</v>
          </cell>
          <cell r="E51">
            <v>15515.75</v>
          </cell>
        </row>
        <row r="52">
          <cell r="A52">
            <v>38</v>
          </cell>
          <cell r="B52">
            <v>201</v>
          </cell>
          <cell r="C52">
            <v>38</v>
          </cell>
          <cell r="D52" t="str">
            <v>Шаехова И. Н.</v>
          </cell>
          <cell r="E52">
            <v>18502</v>
          </cell>
        </row>
        <row r="53">
          <cell r="A53">
            <v>39</v>
          </cell>
          <cell r="B53">
            <v>201</v>
          </cell>
          <cell r="C53">
            <v>39</v>
          </cell>
          <cell r="D53" t="str">
            <v>Силкина О. П.</v>
          </cell>
          <cell r="E53">
            <v>17545</v>
          </cell>
        </row>
        <row r="54">
          <cell r="A54">
            <v>40</v>
          </cell>
          <cell r="B54">
            <v>2011</v>
          </cell>
          <cell r="C54">
            <v>890</v>
          </cell>
          <cell r="D54" t="str">
            <v>Милосердов В. Н.</v>
          </cell>
          <cell r="E54">
            <v>14571.18</v>
          </cell>
        </row>
        <row r="55">
          <cell r="A55">
            <v>41</v>
          </cell>
          <cell r="B55">
            <v>202</v>
          </cell>
          <cell r="C55">
            <v>41</v>
          </cell>
          <cell r="D55" t="str">
            <v>Гукасян Л. Х.</v>
          </cell>
          <cell r="E55">
            <v>26429.47</v>
          </cell>
        </row>
        <row r="56">
          <cell r="A56">
            <v>50</v>
          </cell>
          <cell r="B56">
            <v>1211</v>
          </cell>
          <cell r="C56">
            <v>935</v>
          </cell>
          <cell r="D56" t="str">
            <v>Артамонов Д. Д.</v>
          </cell>
          <cell r="E56">
            <v>10525.1</v>
          </cell>
        </row>
        <row r="57">
          <cell r="A57">
            <v>51</v>
          </cell>
          <cell r="B57">
            <v>201</v>
          </cell>
          <cell r="C57">
            <v>51</v>
          </cell>
          <cell r="D57" t="str">
            <v>Вахрушева О. М.</v>
          </cell>
          <cell r="E57">
            <v>16679.46</v>
          </cell>
        </row>
        <row r="58">
          <cell r="A58">
            <v>55</v>
          </cell>
          <cell r="B58">
            <v>201</v>
          </cell>
          <cell r="C58">
            <v>55</v>
          </cell>
          <cell r="D58" t="str">
            <v>Мулько О. Г.</v>
          </cell>
          <cell r="E58">
            <v>30676.16</v>
          </cell>
          <cell r="F58">
            <v>1</v>
          </cell>
        </row>
        <row r="59">
          <cell r="A59">
            <v>57</v>
          </cell>
          <cell r="B59">
            <v>2013</v>
          </cell>
          <cell r="C59">
            <v>930</v>
          </cell>
          <cell r="D59" t="str">
            <v>Автушенко А. А.</v>
          </cell>
          <cell r="E59">
            <v>19427.759999999998</v>
          </cell>
        </row>
        <row r="60">
          <cell r="A60">
            <v>58</v>
          </cell>
          <cell r="B60">
            <v>202</v>
          </cell>
          <cell r="C60">
            <v>58</v>
          </cell>
          <cell r="D60" t="str">
            <v>Хомюк В. Д.</v>
          </cell>
          <cell r="E60">
            <v>15370</v>
          </cell>
        </row>
        <row r="61">
          <cell r="A61">
            <v>59</v>
          </cell>
          <cell r="B61">
            <v>1601</v>
          </cell>
          <cell r="C61">
            <v>1194</v>
          </cell>
          <cell r="D61" t="str">
            <v>Минина И. В.</v>
          </cell>
          <cell r="E61">
            <v>11585.95</v>
          </cell>
        </row>
        <row r="62">
          <cell r="A62">
            <v>60</v>
          </cell>
          <cell r="B62">
            <v>2013</v>
          </cell>
          <cell r="C62">
            <v>941</v>
          </cell>
          <cell r="D62" t="str">
            <v>Маслов В. И.</v>
          </cell>
          <cell r="E62">
            <v>21120.03</v>
          </cell>
        </row>
        <row r="63">
          <cell r="A63">
            <v>63</v>
          </cell>
          <cell r="B63">
            <v>201</v>
          </cell>
          <cell r="C63">
            <v>63</v>
          </cell>
          <cell r="D63" t="str">
            <v>Галабуда С. Ф.</v>
          </cell>
          <cell r="E63">
            <v>25346</v>
          </cell>
        </row>
        <row r="64">
          <cell r="A64">
            <v>65</v>
          </cell>
          <cell r="B64">
            <v>2005</v>
          </cell>
          <cell r="C64">
            <v>65</v>
          </cell>
          <cell r="D64" t="str">
            <v>Нечет Г. А.</v>
          </cell>
          <cell r="E64">
            <v>19981</v>
          </cell>
        </row>
        <row r="65">
          <cell r="A65">
            <v>66</v>
          </cell>
          <cell r="B65">
            <v>202</v>
          </cell>
          <cell r="C65">
            <v>66</v>
          </cell>
          <cell r="D65" t="str">
            <v>Чернышова Л. Н.</v>
          </cell>
          <cell r="E65">
            <v>25346</v>
          </cell>
        </row>
        <row r="66">
          <cell r="A66">
            <v>67</v>
          </cell>
          <cell r="B66">
            <v>202</v>
          </cell>
          <cell r="C66">
            <v>171</v>
          </cell>
          <cell r="D66" t="str">
            <v>Ващишина Г. Г.</v>
          </cell>
          <cell r="E66">
            <v>25346</v>
          </cell>
        </row>
        <row r="67">
          <cell r="A67">
            <v>68</v>
          </cell>
          <cell r="B67">
            <v>201</v>
          </cell>
          <cell r="C67">
            <v>68</v>
          </cell>
          <cell r="D67" t="str">
            <v>Киричок Н. В.</v>
          </cell>
          <cell r="E67">
            <v>19887.09</v>
          </cell>
        </row>
        <row r="68">
          <cell r="A68">
            <v>70</v>
          </cell>
          <cell r="B68">
            <v>302</v>
          </cell>
          <cell r="C68">
            <v>70</v>
          </cell>
          <cell r="D68" t="str">
            <v>Рубашко В. А.</v>
          </cell>
          <cell r="E68">
            <v>10468.17</v>
          </cell>
        </row>
        <row r="69">
          <cell r="A69">
            <v>72</v>
          </cell>
          <cell r="B69">
            <v>1801</v>
          </cell>
          <cell r="C69">
            <v>744</v>
          </cell>
          <cell r="D69" t="str">
            <v>Кисткина Р. Ф.</v>
          </cell>
          <cell r="E69">
            <v>14064.47</v>
          </cell>
        </row>
        <row r="70">
          <cell r="A70">
            <v>73</v>
          </cell>
          <cell r="B70">
            <v>303</v>
          </cell>
          <cell r="C70">
            <v>73</v>
          </cell>
          <cell r="D70" t="str">
            <v>Цветкова Г. М.</v>
          </cell>
          <cell r="E70">
            <v>12558.31</v>
          </cell>
        </row>
        <row r="71">
          <cell r="A71">
            <v>75</v>
          </cell>
          <cell r="B71">
            <v>201</v>
          </cell>
          <cell r="C71">
            <v>75</v>
          </cell>
          <cell r="D71" t="str">
            <v>Коновалов К. И.</v>
          </cell>
          <cell r="E71">
            <v>32038.69</v>
          </cell>
        </row>
        <row r="72">
          <cell r="A72">
            <v>76</v>
          </cell>
          <cell r="B72">
            <v>302</v>
          </cell>
          <cell r="C72">
            <v>76</v>
          </cell>
          <cell r="D72" t="str">
            <v>Рыбакова Р. П.</v>
          </cell>
          <cell r="E72">
            <v>13138.81</v>
          </cell>
        </row>
        <row r="73">
          <cell r="A73">
            <v>77</v>
          </cell>
          <cell r="B73">
            <v>201</v>
          </cell>
          <cell r="C73">
            <v>77</v>
          </cell>
          <cell r="D73" t="str">
            <v>Черныховская И. Б.</v>
          </cell>
          <cell r="E73">
            <v>14476.1</v>
          </cell>
          <cell r="F73">
            <v>1</v>
          </cell>
        </row>
        <row r="74">
          <cell r="A74">
            <v>78</v>
          </cell>
          <cell r="B74">
            <v>302</v>
          </cell>
          <cell r="C74">
            <v>78</v>
          </cell>
          <cell r="D74" t="str">
            <v>Козлова Е. М.</v>
          </cell>
          <cell r="E74">
            <v>11887.51</v>
          </cell>
        </row>
        <row r="75">
          <cell r="A75">
            <v>79</v>
          </cell>
          <cell r="B75">
            <v>1001</v>
          </cell>
          <cell r="C75">
            <v>79</v>
          </cell>
          <cell r="D75" t="str">
            <v>Тупакова З. Н.</v>
          </cell>
          <cell r="E75">
            <v>12682</v>
          </cell>
        </row>
        <row r="76">
          <cell r="A76">
            <v>80</v>
          </cell>
          <cell r="B76">
            <v>202</v>
          </cell>
          <cell r="C76">
            <v>80</v>
          </cell>
          <cell r="D76" t="str">
            <v>Бахтиарова Л. И.</v>
          </cell>
          <cell r="E76">
            <v>35090</v>
          </cell>
        </row>
        <row r="77">
          <cell r="A77">
            <v>81</v>
          </cell>
          <cell r="B77">
            <v>303</v>
          </cell>
          <cell r="C77">
            <v>81</v>
          </cell>
          <cell r="D77" t="str">
            <v>Стратанович Л. В.</v>
          </cell>
          <cell r="E77">
            <v>10128.799999999999</v>
          </cell>
        </row>
        <row r="78">
          <cell r="A78">
            <v>82</v>
          </cell>
          <cell r="B78">
            <v>201</v>
          </cell>
          <cell r="C78">
            <v>82</v>
          </cell>
          <cell r="D78" t="str">
            <v>Лямо В. С.</v>
          </cell>
          <cell r="E78">
            <v>16066</v>
          </cell>
        </row>
        <row r="79">
          <cell r="A79">
            <v>83</v>
          </cell>
          <cell r="B79">
            <v>2005</v>
          </cell>
          <cell r="C79">
            <v>83</v>
          </cell>
          <cell r="D79" t="str">
            <v>Черкасова Г. Э.</v>
          </cell>
          <cell r="E79">
            <v>25017.45</v>
          </cell>
        </row>
        <row r="80">
          <cell r="A80">
            <v>86</v>
          </cell>
          <cell r="B80">
            <v>2013</v>
          </cell>
          <cell r="C80">
            <v>946</v>
          </cell>
          <cell r="D80" t="str">
            <v>Гарсков Б. И.</v>
          </cell>
          <cell r="E80">
            <v>10105.84</v>
          </cell>
        </row>
        <row r="81">
          <cell r="A81">
            <v>90</v>
          </cell>
          <cell r="B81">
            <v>202</v>
          </cell>
          <cell r="C81">
            <v>948</v>
          </cell>
          <cell r="D81" t="str">
            <v>Грешнов А. Н.</v>
          </cell>
          <cell r="E81">
            <v>24730.799999999999</v>
          </cell>
        </row>
        <row r="82">
          <cell r="A82">
            <v>91</v>
          </cell>
          <cell r="B82">
            <v>2011</v>
          </cell>
          <cell r="C82">
            <v>947</v>
          </cell>
          <cell r="D82" t="str">
            <v>Бербенцев А. М.</v>
          </cell>
          <cell r="E82">
            <v>11712.81</v>
          </cell>
        </row>
        <row r="83">
          <cell r="A83">
            <v>93</v>
          </cell>
          <cell r="B83">
            <v>2011</v>
          </cell>
          <cell r="C83">
            <v>953</v>
          </cell>
          <cell r="D83" t="str">
            <v>Герл Ю. А.</v>
          </cell>
          <cell r="E83">
            <v>17778.349999999999</v>
          </cell>
        </row>
        <row r="84">
          <cell r="A84">
            <v>94</v>
          </cell>
          <cell r="B84">
            <v>301</v>
          </cell>
          <cell r="C84">
            <v>94</v>
          </cell>
          <cell r="D84" t="str">
            <v>Абакелия М. К.</v>
          </cell>
          <cell r="E84">
            <v>9177.64</v>
          </cell>
        </row>
        <row r="85">
          <cell r="A85">
            <v>95</v>
          </cell>
          <cell r="B85">
            <v>302</v>
          </cell>
          <cell r="C85">
            <v>95</v>
          </cell>
          <cell r="D85" t="str">
            <v>Новикова З. И.</v>
          </cell>
          <cell r="E85">
            <v>10320.780000000001</v>
          </cell>
        </row>
        <row r="86">
          <cell r="A86">
            <v>97</v>
          </cell>
          <cell r="B86">
            <v>1212</v>
          </cell>
          <cell r="C86">
            <v>815</v>
          </cell>
          <cell r="D86" t="str">
            <v>Гусев С. Б.</v>
          </cell>
          <cell r="E86">
            <v>-477.5</v>
          </cell>
        </row>
        <row r="87">
          <cell r="A87">
            <v>99</v>
          </cell>
          <cell r="B87">
            <v>1602</v>
          </cell>
          <cell r="C87">
            <v>825</v>
          </cell>
          <cell r="D87" t="str">
            <v>Косарев А. В.</v>
          </cell>
          <cell r="E87">
            <v>20471.29</v>
          </cell>
        </row>
        <row r="88">
          <cell r="A88">
            <v>100</v>
          </cell>
          <cell r="B88">
            <v>1501</v>
          </cell>
          <cell r="C88">
            <v>712</v>
          </cell>
          <cell r="D88" t="str">
            <v>Лущенко А. Е.</v>
          </cell>
          <cell r="E88">
            <v>17263.009999999998</v>
          </cell>
        </row>
        <row r="89">
          <cell r="A89">
            <v>101</v>
          </cell>
          <cell r="B89">
            <v>2013</v>
          </cell>
          <cell r="C89">
            <v>797</v>
          </cell>
          <cell r="D89" t="str">
            <v>Денисенков В. Н.</v>
          </cell>
          <cell r="E89">
            <v>18039.04</v>
          </cell>
        </row>
        <row r="90">
          <cell r="A90">
            <v>102</v>
          </cell>
          <cell r="B90">
            <v>2011</v>
          </cell>
          <cell r="C90">
            <v>846</v>
          </cell>
          <cell r="D90" t="str">
            <v>Бусыгин О. А.</v>
          </cell>
          <cell r="E90">
            <v>13087.64</v>
          </cell>
        </row>
        <row r="91">
          <cell r="A91">
            <v>103</v>
          </cell>
          <cell r="B91">
            <v>2001</v>
          </cell>
          <cell r="C91">
            <v>103</v>
          </cell>
          <cell r="D91" t="str">
            <v>Баранова В. А.</v>
          </cell>
          <cell r="E91">
            <v>6657.45</v>
          </cell>
        </row>
        <row r="92">
          <cell r="A92">
            <v>104</v>
          </cell>
          <cell r="B92">
            <v>2011</v>
          </cell>
          <cell r="C92">
            <v>915</v>
          </cell>
          <cell r="D92" t="str">
            <v>Александров А. Р.</v>
          </cell>
          <cell r="E92">
            <v>13528.82</v>
          </cell>
        </row>
        <row r="93">
          <cell r="A93">
            <v>108</v>
          </cell>
          <cell r="B93">
            <v>2011</v>
          </cell>
          <cell r="C93">
            <v>603</v>
          </cell>
          <cell r="D93" t="str">
            <v>Куприянов А. В.</v>
          </cell>
          <cell r="E93">
            <v>16832.599999999999</v>
          </cell>
        </row>
        <row r="94">
          <cell r="A94">
            <v>111</v>
          </cell>
          <cell r="B94">
            <v>302</v>
          </cell>
          <cell r="C94">
            <v>111</v>
          </cell>
          <cell r="D94" t="str">
            <v>Иванова С. М.</v>
          </cell>
          <cell r="E94">
            <v>13103.44</v>
          </cell>
        </row>
        <row r="95">
          <cell r="A95">
            <v>114</v>
          </cell>
          <cell r="B95">
            <v>2011</v>
          </cell>
          <cell r="C95">
            <v>687</v>
          </cell>
          <cell r="D95" t="str">
            <v>Кондратьев Ю. В.</v>
          </cell>
          <cell r="E95">
            <v>13087.64</v>
          </cell>
        </row>
        <row r="96">
          <cell r="A96">
            <v>115</v>
          </cell>
          <cell r="B96">
            <v>2011</v>
          </cell>
          <cell r="C96">
            <v>689</v>
          </cell>
          <cell r="D96" t="str">
            <v>Рожин Г. А.</v>
          </cell>
          <cell r="E96">
            <v>13340.72</v>
          </cell>
        </row>
        <row r="97">
          <cell r="A97">
            <v>116</v>
          </cell>
          <cell r="B97">
            <v>2011</v>
          </cell>
          <cell r="C97">
            <v>826</v>
          </cell>
          <cell r="D97" t="str">
            <v>Коротков А. В.</v>
          </cell>
          <cell r="E97">
            <v>13649.66</v>
          </cell>
        </row>
        <row r="98">
          <cell r="A98">
            <v>117</v>
          </cell>
          <cell r="B98">
            <v>302</v>
          </cell>
          <cell r="C98">
            <v>117</v>
          </cell>
          <cell r="D98" t="str">
            <v>Родина А. А.</v>
          </cell>
          <cell r="E98">
            <v>12558.31</v>
          </cell>
        </row>
        <row r="99">
          <cell r="A99">
            <v>118</v>
          </cell>
          <cell r="B99">
            <v>1601</v>
          </cell>
          <cell r="C99">
            <v>118</v>
          </cell>
          <cell r="D99" t="str">
            <v>Ярымова О. И.</v>
          </cell>
          <cell r="E99">
            <v>10956.52</v>
          </cell>
        </row>
        <row r="100">
          <cell r="A100">
            <v>121</v>
          </cell>
          <cell r="B100">
            <v>401</v>
          </cell>
          <cell r="C100">
            <v>121</v>
          </cell>
          <cell r="D100" t="str">
            <v>Лис Н. В.</v>
          </cell>
          <cell r="E100">
            <v>16791.990000000002</v>
          </cell>
        </row>
        <row r="101">
          <cell r="A101">
            <v>123</v>
          </cell>
          <cell r="B101">
            <v>1211</v>
          </cell>
          <cell r="C101">
            <v>887</v>
          </cell>
          <cell r="D101" t="str">
            <v>Каргапольцев М. И.</v>
          </cell>
          <cell r="E101">
            <v>18173</v>
          </cell>
        </row>
        <row r="102">
          <cell r="A102">
            <v>124</v>
          </cell>
          <cell r="B102">
            <v>501</v>
          </cell>
          <cell r="C102">
            <v>124</v>
          </cell>
          <cell r="D102" t="str">
            <v>Карташева О. Г.</v>
          </cell>
          <cell r="E102">
            <v>16984.12</v>
          </cell>
        </row>
        <row r="103">
          <cell r="A103">
            <v>128</v>
          </cell>
          <cell r="B103">
            <v>2013</v>
          </cell>
          <cell r="C103">
            <v>907</v>
          </cell>
          <cell r="D103" t="str">
            <v>Климов А. В.</v>
          </cell>
          <cell r="E103">
            <v>16054.369999999999</v>
          </cell>
        </row>
        <row r="104">
          <cell r="A104">
            <v>129</v>
          </cell>
          <cell r="B104">
            <v>2002</v>
          </cell>
          <cell r="C104">
            <v>834</v>
          </cell>
          <cell r="D104" t="str">
            <v>Кузнецова Т. А.</v>
          </cell>
          <cell r="E104">
            <v>15365.62</v>
          </cell>
          <cell r="F104">
            <v>1</v>
          </cell>
        </row>
        <row r="105">
          <cell r="A105">
            <v>130</v>
          </cell>
          <cell r="B105">
            <v>2011</v>
          </cell>
          <cell r="C105">
            <v>908</v>
          </cell>
          <cell r="D105" t="str">
            <v>Иванова Н. А.</v>
          </cell>
          <cell r="E105">
            <v>3302.39</v>
          </cell>
        </row>
        <row r="106">
          <cell r="A106">
            <v>131</v>
          </cell>
          <cell r="B106">
            <v>2013</v>
          </cell>
          <cell r="C106">
            <v>672</v>
          </cell>
          <cell r="D106" t="str">
            <v>Соловьев Ю. В.</v>
          </cell>
          <cell r="E106">
            <v>12131.03</v>
          </cell>
        </row>
        <row r="107">
          <cell r="A107">
            <v>132</v>
          </cell>
          <cell r="B107">
            <v>2002</v>
          </cell>
          <cell r="C107">
            <v>83132</v>
          </cell>
          <cell r="D107" t="str">
            <v>Ряго Т. Я.</v>
          </cell>
          <cell r="E107">
            <v>19590.150000000001</v>
          </cell>
        </row>
        <row r="108">
          <cell r="A108">
            <v>133</v>
          </cell>
          <cell r="B108">
            <v>2013</v>
          </cell>
          <cell r="C108">
            <v>728</v>
          </cell>
          <cell r="D108" t="str">
            <v>Бахтин В. Б.</v>
          </cell>
          <cell r="E108">
            <v>16158.12</v>
          </cell>
        </row>
        <row r="109">
          <cell r="A109">
            <v>134</v>
          </cell>
          <cell r="B109">
            <v>1604</v>
          </cell>
          <cell r="C109">
            <v>851</v>
          </cell>
          <cell r="D109" t="str">
            <v>Кисель Л. П.</v>
          </cell>
          <cell r="E109">
            <v>16379.35</v>
          </cell>
        </row>
        <row r="110">
          <cell r="A110">
            <v>135</v>
          </cell>
          <cell r="B110">
            <v>2001</v>
          </cell>
          <cell r="C110">
            <v>213</v>
          </cell>
          <cell r="D110" t="str">
            <v>Литвинович Н. П.</v>
          </cell>
          <cell r="E110">
            <v>6375.98</v>
          </cell>
        </row>
        <row r="111">
          <cell r="A111">
            <v>137</v>
          </cell>
          <cell r="B111">
            <v>1603</v>
          </cell>
          <cell r="C111">
            <v>137</v>
          </cell>
          <cell r="D111" t="str">
            <v>Уколова Л. Б.</v>
          </cell>
          <cell r="E111">
            <v>15156.44</v>
          </cell>
        </row>
        <row r="112">
          <cell r="A112">
            <v>141</v>
          </cell>
          <cell r="B112">
            <v>2002</v>
          </cell>
          <cell r="C112">
            <v>242</v>
          </cell>
          <cell r="D112" t="str">
            <v>Винниченко А. В.</v>
          </cell>
          <cell r="E112">
            <v>8405.66</v>
          </cell>
        </row>
        <row r="113">
          <cell r="A113">
            <v>142</v>
          </cell>
          <cell r="B113">
            <v>201</v>
          </cell>
          <cell r="C113">
            <v>786</v>
          </cell>
          <cell r="D113" t="str">
            <v>Доненко О. В.</v>
          </cell>
          <cell r="E113">
            <v>22298.2</v>
          </cell>
        </row>
        <row r="114">
          <cell r="A114">
            <v>146</v>
          </cell>
          <cell r="B114">
            <v>2006</v>
          </cell>
          <cell r="C114">
            <v>189</v>
          </cell>
          <cell r="D114" t="str">
            <v>Смирнова Н. Ф.</v>
          </cell>
          <cell r="E114">
            <v>14756</v>
          </cell>
        </row>
        <row r="115">
          <cell r="A115">
            <v>151</v>
          </cell>
          <cell r="B115">
            <v>202</v>
          </cell>
          <cell r="C115">
            <v>794</v>
          </cell>
          <cell r="D115" t="str">
            <v>Лямо А. В.</v>
          </cell>
          <cell r="E115">
            <v>25939.23</v>
          </cell>
        </row>
        <row r="116">
          <cell r="A116">
            <v>153</v>
          </cell>
          <cell r="B116">
            <v>2011</v>
          </cell>
          <cell r="C116">
            <v>805</v>
          </cell>
          <cell r="D116" t="str">
            <v>Андреев А. В.</v>
          </cell>
          <cell r="E116">
            <v>17410.830000000002</v>
          </cell>
        </row>
        <row r="117">
          <cell r="A117">
            <v>155</v>
          </cell>
          <cell r="B117">
            <v>2011</v>
          </cell>
          <cell r="C117">
            <v>824</v>
          </cell>
          <cell r="D117" t="str">
            <v>Науменко В. М.</v>
          </cell>
          <cell r="E117">
            <v>12530.78</v>
          </cell>
        </row>
        <row r="118">
          <cell r="A118">
            <v>156</v>
          </cell>
          <cell r="B118">
            <v>2011</v>
          </cell>
          <cell r="C118">
            <v>156</v>
          </cell>
          <cell r="D118" t="str">
            <v>Марковцов М. М.</v>
          </cell>
          <cell r="E118">
            <v>16460.34</v>
          </cell>
        </row>
        <row r="119">
          <cell r="A119">
            <v>157</v>
          </cell>
          <cell r="B119">
            <v>301</v>
          </cell>
          <cell r="C119">
            <v>157</v>
          </cell>
          <cell r="D119" t="str">
            <v>Гончарова Е. Г.</v>
          </cell>
          <cell r="E119">
            <v>9540.08</v>
          </cell>
        </row>
        <row r="120">
          <cell r="A120">
            <v>158</v>
          </cell>
          <cell r="B120">
            <v>2006</v>
          </cell>
          <cell r="C120">
            <v>194</v>
          </cell>
          <cell r="D120" t="str">
            <v>Петрова К. А.</v>
          </cell>
          <cell r="E120">
            <v>9381.4699999999993</v>
          </cell>
        </row>
        <row r="121">
          <cell r="A121">
            <v>160</v>
          </cell>
          <cell r="B121">
            <v>201</v>
          </cell>
          <cell r="C121">
            <v>160</v>
          </cell>
          <cell r="D121" t="str">
            <v>Зупаров Р. А.</v>
          </cell>
          <cell r="E121">
            <v>35090</v>
          </cell>
        </row>
        <row r="122">
          <cell r="A122">
            <v>161</v>
          </cell>
          <cell r="B122">
            <v>301</v>
          </cell>
          <cell r="C122">
            <v>161</v>
          </cell>
          <cell r="D122" t="str">
            <v>Северин А. М.</v>
          </cell>
          <cell r="E122">
            <v>7564.59</v>
          </cell>
        </row>
        <row r="123">
          <cell r="A123">
            <v>163</v>
          </cell>
          <cell r="B123">
            <v>1001</v>
          </cell>
          <cell r="C123">
            <v>163</v>
          </cell>
          <cell r="D123" t="str">
            <v>Браташ В. В.</v>
          </cell>
          <cell r="E123">
            <v>14064.47</v>
          </cell>
        </row>
        <row r="124">
          <cell r="A124">
            <v>166</v>
          </cell>
          <cell r="B124">
            <v>2011</v>
          </cell>
          <cell r="C124">
            <v>166</v>
          </cell>
          <cell r="D124" t="str">
            <v>Суворов А. Е.</v>
          </cell>
          <cell r="E124">
            <v>18459.849999999999</v>
          </cell>
        </row>
        <row r="125">
          <cell r="A125">
            <v>169</v>
          </cell>
          <cell r="B125">
            <v>2001</v>
          </cell>
          <cell r="C125">
            <v>295</v>
          </cell>
          <cell r="D125" t="str">
            <v>Завгородний А. Я.</v>
          </cell>
          <cell r="E125">
            <v>7612.78</v>
          </cell>
        </row>
        <row r="126">
          <cell r="A126">
            <v>171</v>
          </cell>
          <cell r="B126">
            <v>2010</v>
          </cell>
          <cell r="C126">
            <v>735</v>
          </cell>
          <cell r="D126" t="str">
            <v>Добромиллер И. Э.</v>
          </cell>
          <cell r="E126">
            <v>18599.349999999999</v>
          </cell>
        </row>
        <row r="127">
          <cell r="A127">
            <v>174</v>
          </cell>
          <cell r="B127">
            <v>2001</v>
          </cell>
          <cell r="C127">
            <v>824</v>
          </cell>
          <cell r="D127" t="str">
            <v>Китайцева В. П.</v>
          </cell>
          <cell r="E127">
            <v>6438.49</v>
          </cell>
        </row>
        <row r="128">
          <cell r="A128">
            <v>176</v>
          </cell>
          <cell r="B128">
            <v>2006</v>
          </cell>
          <cell r="C128">
            <v>176</v>
          </cell>
          <cell r="D128" t="str">
            <v>Бондарев А. Ю.</v>
          </cell>
          <cell r="E128">
            <v>9396.8700000000008</v>
          </cell>
        </row>
        <row r="129">
          <cell r="A129">
            <v>177</v>
          </cell>
          <cell r="B129">
            <v>2002</v>
          </cell>
          <cell r="C129">
            <v>2610</v>
          </cell>
          <cell r="D129" t="str">
            <v>Даушвили И. М.</v>
          </cell>
          <cell r="E129">
            <v>13019.6</v>
          </cell>
        </row>
        <row r="130">
          <cell r="A130">
            <v>178</v>
          </cell>
          <cell r="B130">
            <v>1401</v>
          </cell>
          <cell r="C130">
            <v>178</v>
          </cell>
          <cell r="D130" t="str">
            <v>Войтюк С. В.</v>
          </cell>
          <cell r="E130">
            <v>14855.78</v>
          </cell>
        </row>
        <row r="131">
          <cell r="A131">
            <v>179</v>
          </cell>
          <cell r="B131">
            <v>1500</v>
          </cell>
          <cell r="C131">
            <v>179</v>
          </cell>
          <cell r="D131" t="str">
            <v>Протасенко А. А.</v>
          </cell>
          <cell r="E131">
            <v>18716.98</v>
          </cell>
        </row>
        <row r="132">
          <cell r="A132">
            <v>180</v>
          </cell>
          <cell r="B132">
            <v>2006</v>
          </cell>
          <cell r="C132">
            <v>180</v>
          </cell>
          <cell r="D132" t="str">
            <v>Джевага В. Г.</v>
          </cell>
          <cell r="E132">
            <v>12292</v>
          </cell>
        </row>
        <row r="133">
          <cell r="A133">
            <v>181</v>
          </cell>
          <cell r="B133">
            <v>2009</v>
          </cell>
          <cell r="C133">
            <v>181</v>
          </cell>
          <cell r="D133" t="str">
            <v>Гвоздева М. И.</v>
          </cell>
          <cell r="E133">
            <v>16760.36</v>
          </cell>
        </row>
        <row r="134">
          <cell r="A134">
            <v>182</v>
          </cell>
          <cell r="B134">
            <v>2002</v>
          </cell>
          <cell r="C134">
            <v>880</v>
          </cell>
          <cell r="D134" t="str">
            <v>Неробеева Е. В.</v>
          </cell>
          <cell r="E134">
            <v>8461.74</v>
          </cell>
        </row>
        <row r="135">
          <cell r="A135">
            <v>183</v>
          </cell>
          <cell r="B135">
            <v>2002</v>
          </cell>
          <cell r="C135">
            <v>848</v>
          </cell>
          <cell r="D135" t="str">
            <v>Гусев В. Б.</v>
          </cell>
          <cell r="E135">
            <v>10817</v>
          </cell>
        </row>
        <row r="136">
          <cell r="A136">
            <v>185</v>
          </cell>
          <cell r="B136">
            <v>201</v>
          </cell>
          <cell r="C136">
            <v>183</v>
          </cell>
          <cell r="D136" t="str">
            <v>Мануйлов С. Г.</v>
          </cell>
          <cell r="E136">
            <v>43848</v>
          </cell>
        </row>
        <row r="137">
          <cell r="A137">
            <v>189</v>
          </cell>
          <cell r="B137">
            <v>201</v>
          </cell>
          <cell r="C137">
            <v>187</v>
          </cell>
          <cell r="D137" t="str">
            <v>Кондратьева И. Ф.</v>
          </cell>
          <cell r="E137" t="str">
            <v>-</v>
          </cell>
        </row>
        <row r="138">
          <cell r="A138">
            <v>191</v>
          </cell>
          <cell r="B138">
            <v>2002</v>
          </cell>
          <cell r="C138">
            <v>191</v>
          </cell>
          <cell r="D138" t="str">
            <v>Любомирова И. С.</v>
          </cell>
          <cell r="E138">
            <v>11361.3</v>
          </cell>
        </row>
        <row r="139">
          <cell r="A139">
            <v>192</v>
          </cell>
          <cell r="B139">
            <v>2005</v>
          </cell>
          <cell r="C139">
            <v>192</v>
          </cell>
          <cell r="D139" t="str">
            <v>Бобровская М. Л.</v>
          </cell>
          <cell r="E139">
            <v>26883.75</v>
          </cell>
        </row>
        <row r="140">
          <cell r="A140">
            <v>193</v>
          </cell>
          <cell r="B140">
            <v>2001</v>
          </cell>
          <cell r="C140">
            <v>193</v>
          </cell>
          <cell r="D140" t="str">
            <v>Скворцова А. Н.</v>
          </cell>
          <cell r="E140">
            <v>11285.05</v>
          </cell>
        </row>
        <row r="141">
          <cell r="A141">
            <v>194</v>
          </cell>
          <cell r="B141">
            <v>2006</v>
          </cell>
          <cell r="C141">
            <v>194</v>
          </cell>
          <cell r="D141" t="str">
            <v>Кордик Т. Н.</v>
          </cell>
          <cell r="E141">
            <v>11833.07</v>
          </cell>
        </row>
        <row r="142">
          <cell r="A142">
            <v>197</v>
          </cell>
          <cell r="B142">
            <v>2002</v>
          </cell>
          <cell r="C142">
            <v>885</v>
          </cell>
          <cell r="D142" t="str">
            <v>Синчук Г. Н.</v>
          </cell>
          <cell r="E142">
            <v>4260.87</v>
          </cell>
        </row>
        <row r="143">
          <cell r="A143">
            <v>200</v>
          </cell>
          <cell r="B143">
            <v>1603</v>
          </cell>
          <cell r="C143">
            <v>262</v>
          </cell>
          <cell r="D143" t="str">
            <v>Апранич Н. О.</v>
          </cell>
          <cell r="E143">
            <v>15803.26</v>
          </cell>
        </row>
        <row r="144">
          <cell r="A144">
            <v>204</v>
          </cell>
          <cell r="B144">
            <v>301</v>
          </cell>
          <cell r="C144">
            <v>134</v>
          </cell>
          <cell r="D144" t="str">
            <v>Каупинене М. Е.</v>
          </cell>
          <cell r="E144">
            <v>10521.32</v>
          </cell>
        </row>
        <row r="145">
          <cell r="A145">
            <v>205</v>
          </cell>
          <cell r="B145">
            <v>2011</v>
          </cell>
          <cell r="C145">
            <v>205</v>
          </cell>
          <cell r="D145" t="str">
            <v>Абашина Г. А.</v>
          </cell>
          <cell r="E145">
            <v>15297.57</v>
          </cell>
        </row>
        <row r="146">
          <cell r="A146">
            <v>207</v>
          </cell>
          <cell r="B146">
            <v>2011</v>
          </cell>
          <cell r="C146">
            <v>951</v>
          </cell>
          <cell r="D146" t="str">
            <v>Загорная Н. З.</v>
          </cell>
          <cell r="E146">
            <v>14634.37</v>
          </cell>
        </row>
        <row r="147">
          <cell r="A147">
            <v>208</v>
          </cell>
          <cell r="B147">
            <v>303</v>
          </cell>
          <cell r="C147">
            <v>208</v>
          </cell>
          <cell r="D147" t="str">
            <v>Никитина Р. М.</v>
          </cell>
          <cell r="E147">
            <v>12179.14</v>
          </cell>
        </row>
        <row r="148">
          <cell r="A148">
            <v>212</v>
          </cell>
          <cell r="B148">
            <v>301</v>
          </cell>
          <cell r="C148">
            <v>263</v>
          </cell>
          <cell r="D148" t="str">
            <v>Масленикова Н. Т.</v>
          </cell>
          <cell r="E148">
            <v>13951.51</v>
          </cell>
        </row>
        <row r="149">
          <cell r="A149">
            <v>216</v>
          </cell>
          <cell r="B149">
            <v>1601</v>
          </cell>
          <cell r="C149">
            <v>216</v>
          </cell>
          <cell r="D149" t="str">
            <v>Довнар М. И.</v>
          </cell>
          <cell r="E149">
            <v>5759.44</v>
          </cell>
        </row>
        <row r="150">
          <cell r="A150">
            <v>218</v>
          </cell>
          <cell r="B150">
            <v>2013</v>
          </cell>
          <cell r="C150">
            <v>707</v>
          </cell>
          <cell r="D150" t="str">
            <v>Каверин Б. В.</v>
          </cell>
          <cell r="E150">
            <v>11914.29</v>
          </cell>
        </row>
        <row r="151">
          <cell r="A151">
            <v>219</v>
          </cell>
          <cell r="B151">
            <v>2013</v>
          </cell>
          <cell r="C151">
            <v>724</v>
          </cell>
          <cell r="D151" t="str">
            <v>Степанов С. П.</v>
          </cell>
          <cell r="E151">
            <v>13052.19</v>
          </cell>
        </row>
        <row r="152">
          <cell r="A152">
            <v>221</v>
          </cell>
          <cell r="B152">
            <v>2011</v>
          </cell>
          <cell r="C152">
            <v>725</v>
          </cell>
          <cell r="D152" t="str">
            <v>Смолянинов С. В.</v>
          </cell>
          <cell r="E152">
            <v>17778.349999999999</v>
          </cell>
        </row>
        <row r="153">
          <cell r="A153">
            <v>222</v>
          </cell>
          <cell r="B153">
            <v>2011</v>
          </cell>
          <cell r="C153">
            <v>835</v>
          </cell>
          <cell r="D153" t="str">
            <v>Маклагина А. И.</v>
          </cell>
          <cell r="E153">
            <v>14475.6</v>
          </cell>
        </row>
        <row r="154">
          <cell r="A154">
            <v>228</v>
          </cell>
          <cell r="B154">
            <v>2011</v>
          </cell>
          <cell r="C154">
            <v>628</v>
          </cell>
          <cell r="D154" t="str">
            <v>Бербенцева И. А.</v>
          </cell>
          <cell r="E154">
            <v>13781.76</v>
          </cell>
        </row>
        <row r="155">
          <cell r="A155">
            <v>230</v>
          </cell>
          <cell r="B155">
            <v>1500</v>
          </cell>
          <cell r="C155">
            <v>230</v>
          </cell>
          <cell r="D155" t="str">
            <v>Селюх А. Е.</v>
          </cell>
          <cell r="E155">
            <v>14017.09</v>
          </cell>
        </row>
        <row r="156">
          <cell r="A156">
            <v>232</v>
          </cell>
          <cell r="B156">
            <v>301</v>
          </cell>
          <cell r="C156">
            <v>127</v>
          </cell>
          <cell r="D156" t="str">
            <v>Иванова Н. М.</v>
          </cell>
          <cell r="E156">
            <v>12749.01</v>
          </cell>
        </row>
        <row r="157">
          <cell r="A157">
            <v>236</v>
          </cell>
          <cell r="B157">
            <v>2013</v>
          </cell>
          <cell r="C157">
            <v>236</v>
          </cell>
          <cell r="D157" t="str">
            <v>Панкратов В. А.</v>
          </cell>
          <cell r="E157">
            <v>16317.13</v>
          </cell>
        </row>
        <row r="158">
          <cell r="A158">
            <v>242</v>
          </cell>
          <cell r="B158">
            <v>2002</v>
          </cell>
          <cell r="C158">
            <v>841</v>
          </cell>
          <cell r="D158" t="str">
            <v>Вытрищак Н. Н.</v>
          </cell>
          <cell r="E158">
            <v>13406.8</v>
          </cell>
        </row>
        <row r="159">
          <cell r="A159">
            <v>245</v>
          </cell>
          <cell r="B159">
            <v>2009</v>
          </cell>
          <cell r="C159">
            <v>245</v>
          </cell>
          <cell r="D159" t="str">
            <v>Курка Н. Ф.</v>
          </cell>
          <cell r="E159">
            <v>15586.96</v>
          </cell>
        </row>
        <row r="160">
          <cell r="A160">
            <v>256</v>
          </cell>
          <cell r="B160">
            <v>301</v>
          </cell>
          <cell r="C160">
            <v>252</v>
          </cell>
          <cell r="D160" t="str">
            <v>Беспамятнова Т. Н.</v>
          </cell>
          <cell r="E160">
            <v>12005.38</v>
          </cell>
        </row>
        <row r="161">
          <cell r="A161">
            <v>258</v>
          </cell>
          <cell r="B161">
            <v>302</v>
          </cell>
          <cell r="C161">
            <v>258</v>
          </cell>
          <cell r="D161" t="str">
            <v>Гевчук Ж. Г.</v>
          </cell>
          <cell r="E161">
            <v>13522.91</v>
          </cell>
        </row>
        <row r="162">
          <cell r="A162">
            <v>259</v>
          </cell>
          <cell r="B162">
            <v>2002</v>
          </cell>
          <cell r="C162">
            <v>842</v>
          </cell>
          <cell r="D162" t="str">
            <v>Березина Т. О.</v>
          </cell>
          <cell r="E162">
            <v>9731.57</v>
          </cell>
        </row>
        <row r="163">
          <cell r="A163">
            <v>264</v>
          </cell>
          <cell r="B163">
            <v>2002</v>
          </cell>
          <cell r="C163">
            <v>83140</v>
          </cell>
          <cell r="D163" t="str">
            <v>Коломыцева Е. М.</v>
          </cell>
          <cell r="E163">
            <v>3189.56</v>
          </cell>
        </row>
        <row r="164">
          <cell r="A164">
            <v>265</v>
          </cell>
          <cell r="B164">
            <v>2009</v>
          </cell>
          <cell r="C164">
            <v>985</v>
          </cell>
          <cell r="D164" t="str">
            <v>Вытрищак В. А.</v>
          </cell>
          <cell r="E164">
            <v>18807.71</v>
          </cell>
        </row>
        <row r="165">
          <cell r="A165">
            <v>266</v>
          </cell>
          <cell r="B165">
            <v>1500</v>
          </cell>
          <cell r="C165">
            <v>266</v>
          </cell>
          <cell r="D165" t="str">
            <v>Селюх Ю. А.</v>
          </cell>
          <cell r="E165">
            <v>15425.13</v>
          </cell>
        </row>
        <row r="166">
          <cell r="A166">
            <v>267</v>
          </cell>
          <cell r="B166">
            <v>1601</v>
          </cell>
          <cell r="C166">
            <v>267</v>
          </cell>
          <cell r="D166" t="str">
            <v>Галкина Е. Ф.</v>
          </cell>
          <cell r="E166">
            <v>13000.38</v>
          </cell>
        </row>
        <row r="167">
          <cell r="A167">
            <v>268</v>
          </cell>
          <cell r="B167">
            <v>302</v>
          </cell>
          <cell r="C167">
            <v>268</v>
          </cell>
          <cell r="D167" t="str">
            <v>Крайникова Г. Ф.</v>
          </cell>
          <cell r="E167">
            <v>13363.02</v>
          </cell>
        </row>
        <row r="168">
          <cell r="A168">
            <v>269</v>
          </cell>
          <cell r="B168">
            <v>302</v>
          </cell>
          <cell r="C168">
            <v>269</v>
          </cell>
          <cell r="D168" t="str">
            <v>Сологуб А. И.</v>
          </cell>
          <cell r="E168">
            <v>14944.07</v>
          </cell>
        </row>
        <row r="169">
          <cell r="A169">
            <v>270</v>
          </cell>
          <cell r="B169">
            <v>302</v>
          </cell>
          <cell r="C169">
            <v>270</v>
          </cell>
          <cell r="D169" t="str">
            <v>Климова Е. Е.</v>
          </cell>
          <cell r="E169">
            <v>13828.58</v>
          </cell>
        </row>
        <row r="170">
          <cell r="A170">
            <v>273</v>
          </cell>
          <cell r="B170">
            <v>302</v>
          </cell>
          <cell r="C170">
            <v>273</v>
          </cell>
          <cell r="D170" t="str">
            <v>Сякова Н. В.</v>
          </cell>
          <cell r="E170">
            <v>7665.25</v>
          </cell>
          <cell r="F170">
            <v>1</v>
          </cell>
        </row>
        <row r="171">
          <cell r="A171">
            <v>277</v>
          </cell>
          <cell r="B171">
            <v>302</v>
          </cell>
          <cell r="C171">
            <v>277</v>
          </cell>
          <cell r="D171" t="str">
            <v>Вирбицкая К. П.</v>
          </cell>
          <cell r="E171">
            <v>12781.84</v>
          </cell>
        </row>
        <row r="172">
          <cell r="A172">
            <v>278</v>
          </cell>
          <cell r="B172">
            <v>1603</v>
          </cell>
          <cell r="C172">
            <v>278</v>
          </cell>
          <cell r="D172" t="str">
            <v>Игнатьева В. Н.</v>
          </cell>
          <cell r="E172">
            <v>9863.06</v>
          </cell>
        </row>
        <row r="173">
          <cell r="A173">
            <v>279</v>
          </cell>
          <cell r="B173">
            <v>302</v>
          </cell>
          <cell r="C173">
            <v>279</v>
          </cell>
          <cell r="D173" t="str">
            <v>Лифанова А. Н.</v>
          </cell>
          <cell r="E173">
            <v>11703.77</v>
          </cell>
        </row>
        <row r="174">
          <cell r="A174">
            <v>281</v>
          </cell>
          <cell r="B174">
            <v>2011</v>
          </cell>
          <cell r="C174">
            <v>281</v>
          </cell>
          <cell r="D174" t="str">
            <v>Портнова Л. И.</v>
          </cell>
          <cell r="E174">
            <v>16397.82</v>
          </cell>
        </row>
        <row r="175">
          <cell r="A175">
            <v>282</v>
          </cell>
          <cell r="B175">
            <v>1601</v>
          </cell>
          <cell r="C175">
            <v>282</v>
          </cell>
          <cell r="D175" t="str">
            <v>Маркова Т. Н.</v>
          </cell>
          <cell r="E175">
            <v>13680.61</v>
          </cell>
        </row>
        <row r="176">
          <cell r="A176">
            <v>284</v>
          </cell>
          <cell r="B176">
            <v>302</v>
          </cell>
          <cell r="C176">
            <v>284</v>
          </cell>
          <cell r="D176" t="str">
            <v>Чернакова В. Л.</v>
          </cell>
          <cell r="E176">
            <v>11949.98</v>
          </cell>
        </row>
        <row r="177">
          <cell r="A177">
            <v>285</v>
          </cell>
          <cell r="B177">
            <v>301</v>
          </cell>
          <cell r="C177">
            <v>285</v>
          </cell>
          <cell r="D177" t="str">
            <v>Казакова К. С.</v>
          </cell>
          <cell r="E177">
            <v>9191.82</v>
          </cell>
          <cell r="F177">
            <v>1</v>
          </cell>
        </row>
        <row r="178">
          <cell r="A178">
            <v>288</v>
          </cell>
          <cell r="B178">
            <v>201</v>
          </cell>
          <cell r="C178">
            <v>200</v>
          </cell>
          <cell r="D178" t="str">
            <v>Петросова О. Б.</v>
          </cell>
          <cell r="E178">
            <v>16559</v>
          </cell>
        </row>
        <row r="179">
          <cell r="A179">
            <v>290</v>
          </cell>
          <cell r="B179">
            <v>301</v>
          </cell>
          <cell r="C179">
            <v>290</v>
          </cell>
          <cell r="D179" t="str">
            <v>Кочеткова Р. Х.</v>
          </cell>
          <cell r="E179">
            <v>9191.82</v>
          </cell>
        </row>
        <row r="180">
          <cell r="A180">
            <v>294</v>
          </cell>
          <cell r="B180">
            <v>201</v>
          </cell>
          <cell r="C180">
            <v>294</v>
          </cell>
          <cell r="D180" t="str">
            <v>Ильина Н. П.</v>
          </cell>
          <cell r="E180">
            <v>21197.85</v>
          </cell>
        </row>
        <row r="181">
          <cell r="A181">
            <v>295</v>
          </cell>
          <cell r="B181">
            <v>201</v>
          </cell>
          <cell r="C181">
            <v>838</v>
          </cell>
          <cell r="D181" t="str">
            <v>Шестерненко С. В.</v>
          </cell>
          <cell r="E181">
            <v>19981</v>
          </cell>
        </row>
        <row r="182">
          <cell r="A182">
            <v>296</v>
          </cell>
          <cell r="B182">
            <v>201</v>
          </cell>
          <cell r="C182">
            <v>856</v>
          </cell>
          <cell r="D182" t="str">
            <v>Медведева Л. В.</v>
          </cell>
          <cell r="E182">
            <v>18009</v>
          </cell>
        </row>
        <row r="183">
          <cell r="A183">
            <v>301</v>
          </cell>
          <cell r="B183">
            <v>302</v>
          </cell>
          <cell r="C183">
            <v>301</v>
          </cell>
          <cell r="D183" t="str">
            <v>Ковалевская Г. Н.</v>
          </cell>
          <cell r="E183">
            <v>10360.73</v>
          </cell>
        </row>
        <row r="184">
          <cell r="A184">
            <v>308</v>
          </cell>
          <cell r="B184">
            <v>1101</v>
          </cell>
          <cell r="C184">
            <v>308</v>
          </cell>
          <cell r="D184" t="str">
            <v>Кибардина Е. Д.</v>
          </cell>
          <cell r="E184">
            <v>12682</v>
          </cell>
        </row>
        <row r="185">
          <cell r="A185">
            <v>312</v>
          </cell>
          <cell r="B185">
            <v>1101</v>
          </cell>
          <cell r="C185">
            <v>1308</v>
          </cell>
          <cell r="D185" t="str">
            <v>Казимиренко Т. В.</v>
          </cell>
          <cell r="E185">
            <v>13119.87</v>
          </cell>
        </row>
        <row r="186">
          <cell r="A186">
            <v>313</v>
          </cell>
          <cell r="B186">
            <v>301</v>
          </cell>
          <cell r="C186">
            <v>313</v>
          </cell>
          <cell r="D186" t="str">
            <v>Ванькова О. В.</v>
          </cell>
          <cell r="E186">
            <v>12558.31</v>
          </cell>
        </row>
        <row r="187">
          <cell r="A187">
            <v>315</v>
          </cell>
          <cell r="B187">
            <v>401</v>
          </cell>
          <cell r="C187">
            <v>315</v>
          </cell>
          <cell r="D187" t="str">
            <v>Леднович Л. С.</v>
          </cell>
          <cell r="E187">
            <v>8527.69</v>
          </cell>
        </row>
        <row r="188">
          <cell r="A188">
            <v>317</v>
          </cell>
          <cell r="B188">
            <v>301</v>
          </cell>
          <cell r="C188">
            <v>152</v>
          </cell>
          <cell r="D188" t="str">
            <v>Маляр Т. Е.</v>
          </cell>
          <cell r="E188">
            <v>12179.14</v>
          </cell>
        </row>
        <row r="189">
          <cell r="A189">
            <v>320</v>
          </cell>
          <cell r="B189">
            <v>1101</v>
          </cell>
          <cell r="C189">
            <v>298</v>
          </cell>
          <cell r="D189" t="str">
            <v>Сметанина Л. И.</v>
          </cell>
          <cell r="E189">
            <v>13119.87</v>
          </cell>
        </row>
        <row r="190">
          <cell r="A190">
            <v>322</v>
          </cell>
          <cell r="B190">
            <v>1401</v>
          </cell>
          <cell r="C190">
            <v>322</v>
          </cell>
          <cell r="D190" t="str">
            <v>Астапова В. В.</v>
          </cell>
          <cell r="E190">
            <v>8452.51</v>
          </cell>
        </row>
        <row r="191">
          <cell r="A191">
            <v>323</v>
          </cell>
          <cell r="B191">
            <v>302</v>
          </cell>
          <cell r="C191">
            <v>323</v>
          </cell>
          <cell r="D191" t="str">
            <v>Виноградова И. М.</v>
          </cell>
          <cell r="E191">
            <v>14630.4</v>
          </cell>
        </row>
        <row r="192">
          <cell r="A192">
            <v>324</v>
          </cell>
          <cell r="B192">
            <v>301</v>
          </cell>
          <cell r="C192">
            <v>149</v>
          </cell>
          <cell r="D192" t="str">
            <v>Мороз Е. А.</v>
          </cell>
          <cell r="E192">
            <v>11637.43</v>
          </cell>
        </row>
        <row r="193">
          <cell r="A193">
            <v>327</v>
          </cell>
          <cell r="B193">
            <v>501</v>
          </cell>
          <cell r="C193">
            <v>976</v>
          </cell>
          <cell r="D193" t="str">
            <v>Сураева Л. С.</v>
          </cell>
          <cell r="E193">
            <v>13331.09</v>
          </cell>
        </row>
        <row r="194">
          <cell r="A194">
            <v>328</v>
          </cell>
          <cell r="B194">
            <v>1603</v>
          </cell>
          <cell r="C194">
            <v>686</v>
          </cell>
          <cell r="D194" t="str">
            <v>Туровская Л. В.</v>
          </cell>
          <cell r="E194">
            <v>10804.47</v>
          </cell>
        </row>
        <row r="195">
          <cell r="A195">
            <v>329</v>
          </cell>
          <cell r="B195">
            <v>501</v>
          </cell>
          <cell r="C195">
            <v>978</v>
          </cell>
          <cell r="D195" t="str">
            <v>Михайлова Л. П.</v>
          </cell>
          <cell r="E195">
            <v>17573.71</v>
          </cell>
        </row>
        <row r="196">
          <cell r="A196">
            <v>333</v>
          </cell>
          <cell r="B196">
            <v>1500</v>
          </cell>
          <cell r="C196">
            <v>333</v>
          </cell>
          <cell r="D196" t="str">
            <v>Талапин С. В.</v>
          </cell>
          <cell r="E196">
            <v>14463.07</v>
          </cell>
        </row>
        <row r="197">
          <cell r="A197">
            <v>334</v>
          </cell>
          <cell r="B197">
            <v>401</v>
          </cell>
          <cell r="C197">
            <v>334</v>
          </cell>
          <cell r="D197" t="str">
            <v>Халайджи Р. Н.</v>
          </cell>
          <cell r="E197">
            <v>9859.0300000000007</v>
          </cell>
        </row>
        <row r="198">
          <cell r="A198">
            <v>338</v>
          </cell>
          <cell r="B198">
            <v>202</v>
          </cell>
          <cell r="C198">
            <v>759</v>
          </cell>
          <cell r="D198" t="str">
            <v>Абидова Ж. К.</v>
          </cell>
          <cell r="E198" t="str">
            <v>-</v>
          </cell>
        </row>
        <row r="199">
          <cell r="A199">
            <v>341</v>
          </cell>
          <cell r="B199">
            <v>1401</v>
          </cell>
          <cell r="C199">
            <v>341</v>
          </cell>
          <cell r="D199" t="str">
            <v>Довженко А. А.</v>
          </cell>
          <cell r="E199">
            <v>3009.75</v>
          </cell>
        </row>
        <row r="200">
          <cell r="A200">
            <v>345</v>
          </cell>
          <cell r="B200">
            <v>2002</v>
          </cell>
          <cell r="C200">
            <v>345</v>
          </cell>
          <cell r="D200" t="str">
            <v>Доромейчик Т. А.</v>
          </cell>
          <cell r="E200">
            <v>10840.7</v>
          </cell>
        </row>
        <row r="201">
          <cell r="A201">
            <v>350</v>
          </cell>
          <cell r="B201">
            <v>801</v>
          </cell>
          <cell r="C201">
            <v>350</v>
          </cell>
          <cell r="D201" t="str">
            <v>Белова А. М.</v>
          </cell>
          <cell r="E201">
            <v>11631.2</v>
          </cell>
        </row>
        <row r="202">
          <cell r="A202">
            <v>354</v>
          </cell>
          <cell r="B202">
            <v>801</v>
          </cell>
          <cell r="C202">
            <v>354</v>
          </cell>
          <cell r="D202" t="str">
            <v>Ташкенова Л. А.</v>
          </cell>
          <cell r="E202">
            <v>7242.08</v>
          </cell>
        </row>
        <row r="203">
          <cell r="A203">
            <v>355</v>
          </cell>
          <cell r="B203">
            <v>1500</v>
          </cell>
          <cell r="C203">
            <v>355</v>
          </cell>
          <cell r="D203" t="str">
            <v>Руденко В. М.</v>
          </cell>
          <cell r="E203">
            <v>17138.53</v>
          </cell>
        </row>
        <row r="204">
          <cell r="A204">
            <v>356</v>
          </cell>
          <cell r="B204">
            <v>2006</v>
          </cell>
          <cell r="C204">
            <v>356</v>
          </cell>
          <cell r="D204" t="str">
            <v>Наумова Т. М.</v>
          </cell>
          <cell r="E204">
            <v>5671.48</v>
          </cell>
          <cell r="F204">
            <v>1</v>
          </cell>
        </row>
        <row r="205">
          <cell r="A205">
            <v>361</v>
          </cell>
          <cell r="B205">
            <v>1603</v>
          </cell>
          <cell r="C205">
            <v>361</v>
          </cell>
          <cell r="D205" t="str">
            <v>Иванова Г. П.</v>
          </cell>
          <cell r="E205">
            <v>15853.32</v>
          </cell>
        </row>
        <row r="206">
          <cell r="A206">
            <v>362</v>
          </cell>
          <cell r="B206">
            <v>1603</v>
          </cell>
          <cell r="C206">
            <v>362</v>
          </cell>
          <cell r="D206" t="str">
            <v>Терзи Е. В.</v>
          </cell>
          <cell r="E206">
            <v>11065.62</v>
          </cell>
        </row>
        <row r="207">
          <cell r="A207">
            <v>363</v>
          </cell>
          <cell r="B207">
            <v>1101</v>
          </cell>
          <cell r="C207">
            <v>363</v>
          </cell>
          <cell r="D207" t="str">
            <v>Попов Д. Е.</v>
          </cell>
          <cell r="E207">
            <v>14802.21</v>
          </cell>
        </row>
        <row r="208">
          <cell r="A208">
            <v>365</v>
          </cell>
          <cell r="B208">
            <v>2006</v>
          </cell>
          <cell r="C208">
            <v>427</v>
          </cell>
          <cell r="D208" t="str">
            <v>Войнаровская Ж. В.</v>
          </cell>
          <cell r="E208">
            <v>5452.85</v>
          </cell>
        </row>
        <row r="209">
          <cell r="A209">
            <v>367</v>
          </cell>
          <cell r="B209">
            <v>1500</v>
          </cell>
          <cell r="C209">
            <v>367</v>
          </cell>
          <cell r="D209" t="str">
            <v>Габсаттарова З. Ш.</v>
          </cell>
          <cell r="E209">
            <v>12435.89</v>
          </cell>
        </row>
        <row r="210">
          <cell r="A210">
            <v>368</v>
          </cell>
          <cell r="B210">
            <v>1101</v>
          </cell>
          <cell r="C210">
            <v>368</v>
          </cell>
          <cell r="D210" t="str">
            <v>Бачманов В. А.</v>
          </cell>
          <cell r="E210">
            <v>10436.15</v>
          </cell>
          <cell r="F210">
            <v>1</v>
          </cell>
        </row>
        <row r="211">
          <cell r="A211">
            <v>370</v>
          </cell>
          <cell r="B211">
            <v>2001</v>
          </cell>
          <cell r="C211">
            <v>370</v>
          </cell>
          <cell r="D211" t="str">
            <v>Жур С. В.</v>
          </cell>
          <cell r="E211">
            <v>6580.84</v>
          </cell>
          <cell r="F211">
            <v>1</v>
          </cell>
        </row>
        <row r="212">
          <cell r="A212">
            <v>371</v>
          </cell>
          <cell r="B212">
            <v>1603</v>
          </cell>
          <cell r="C212">
            <v>371</v>
          </cell>
          <cell r="D212" t="str">
            <v>Харионовская В. Н.</v>
          </cell>
          <cell r="E212">
            <v>13760.44</v>
          </cell>
        </row>
        <row r="213">
          <cell r="A213">
            <v>372</v>
          </cell>
          <cell r="B213">
            <v>1101</v>
          </cell>
          <cell r="C213">
            <v>372</v>
          </cell>
          <cell r="D213" t="str">
            <v>Истомина М. В.</v>
          </cell>
          <cell r="E213">
            <v>11579.21</v>
          </cell>
        </row>
        <row r="214">
          <cell r="A214">
            <v>373</v>
          </cell>
          <cell r="B214">
            <v>1501</v>
          </cell>
          <cell r="C214">
            <v>893</v>
          </cell>
          <cell r="D214" t="str">
            <v>Сверлов С. В.</v>
          </cell>
          <cell r="E214">
            <v>15392.38</v>
          </cell>
        </row>
        <row r="215">
          <cell r="A215">
            <v>374</v>
          </cell>
          <cell r="B215">
            <v>1101</v>
          </cell>
          <cell r="C215">
            <v>374</v>
          </cell>
          <cell r="D215" t="str">
            <v>Какишева Н. В.</v>
          </cell>
          <cell r="E215">
            <v>14303.46</v>
          </cell>
        </row>
        <row r="216">
          <cell r="A216">
            <v>376</v>
          </cell>
          <cell r="B216">
            <v>1603</v>
          </cell>
          <cell r="C216">
            <v>376</v>
          </cell>
          <cell r="D216" t="str">
            <v>Максимова Е. В.</v>
          </cell>
          <cell r="E216">
            <v>17796.07</v>
          </cell>
        </row>
        <row r="217">
          <cell r="A217">
            <v>381</v>
          </cell>
          <cell r="B217">
            <v>2007</v>
          </cell>
          <cell r="C217">
            <v>381</v>
          </cell>
          <cell r="D217" t="str">
            <v>Фомишкина Л. А.</v>
          </cell>
          <cell r="E217">
            <v>14628.57</v>
          </cell>
        </row>
        <row r="218">
          <cell r="A218">
            <v>386</v>
          </cell>
          <cell r="B218">
            <v>2011</v>
          </cell>
          <cell r="C218">
            <v>386</v>
          </cell>
          <cell r="D218" t="str">
            <v>Вольгачев Л. В.</v>
          </cell>
          <cell r="E218">
            <v>7310.38</v>
          </cell>
        </row>
        <row r="219">
          <cell r="A219">
            <v>387</v>
          </cell>
          <cell r="B219">
            <v>202</v>
          </cell>
          <cell r="C219">
            <v>387</v>
          </cell>
          <cell r="D219" t="str">
            <v>Дуплинская Н. В.</v>
          </cell>
          <cell r="E219">
            <v>21199.21</v>
          </cell>
        </row>
        <row r="220">
          <cell r="A220">
            <v>389</v>
          </cell>
          <cell r="B220">
            <v>202</v>
          </cell>
          <cell r="C220">
            <v>389</v>
          </cell>
          <cell r="D220" t="str">
            <v>Крюков О. В.</v>
          </cell>
          <cell r="E220">
            <v>25220.85</v>
          </cell>
        </row>
        <row r="221">
          <cell r="A221">
            <v>399</v>
          </cell>
          <cell r="B221">
            <v>1501</v>
          </cell>
          <cell r="C221">
            <v>892</v>
          </cell>
          <cell r="D221" t="str">
            <v>Семушев В. А.</v>
          </cell>
          <cell r="E221">
            <v>15495.25</v>
          </cell>
        </row>
        <row r="222">
          <cell r="A222">
            <v>402</v>
          </cell>
          <cell r="B222">
            <v>1212</v>
          </cell>
          <cell r="C222">
            <v>402</v>
          </cell>
          <cell r="D222" t="str">
            <v>Романенко С. Д.</v>
          </cell>
          <cell r="E222">
            <v>16529.189999999999</v>
          </cell>
        </row>
        <row r="223">
          <cell r="A223">
            <v>410</v>
          </cell>
          <cell r="B223">
            <v>1602</v>
          </cell>
          <cell r="C223">
            <v>410</v>
          </cell>
          <cell r="D223" t="str">
            <v>Шидишкене Л. Н.</v>
          </cell>
          <cell r="E223">
            <v>13616.9</v>
          </cell>
        </row>
        <row r="224">
          <cell r="A224">
            <v>416</v>
          </cell>
          <cell r="B224">
            <v>1101</v>
          </cell>
          <cell r="C224">
            <v>416</v>
          </cell>
          <cell r="D224" t="str">
            <v>Рыльцин Н. И.</v>
          </cell>
          <cell r="E224">
            <v>13419.74</v>
          </cell>
        </row>
        <row r="225">
          <cell r="A225">
            <v>418</v>
          </cell>
          <cell r="B225">
            <v>201</v>
          </cell>
          <cell r="C225">
            <v>418</v>
          </cell>
          <cell r="D225" t="str">
            <v>Губий Н. Н.</v>
          </cell>
          <cell r="E225">
            <v>22461.51</v>
          </cell>
        </row>
        <row r="226">
          <cell r="A226">
            <v>420</v>
          </cell>
          <cell r="B226">
            <v>202</v>
          </cell>
          <cell r="C226">
            <v>420</v>
          </cell>
          <cell r="D226" t="str">
            <v>Горбачев В. А.</v>
          </cell>
          <cell r="E226">
            <v>19981</v>
          </cell>
        </row>
        <row r="227">
          <cell r="A227">
            <v>421</v>
          </cell>
          <cell r="B227">
            <v>201</v>
          </cell>
          <cell r="C227">
            <v>421</v>
          </cell>
          <cell r="D227" t="str">
            <v>Лузанова О. Н.</v>
          </cell>
          <cell r="E227">
            <v>25259</v>
          </cell>
        </row>
        <row r="228">
          <cell r="A228">
            <v>424</v>
          </cell>
          <cell r="B228">
            <v>201</v>
          </cell>
          <cell r="C228">
            <v>424</v>
          </cell>
          <cell r="D228" t="str">
            <v>Слободянюк Л. Ю.</v>
          </cell>
          <cell r="E228">
            <v>26423.39</v>
          </cell>
        </row>
        <row r="229">
          <cell r="A229">
            <v>425</v>
          </cell>
          <cell r="B229">
            <v>2011</v>
          </cell>
          <cell r="C229">
            <v>425</v>
          </cell>
          <cell r="D229" t="str">
            <v>Бобков Ю. А.</v>
          </cell>
          <cell r="E229">
            <v>13493.28</v>
          </cell>
        </row>
        <row r="230">
          <cell r="A230">
            <v>428</v>
          </cell>
          <cell r="B230">
            <v>201</v>
          </cell>
          <cell r="C230">
            <v>428</v>
          </cell>
          <cell r="D230" t="str">
            <v>Герулайтите Т. Ю.</v>
          </cell>
          <cell r="E230">
            <v>7904.27</v>
          </cell>
          <cell r="F230">
            <v>1</v>
          </cell>
        </row>
        <row r="231">
          <cell r="A231">
            <v>429</v>
          </cell>
          <cell r="B231">
            <v>2006</v>
          </cell>
          <cell r="C231">
            <v>429</v>
          </cell>
          <cell r="D231" t="str">
            <v>Каргашов В. А.</v>
          </cell>
          <cell r="E231">
            <v>11402.23</v>
          </cell>
        </row>
        <row r="232">
          <cell r="A232">
            <v>430</v>
          </cell>
          <cell r="B232">
            <v>2011</v>
          </cell>
          <cell r="C232">
            <v>430</v>
          </cell>
          <cell r="D232" t="str">
            <v>Ларченков В. В.</v>
          </cell>
          <cell r="E232">
            <v>17363.13</v>
          </cell>
        </row>
        <row r="233">
          <cell r="A233">
            <v>434</v>
          </cell>
          <cell r="B233">
            <v>201</v>
          </cell>
          <cell r="C233">
            <v>434</v>
          </cell>
          <cell r="D233" t="str">
            <v>Подгорная М. А.</v>
          </cell>
          <cell r="E233">
            <v>27242.05</v>
          </cell>
        </row>
        <row r="234">
          <cell r="A234">
            <v>439</v>
          </cell>
          <cell r="B234">
            <v>1501</v>
          </cell>
          <cell r="C234">
            <v>439</v>
          </cell>
          <cell r="D234" t="str">
            <v>Важенин А. Н.</v>
          </cell>
          <cell r="E234">
            <v>15832.14</v>
          </cell>
        </row>
        <row r="235">
          <cell r="A235">
            <v>441</v>
          </cell>
          <cell r="B235">
            <v>2005</v>
          </cell>
          <cell r="C235">
            <v>441</v>
          </cell>
          <cell r="D235" t="str">
            <v>Яворская Г. А.</v>
          </cell>
          <cell r="E235">
            <v>24141.55</v>
          </cell>
        </row>
        <row r="236">
          <cell r="A236">
            <v>442</v>
          </cell>
          <cell r="B236">
            <v>1101</v>
          </cell>
          <cell r="C236">
            <v>442</v>
          </cell>
          <cell r="D236" t="str">
            <v>Шекснюс С. В.</v>
          </cell>
          <cell r="E236">
            <v>14571.18</v>
          </cell>
        </row>
        <row r="237">
          <cell r="A237">
            <v>443</v>
          </cell>
          <cell r="B237">
            <v>201</v>
          </cell>
          <cell r="C237">
            <v>443</v>
          </cell>
          <cell r="D237" t="str">
            <v>Швалева И. В.</v>
          </cell>
          <cell r="E237">
            <v>18038</v>
          </cell>
        </row>
        <row r="238">
          <cell r="A238">
            <v>444</v>
          </cell>
          <cell r="B238">
            <v>202</v>
          </cell>
          <cell r="C238">
            <v>444</v>
          </cell>
          <cell r="D238" t="str">
            <v>Шваб Н. Н.</v>
          </cell>
          <cell r="E238">
            <v>15242.08</v>
          </cell>
        </row>
        <row r="239">
          <cell r="A239">
            <v>445</v>
          </cell>
          <cell r="B239">
            <v>2012</v>
          </cell>
          <cell r="C239">
            <v>445</v>
          </cell>
          <cell r="D239" t="str">
            <v>Агапов С. В.</v>
          </cell>
          <cell r="E239">
            <v>23207.31</v>
          </cell>
        </row>
        <row r="240">
          <cell r="A240">
            <v>447</v>
          </cell>
          <cell r="B240">
            <v>1101</v>
          </cell>
          <cell r="C240">
            <v>447</v>
          </cell>
          <cell r="D240" t="str">
            <v>Алексеев П. И.</v>
          </cell>
          <cell r="E240">
            <v>12682</v>
          </cell>
        </row>
        <row r="241">
          <cell r="A241">
            <v>450</v>
          </cell>
          <cell r="B241">
            <v>202</v>
          </cell>
          <cell r="C241">
            <v>450</v>
          </cell>
          <cell r="D241" t="str">
            <v>Огурцов Г. Б.</v>
          </cell>
          <cell r="E241">
            <v>18389.07</v>
          </cell>
        </row>
        <row r="242">
          <cell r="A242">
            <v>451</v>
          </cell>
          <cell r="B242">
            <v>801</v>
          </cell>
          <cell r="C242">
            <v>451</v>
          </cell>
          <cell r="D242" t="str">
            <v>Мосейчук Т. И.</v>
          </cell>
          <cell r="E242">
            <v>7480.56</v>
          </cell>
        </row>
        <row r="243">
          <cell r="A243">
            <v>452</v>
          </cell>
          <cell r="B243">
            <v>2009</v>
          </cell>
          <cell r="C243">
            <v>452</v>
          </cell>
          <cell r="D243" t="str">
            <v>Навойчик Л. В.</v>
          </cell>
          <cell r="E243">
            <v>8361.56</v>
          </cell>
        </row>
        <row r="244">
          <cell r="A244">
            <v>453</v>
          </cell>
          <cell r="B244">
            <v>201</v>
          </cell>
          <cell r="C244">
            <v>453</v>
          </cell>
          <cell r="D244" t="str">
            <v>Голубев П. П.</v>
          </cell>
          <cell r="E244">
            <v>8400</v>
          </cell>
        </row>
        <row r="245">
          <cell r="A245">
            <v>454</v>
          </cell>
          <cell r="B245">
            <v>201</v>
          </cell>
          <cell r="C245">
            <v>454</v>
          </cell>
          <cell r="D245" t="str">
            <v>Голубева С. А.</v>
          </cell>
          <cell r="E245">
            <v>6720</v>
          </cell>
        </row>
        <row r="246">
          <cell r="A246">
            <v>455</v>
          </cell>
          <cell r="B246">
            <v>2011</v>
          </cell>
          <cell r="C246">
            <v>455</v>
          </cell>
          <cell r="D246" t="str">
            <v>Труфанов С. А.</v>
          </cell>
          <cell r="E246">
            <v>14133.3</v>
          </cell>
        </row>
        <row r="247">
          <cell r="A247">
            <v>465</v>
          </cell>
          <cell r="B247">
            <v>201</v>
          </cell>
          <cell r="C247">
            <v>465</v>
          </cell>
          <cell r="D247" t="str">
            <v>Протасенко З. Н.</v>
          </cell>
          <cell r="E247">
            <v>10730</v>
          </cell>
        </row>
        <row r="248">
          <cell r="A248">
            <v>521</v>
          </cell>
          <cell r="B248">
            <v>2013</v>
          </cell>
          <cell r="C248">
            <v>521</v>
          </cell>
          <cell r="D248" t="str">
            <v>Шкутько Л. С.</v>
          </cell>
          <cell r="E248">
            <v>19274.05</v>
          </cell>
        </row>
        <row r="249">
          <cell r="A249">
            <v>529</v>
          </cell>
          <cell r="B249">
            <v>202</v>
          </cell>
          <cell r="C249">
            <v>529</v>
          </cell>
          <cell r="D249" t="str">
            <v>Бегун И. Е.</v>
          </cell>
          <cell r="E249">
            <v>18731.810000000001</v>
          </cell>
          <cell r="F249">
            <v>1</v>
          </cell>
        </row>
        <row r="250">
          <cell r="A250">
            <v>531</v>
          </cell>
          <cell r="B250">
            <v>2009</v>
          </cell>
          <cell r="C250">
            <v>531</v>
          </cell>
          <cell r="D250" t="str">
            <v>Савченко В. В.</v>
          </cell>
          <cell r="E250">
            <v>16050.95</v>
          </cell>
        </row>
        <row r="251">
          <cell r="A251">
            <v>532</v>
          </cell>
          <cell r="B251">
            <v>1601</v>
          </cell>
          <cell r="C251">
            <v>975</v>
          </cell>
          <cell r="D251" t="str">
            <v>Шаповалова В. В.</v>
          </cell>
          <cell r="E251">
            <v>10259.6</v>
          </cell>
        </row>
        <row r="252">
          <cell r="A252">
            <v>542</v>
          </cell>
          <cell r="B252">
            <v>2005</v>
          </cell>
          <cell r="C252">
            <v>542</v>
          </cell>
          <cell r="D252" t="str">
            <v>Иваненко О. Б.</v>
          </cell>
          <cell r="E252">
            <v>20426.82</v>
          </cell>
        </row>
        <row r="253">
          <cell r="A253">
            <v>543</v>
          </cell>
          <cell r="B253">
            <v>2005</v>
          </cell>
          <cell r="C253">
            <v>543</v>
          </cell>
          <cell r="D253" t="str">
            <v>Жилкина Е. Н.</v>
          </cell>
          <cell r="E253">
            <v>14040.07</v>
          </cell>
        </row>
        <row r="254">
          <cell r="A254">
            <v>544</v>
          </cell>
          <cell r="B254">
            <v>202</v>
          </cell>
          <cell r="C254">
            <v>544</v>
          </cell>
          <cell r="D254" t="str">
            <v>Федоров В. С.</v>
          </cell>
          <cell r="E254">
            <v>21715.73</v>
          </cell>
        </row>
        <row r="255">
          <cell r="A255">
            <v>548</v>
          </cell>
          <cell r="B255">
            <v>201</v>
          </cell>
          <cell r="C255">
            <v>548</v>
          </cell>
          <cell r="D255" t="str">
            <v>Зиновьева Н. А.</v>
          </cell>
          <cell r="E255">
            <v>27289</v>
          </cell>
        </row>
        <row r="256">
          <cell r="A256">
            <v>553</v>
          </cell>
          <cell r="B256">
            <v>301</v>
          </cell>
          <cell r="C256">
            <v>264</v>
          </cell>
          <cell r="D256" t="str">
            <v>Васюкова Р. В.</v>
          </cell>
          <cell r="E256">
            <v>14120.1</v>
          </cell>
        </row>
        <row r="257">
          <cell r="A257">
            <v>556</v>
          </cell>
          <cell r="B257">
            <v>2013</v>
          </cell>
          <cell r="C257">
            <v>556</v>
          </cell>
          <cell r="D257" t="str">
            <v>Ляшков М. М.</v>
          </cell>
          <cell r="E257">
            <v>15852.5</v>
          </cell>
        </row>
        <row r="258">
          <cell r="A258">
            <v>561</v>
          </cell>
          <cell r="B258">
            <v>301</v>
          </cell>
          <cell r="C258">
            <v>561</v>
          </cell>
          <cell r="D258" t="str">
            <v>Ненашева Г. В.</v>
          </cell>
          <cell r="E258">
            <v>16109.29</v>
          </cell>
        </row>
        <row r="259">
          <cell r="A259">
            <v>562</v>
          </cell>
          <cell r="B259">
            <v>1212</v>
          </cell>
          <cell r="C259">
            <v>562</v>
          </cell>
          <cell r="D259" t="str">
            <v>Щелкунов С. В.</v>
          </cell>
          <cell r="E259">
            <v>14944.58</v>
          </cell>
        </row>
        <row r="260">
          <cell r="A260">
            <v>563</v>
          </cell>
          <cell r="B260">
            <v>1602</v>
          </cell>
          <cell r="C260">
            <v>563</v>
          </cell>
          <cell r="D260" t="str">
            <v>Овсянникова Н. М.</v>
          </cell>
          <cell r="E260">
            <v>14752.83</v>
          </cell>
        </row>
        <row r="261">
          <cell r="A261">
            <v>564</v>
          </cell>
          <cell r="B261">
            <v>2014</v>
          </cell>
          <cell r="C261">
            <v>83655</v>
          </cell>
          <cell r="D261" t="str">
            <v>Садов Е. А.</v>
          </cell>
          <cell r="E261">
            <v>15659.49</v>
          </cell>
        </row>
        <row r="262">
          <cell r="A262">
            <v>566</v>
          </cell>
          <cell r="B262">
            <v>2014</v>
          </cell>
          <cell r="C262">
            <v>566</v>
          </cell>
          <cell r="D262" t="str">
            <v>Михалюк А. И.</v>
          </cell>
          <cell r="E262">
            <v>16401.03</v>
          </cell>
        </row>
        <row r="263">
          <cell r="A263">
            <v>568</v>
          </cell>
          <cell r="B263">
            <v>2005</v>
          </cell>
          <cell r="C263">
            <v>568</v>
          </cell>
          <cell r="D263" t="str">
            <v>Лаврова Н. С.</v>
          </cell>
          <cell r="E263">
            <v>19919.330000000002</v>
          </cell>
        </row>
        <row r="264">
          <cell r="A264">
            <v>570</v>
          </cell>
          <cell r="B264">
            <v>301</v>
          </cell>
          <cell r="C264">
            <v>1179</v>
          </cell>
          <cell r="D264" t="str">
            <v>Бадьева И. В.</v>
          </cell>
          <cell r="E264">
            <v>12807.31</v>
          </cell>
        </row>
        <row r="265">
          <cell r="A265">
            <v>571</v>
          </cell>
          <cell r="B265">
            <v>301</v>
          </cell>
          <cell r="C265">
            <v>571</v>
          </cell>
          <cell r="D265" t="str">
            <v>Макеева Е. А.</v>
          </cell>
          <cell r="E265">
            <v>12558.31</v>
          </cell>
        </row>
        <row r="266">
          <cell r="A266">
            <v>572</v>
          </cell>
          <cell r="B266">
            <v>2007</v>
          </cell>
          <cell r="C266">
            <v>572</v>
          </cell>
          <cell r="D266" t="str">
            <v>Фроленко Л. Д.</v>
          </cell>
          <cell r="E266">
            <v>13676.73</v>
          </cell>
        </row>
        <row r="267">
          <cell r="A267">
            <v>575</v>
          </cell>
          <cell r="B267">
            <v>1601</v>
          </cell>
          <cell r="C267">
            <v>575</v>
          </cell>
          <cell r="D267" t="str">
            <v>Адушкина Р. К.</v>
          </cell>
          <cell r="E267">
            <v>15020.46</v>
          </cell>
        </row>
        <row r="268">
          <cell r="A268">
            <v>583</v>
          </cell>
          <cell r="B268">
            <v>1801</v>
          </cell>
          <cell r="C268">
            <v>583</v>
          </cell>
          <cell r="D268" t="str">
            <v>Батарина В. В.</v>
          </cell>
          <cell r="E268">
            <v>16529.189999999999</v>
          </cell>
        </row>
        <row r="269">
          <cell r="A269">
            <v>585</v>
          </cell>
          <cell r="B269">
            <v>1603</v>
          </cell>
          <cell r="C269">
            <v>585</v>
          </cell>
          <cell r="D269" t="str">
            <v>Мельникова О. В.</v>
          </cell>
          <cell r="E269">
            <v>13176.49</v>
          </cell>
        </row>
        <row r="270">
          <cell r="A270">
            <v>586</v>
          </cell>
          <cell r="B270">
            <v>1601</v>
          </cell>
          <cell r="C270">
            <v>586</v>
          </cell>
          <cell r="D270" t="str">
            <v>Большакова Т. П.</v>
          </cell>
          <cell r="E270">
            <v>15850.33</v>
          </cell>
        </row>
        <row r="271">
          <cell r="A271">
            <v>587</v>
          </cell>
          <cell r="B271">
            <v>1601</v>
          </cell>
          <cell r="C271">
            <v>587</v>
          </cell>
          <cell r="D271" t="str">
            <v>Гавриленкова Е. И.</v>
          </cell>
          <cell r="E271">
            <v>11309.45</v>
          </cell>
        </row>
        <row r="272">
          <cell r="A272">
            <v>588</v>
          </cell>
          <cell r="B272">
            <v>1601</v>
          </cell>
          <cell r="C272">
            <v>588</v>
          </cell>
          <cell r="D272" t="str">
            <v>Кузнецова В. Н.</v>
          </cell>
          <cell r="E272">
            <v>14402.69</v>
          </cell>
        </row>
        <row r="273">
          <cell r="A273">
            <v>590</v>
          </cell>
          <cell r="B273">
            <v>302</v>
          </cell>
          <cell r="C273">
            <v>590</v>
          </cell>
          <cell r="D273" t="str">
            <v>Белинская О. Н.</v>
          </cell>
          <cell r="E273">
            <v>7982.95</v>
          </cell>
        </row>
        <row r="274">
          <cell r="A274">
            <v>597</v>
          </cell>
          <cell r="B274">
            <v>2001</v>
          </cell>
          <cell r="C274">
            <v>709</v>
          </cell>
          <cell r="D274" t="str">
            <v>Осыко И. Ю.</v>
          </cell>
          <cell r="E274">
            <v>4331.29</v>
          </cell>
        </row>
        <row r="275">
          <cell r="A275">
            <v>609</v>
          </cell>
          <cell r="B275">
            <v>1603</v>
          </cell>
          <cell r="C275">
            <v>609</v>
          </cell>
          <cell r="D275" t="str">
            <v>Ботнарь Е. Е.</v>
          </cell>
          <cell r="E275">
            <v>14852.67</v>
          </cell>
        </row>
        <row r="276">
          <cell r="A276">
            <v>613</v>
          </cell>
          <cell r="B276">
            <v>1101</v>
          </cell>
          <cell r="C276">
            <v>581</v>
          </cell>
          <cell r="D276" t="str">
            <v>Лебедев В. Г.</v>
          </cell>
          <cell r="E276">
            <v>12682</v>
          </cell>
        </row>
        <row r="277">
          <cell r="A277">
            <v>615</v>
          </cell>
          <cell r="B277">
            <v>202</v>
          </cell>
          <cell r="C277">
            <v>615</v>
          </cell>
          <cell r="D277" t="str">
            <v>Кузнецов В. В.</v>
          </cell>
          <cell r="E277">
            <v>19579.7</v>
          </cell>
        </row>
        <row r="278">
          <cell r="A278">
            <v>616</v>
          </cell>
          <cell r="B278">
            <v>302</v>
          </cell>
          <cell r="C278">
            <v>158</v>
          </cell>
          <cell r="D278" t="str">
            <v>Седых А. М.</v>
          </cell>
          <cell r="E278">
            <v>16254.27</v>
          </cell>
        </row>
        <row r="279">
          <cell r="A279">
            <v>619</v>
          </cell>
          <cell r="B279">
            <v>1602</v>
          </cell>
          <cell r="C279">
            <v>619</v>
          </cell>
          <cell r="D279" t="str">
            <v>Панова Т. Ю.</v>
          </cell>
          <cell r="E279">
            <v>15743.96</v>
          </cell>
        </row>
        <row r="280">
          <cell r="A280">
            <v>621</v>
          </cell>
          <cell r="B280">
            <v>302</v>
          </cell>
          <cell r="C280">
            <v>174</v>
          </cell>
          <cell r="D280" t="str">
            <v>Шаулите А. Ф.</v>
          </cell>
          <cell r="E280">
            <v>11902.86</v>
          </cell>
        </row>
        <row r="281">
          <cell r="A281">
            <v>622</v>
          </cell>
          <cell r="B281">
            <v>1603</v>
          </cell>
          <cell r="C281">
            <v>622</v>
          </cell>
          <cell r="D281" t="str">
            <v>Ставецкая И. Ч.</v>
          </cell>
          <cell r="E281">
            <v>4371.47</v>
          </cell>
          <cell r="F281">
            <v>1</v>
          </cell>
        </row>
        <row r="282">
          <cell r="A282">
            <v>625</v>
          </cell>
          <cell r="B282">
            <v>2011</v>
          </cell>
          <cell r="C282">
            <v>625</v>
          </cell>
          <cell r="D282" t="str">
            <v>Степанова Л. М.</v>
          </cell>
          <cell r="E282">
            <v>13483.7</v>
          </cell>
        </row>
        <row r="283">
          <cell r="A283">
            <v>629</v>
          </cell>
          <cell r="B283">
            <v>1601</v>
          </cell>
          <cell r="C283">
            <v>629</v>
          </cell>
          <cell r="D283" t="str">
            <v>Лопатко И. А.</v>
          </cell>
          <cell r="E283">
            <v>13539.2</v>
          </cell>
        </row>
        <row r="284">
          <cell r="A284">
            <v>631</v>
          </cell>
          <cell r="B284">
            <v>201</v>
          </cell>
          <cell r="C284">
            <v>631</v>
          </cell>
          <cell r="D284" t="str">
            <v>Агафонова Т. С.</v>
          </cell>
          <cell r="E284" t="str">
            <v>-</v>
          </cell>
        </row>
        <row r="285">
          <cell r="A285">
            <v>633</v>
          </cell>
          <cell r="B285">
            <v>2011</v>
          </cell>
          <cell r="C285">
            <v>633</v>
          </cell>
          <cell r="D285" t="str">
            <v>Марченко Ю. А.</v>
          </cell>
          <cell r="E285">
            <v>13525.51</v>
          </cell>
        </row>
        <row r="286">
          <cell r="A286">
            <v>636</v>
          </cell>
          <cell r="B286">
            <v>2013</v>
          </cell>
          <cell r="C286">
            <v>636</v>
          </cell>
          <cell r="D286" t="str">
            <v>Колобков В. В.</v>
          </cell>
          <cell r="E286">
            <v>16529.18</v>
          </cell>
        </row>
        <row r="287">
          <cell r="A287">
            <v>642</v>
          </cell>
          <cell r="B287">
            <v>202</v>
          </cell>
          <cell r="C287">
            <v>642</v>
          </cell>
          <cell r="D287" t="str">
            <v>Буйный В. И.</v>
          </cell>
          <cell r="E287">
            <v>8013.62</v>
          </cell>
        </row>
        <row r="288">
          <cell r="A288">
            <v>643</v>
          </cell>
          <cell r="B288">
            <v>1601</v>
          </cell>
          <cell r="C288">
            <v>643</v>
          </cell>
          <cell r="D288" t="str">
            <v>Назарова Л. В.</v>
          </cell>
          <cell r="E288">
            <v>14140.14</v>
          </cell>
        </row>
        <row r="289">
          <cell r="A289">
            <v>644</v>
          </cell>
          <cell r="B289">
            <v>2011</v>
          </cell>
          <cell r="C289">
            <v>644</v>
          </cell>
          <cell r="D289" t="str">
            <v>Криеванс А. П.</v>
          </cell>
          <cell r="E289">
            <v>16845.45</v>
          </cell>
        </row>
        <row r="290">
          <cell r="A290">
            <v>647</v>
          </cell>
          <cell r="B290">
            <v>2015</v>
          </cell>
          <cell r="C290">
            <v>83274</v>
          </cell>
          <cell r="D290" t="str">
            <v>Кузнецов А. В.</v>
          </cell>
          <cell r="E290">
            <v>12297.84</v>
          </cell>
        </row>
        <row r="291">
          <cell r="A291">
            <v>649</v>
          </cell>
          <cell r="B291">
            <v>201</v>
          </cell>
          <cell r="C291">
            <v>649</v>
          </cell>
          <cell r="D291" t="str">
            <v>Джмиль В. А.</v>
          </cell>
          <cell r="E291">
            <v>11120.88</v>
          </cell>
        </row>
        <row r="292">
          <cell r="A292">
            <v>653</v>
          </cell>
          <cell r="B292">
            <v>201</v>
          </cell>
          <cell r="C292">
            <v>653</v>
          </cell>
          <cell r="D292" t="str">
            <v>Синиченков В. Н.</v>
          </cell>
          <cell r="E292">
            <v>25015.56</v>
          </cell>
        </row>
        <row r="293">
          <cell r="A293">
            <v>655</v>
          </cell>
          <cell r="B293">
            <v>1601</v>
          </cell>
          <cell r="C293">
            <v>655</v>
          </cell>
          <cell r="D293" t="str">
            <v>Балашевский А. И.</v>
          </cell>
          <cell r="E293">
            <v>15803.26</v>
          </cell>
        </row>
        <row r="294">
          <cell r="A294">
            <v>658</v>
          </cell>
          <cell r="B294">
            <v>302</v>
          </cell>
          <cell r="C294">
            <v>658</v>
          </cell>
          <cell r="D294" t="str">
            <v>Колотова В. В.</v>
          </cell>
          <cell r="E294">
            <v>14940.2</v>
          </cell>
        </row>
        <row r="295">
          <cell r="A295">
            <v>660</v>
          </cell>
          <cell r="B295">
            <v>1601</v>
          </cell>
          <cell r="C295">
            <v>660</v>
          </cell>
          <cell r="D295" t="str">
            <v>Луканова О. З.</v>
          </cell>
          <cell r="E295">
            <v>8896.51</v>
          </cell>
        </row>
        <row r="296">
          <cell r="A296">
            <v>661</v>
          </cell>
          <cell r="B296">
            <v>1601</v>
          </cell>
          <cell r="C296">
            <v>661</v>
          </cell>
          <cell r="D296" t="str">
            <v>Китаева А. М.</v>
          </cell>
          <cell r="E296">
            <v>13269.67</v>
          </cell>
        </row>
        <row r="297">
          <cell r="A297">
            <v>662</v>
          </cell>
          <cell r="B297">
            <v>1501</v>
          </cell>
          <cell r="C297">
            <v>662</v>
          </cell>
          <cell r="D297" t="str">
            <v>Флоринский Ю. И.</v>
          </cell>
          <cell r="E297">
            <v>16011.34</v>
          </cell>
        </row>
        <row r="298">
          <cell r="A298">
            <v>663</v>
          </cell>
          <cell r="B298">
            <v>1501</v>
          </cell>
          <cell r="C298">
            <v>663</v>
          </cell>
          <cell r="D298" t="str">
            <v>Цукан Ю. В.</v>
          </cell>
          <cell r="E298">
            <v>15930.22</v>
          </cell>
        </row>
        <row r="299">
          <cell r="A299">
            <v>665</v>
          </cell>
          <cell r="B299">
            <v>2006</v>
          </cell>
          <cell r="C299">
            <v>665</v>
          </cell>
          <cell r="D299" t="str">
            <v>Бондарева Г. Х.</v>
          </cell>
          <cell r="E299">
            <v>13472.87</v>
          </cell>
        </row>
        <row r="300">
          <cell r="A300">
            <v>668</v>
          </cell>
          <cell r="B300">
            <v>201</v>
          </cell>
          <cell r="C300">
            <v>668</v>
          </cell>
          <cell r="D300" t="str">
            <v>Горбунова В. Б.</v>
          </cell>
          <cell r="E300" t="str">
            <v>-</v>
          </cell>
        </row>
        <row r="301">
          <cell r="A301">
            <v>669</v>
          </cell>
          <cell r="B301">
            <v>303</v>
          </cell>
          <cell r="C301">
            <v>669</v>
          </cell>
          <cell r="D301" t="str">
            <v>Ушаков С. В.</v>
          </cell>
          <cell r="E301">
            <v>16402.25</v>
          </cell>
        </row>
        <row r="302">
          <cell r="A302">
            <v>674</v>
          </cell>
          <cell r="B302">
            <v>1500</v>
          </cell>
          <cell r="C302">
            <v>674</v>
          </cell>
          <cell r="D302" t="str">
            <v>Тарасенко В. Н.</v>
          </cell>
          <cell r="E302">
            <v>15476.65</v>
          </cell>
        </row>
        <row r="303">
          <cell r="A303">
            <v>677</v>
          </cell>
          <cell r="B303">
            <v>1603</v>
          </cell>
          <cell r="C303">
            <v>677</v>
          </cell>
          <cell r="D303" t="str">
            <v>Урывкина В. И.</v>
          </cell>
          <cell r="E303">
            <v>15666</v>
          </cell>
        </row>
        <row r="304">
          <cell r="A304">
            <v>678</v>
          </cell>
          <cell r="B304">
            <v>202</v>
          </cell>
          <cell r="C304">
            <v>678</v>
          </cell>
          <cell r="D304" t="str">
            <v>Зелененко Б. М.</v>
          </cell>
          <cell r="E304">
            <v>27289</v>
          </cell>
        </row>
        <row r="305">
          <cell r="A305">
            <v>679</v>
          </cell>
          <cell r="B305">
            <v>1601</v>
          </cell>
          <cell r="C305">
            <v>679</v>
          </cell>
          <cell r="D305" t="str">
            <v>Лобода Н. В.</v>
          </cell>
          <cell r="E305">
            <v>14469.34</v>
          </cell>
        </row>
        <row r="306">
          <cell r="A306">
            <v>686</v>
          </cell>
          <cell r="B306">
            <v>2011</v>
          </cell>
          <cell r="C306">
            <v>686</v>
          </cell>
          <cell r="D306" t="str">
            <v>Нигманов М. Т.</v>
          </cell>
          <cell r="E306">
            <v>14475.6</v>
          </cell>
        </row>
        <row r="307">
          <cell r="A307">
            <v>687</v>
          </cell>
          <cell r="B307">
            <v>201</v>
          </cell>
          <cell r="C307">
            <v>687</v>
          </cell>
          <cell r="D307" t="str">
            <v>Жукович Н. А.</v>
          </cell>
          <cell r="E307">
            <v>20325.48</v>
          </cell>
        </row>
        <row r="308">
          <cell r="A308">
            <v>691</v>
          </cell>
          <cell r="B308">
            <v>1500</v>
          </cell>
          <cell r="C308">
            <v>691</v>
          </cell>
          <cell r="D308" t="str">
            <v>Таганович В. К.</v>
          </cell>
          <cell r="E308">
            <v>13372.25</v>
          </cell>
        </row>
        <row r="309">
          <cell r="A309">
            <v>693</v>
          </cell>
          <cell r="B309">
            <v>201</v>
          </cell>
          <cell r="C309">
            <v>693</v>
          </cell>
          <cell r="D309" t="str">
            <v>Барбо А. Л.</v>
          </cell>
          <cell r="E309">
            <v>16559</v>
          </cell>
        </row>
        <row r="310">
          <cell r="A310">
            <v>694</v>
          </cell>
          <cell r="B310">
            <v>1602</v>
          </cell>
          <cell r="C310">
            <v>694</v>
          </cell>
          <cell r="D310" t="str">
            <v>Кемайкина Г. В.</v>
          </cell>
          <cell r="E310">
            <v>19647.36</v>
          </cell>
        </row>
        <row r="311">
          <cell r="A311">
            <v>695</v>
          </cell>
          <cell r="B311">
            <v>1601</v>
          </cell>
          <cell r="C311">
            <v>695</v>
          </cell>
          <cell r="D311" t="str">
            <v>Ермолаева Л. Б.</v>
          </cell>
          <cell r="E311">
            <v>15803.26</v>
          </cell>
        </row>
        <row r="312">
          <cell r="A312">
            <v>696</v>
          </cell>
          <cell r="B312">
            <v>1602</v>
          </cell>
          <cell r="C312">
            <v>696</v>
          </cell>
          <cell r="D312" t="str">
            <v>Норкина М. Ф.</v>
          </cell>
          <cell r="E312">
            <v>15816.39</v>
          </cell>
        </row>
        <row r="313">
          <cell r="A313">
            <v>697</v>
          </cell>
          <cell r="B313">
            <v>201</v>
          </cell>
          <cell r="C313">
            <v>809</v>
          </cell>
          <cell r="D313" t="str">
            <v>Исаева И. А.</v>
          </cell>
          <cell r="E313">
            <v>25346</v>
          </cell>
        </row>
        <row r="314">
          <cell r="A314">
            <v>698</v>
          </cell>
          <cell r="B314">
            <v>1101</v>
          </cell>
          <cell r="C314">
            <v>698</v>
          </cell>
          <cell r="D314" t="str">
            <v>Мирончик В. А.</v>
          </cell>
          <cell r="E314">
            <v>13557.75</v>
          </cell>
        </row>
        <row r="315">
          <cell r="A315">
            <v>703</v>
          </cell>
          <cell r="B315">
            <v>1211</v>
          </cell>
          <cell r="C315">
            <v>680</v>
          </cell>
          <cell r="D315" t="str">
            <v>Бондарчук В. А.</v>
          </cell>
          <cell r="E315">
            <v>14437.87</v>
          </cell>
        </row>
        <row r="316">
          <cell r="A316">
            <v>711</v>
          </cell>
          <cell r="B316">
            <v>1601</v>
          </cell>
          <cell r="C316">
            <v>711</v>
          </cell>
          <cell r="D316" t="str">
            <v>Лисевич А. В.</v>
          </cell>
          <cell r="E316">
            <v>20765.36</v>
          </cell>
        </row>
        <row r="317">
          <cell r="A317">
            <v>714</v>
          </cell>
          <cell r="B317">
            <v>1601</v>
          </cell>
          <cell r="C317">
            <v>714</v>
          </cell>
          <cell r="D317" t="str">
            <v>Беседина Г. А.</v>
          </cell>
          <cell r="E317">
            <v>10654.08</v>
          </cell>
        </row>
        <row r="318">
          <cell r="A318">
            <v>717</v>
          </cell>
          <cell r="B318">
            <v>2014</v>
          </cell>
          <cell r="C318">
            <v>717</v>
          </cell>
          <cell r="D318" t="str">
            <v>Синчук Н. Е.</v>
          </cell>
          <cell r="E318">
            <v>9475.7999999999993</v>
          </cell>
          <cell r="F318">
            <v>1</v>
          </cell>
        </row>
        <row r="319">
          <cell r="A319">
            <v>718</v>
          </cell>
          <cell r="B319">
            <v>1602</v>
          </cell>
          <cell r="C319">
            <v>718</v>
          </cell>
          <cell r="D319" t="str">
            <v>Решетило М. К.</v>
          </cell>
          <cell r="E319">
            <v>15193.98</v>
          </cell>
        </row>
        <row r="320">
          <cell r="A320">
            <v>719</v>
          </cell>
          <cell r="B320">
            <v>1603</v>
          </cell>
          <cell r="C320">
            <v>295</v>
          </cell>
          <cell r="D320" t="str">
            <v>Хартанович П. П.</v>
          </cell>
          <cell r="E320">
            <v>20133.16</v>
          </cell>
        </row>
        <row r="321">
          <cell r="A321">
            <v>720</v>
          </cell>
          <cell r="B321">
            <v>501</v>
          </cell>
          <cell r="C321">
            <v>1230</v>
          </cell>
          <cell r="D321" t="str">
            <v>Туляков А. А.</v>
          </cell>
          <cell r="E321">
            <v>16405.3</v>
          </cell>
        </row>
        <row r="322">
          <cell r="A322">
            <v>724</v>
          </cell>
          <cell r="B322">
            <v>2013</v>
          </cell>
          <cell r="C322">
            <v>724</v>
          </cell>
          <cell r="D322" t="str">
            <v>Тупиков С. М.</v>
          </cell>
          <cell r="E322">
            <v>20941.400000000001</v>
          </cell>
        </row>
        <row r="323">
          <cell r="A323">
            <v>726</v>
          </cell>
          <cell r="B323">
            <v>201</v>
          </cell>
          <cell r="C323">
            <v>726</v>
          </cell>
          <cell r="D323" t="str">
            <v>Полякова О. А.</v>
          </cell>
          <cell r="E323">
            <v>18290.79</v>
          </cell>
        </row>
        <row r="324">
          <cell r="A324">
            <v>728</v>
          </cell>
          <cell r="B324">
            <v>2011</v>
          </cell>
          <cell r="C324">
            <v>721</v>
          </cell>
          <cell r="D324" t="str">
            <v>Слесаренко Е. О.</v>
          </cell>
          <cell r="E324">
            <v>15832.45</v>
          </cell>
        </row>
        <row r="325">
          <cell r="A325">
            <v>732</v>
          </cell>
          <cell r="B325">
            <v>801</v>
          </cell>
          <cell r="C325">
            <v>732</v>
          </cell>
          <cell r="D325" t="str">
            <v>Козинец Т. Н.</v>
          </cell>
          <cell r="E325">
            <v>7480.56</v>
          </cell>
        </row>
        <row r="326">
          <cell r="A326">
            <v>734</v>
          </cell>
          <cell r="B326">
            <v>1602</v>
          </cell>
          <cell r="C326">
            <v>734</v>
          </cell>
          <cell r="D326" t="str">
            <v>Элентух Л. П.</v>
          </cell>
          <cell r="E326">
            <v>15850.33</v>
          </cell>
        </row>
        <row r="327">
          <cell r="A327">
            <v>737</v>
          </cell>
          <cell r="B327">
            <v>201</v>
          </cell>
          <cell r="C327">
            <v>1138</v>
          </cell>
          <cell r="D327" t="str">
            <v>Рубинская О. Д.</v>
          </cell>
          <cell r="E327">
            <v>23256.62</v>
          </cell>
        </row>
        <row r="328">
          <cell r="A328">
            <v>738</v>
          </cell>
          <cell r="B328">
            <v>302</v>
          </cell>
          <cell r="C328">
            <v>738</v>
          </cell>
          <cell r="D328" t="str">
            <v>Гончарова Г. Г.</v>
          </cell>
          <cell r="E328">
            <v>9439.48</v>
          </cell>
        </row>
        <row r="329">
          <cell r="A329">
            <v>740</v>
          </cell>
          <cell r="B329">
            <v>1601</v>
          </cell>
          <cell r="C329">
            <v>740</v>
          </cell>
          <cell r="D329" t="str">
            <v>Гусакова В. З.</v>
          </cell>
          <cell r="E329">
            <v>9805.2099999999991</v>
          </cell>
        </row>
        <row r="330">
          <cell r="A330">
            <v>741</v>
          </cell>
          <cell r="B330">
            <v>1602</v>
          </cell>
          <cell r="C330">
            <v>741</v>
          </cell>
          <cell r="D330" t="str">
            <v>Сидоренко Р. Н.</v>
          </cell>
          <cell r="E330">
            <v>7232.35</v>
          </cell>
        </row>
        <row r="331">
          <cell r="A331">
            <v>743</v>
          </cell>
          <cell r="B331">
            <v>2007</v>
          </cell>
          <cell r="C331">
            <v>743</v>
          </cell>
          <cell r="D331" t="str">
            <v>Пащенко Л. А.</v>
          </cell>
          <cell r="E331">
            <v>17439.2</v>
          </cell>
        </row>
        <row r="332">
          <cell r="A332">
            <v>746</v>
          </cell>
          <cell r="B332">
            <v>202</v>
          </cell>
          <cell r="C332">
            <v>746</v>
          </cell>
          <cell r="D332" t="str">
            <v>Маренникова Г. Н.</v>
          </cell>
          <cell r="E332">
            <v>19141.990000000002</v>
          </cell>
        </row>
        <row r="333">
          <cell r="A333">
            <v>748</v>
          </cell>
          <cell r="B333">
            <v>1601</v>
          </cell>
          <cell r="C333">
            <v>748</v>
          </cell>
          <cell r="D333" t="str">
            <v>Дудникова А. М.</v>
          </cell>
          <cell r="E333">
            <v>13165.11</v>
          </cell>
        </row>
        <row r="334">
          <cell r="A334">
            <v>749</v>
          </cell>
          <cell r="B334">
            <v>302</v>
          </cell>
          <cell r="C334">
            <v>749</v>
          </cell>
          <cell r="D334" t="str">
            <v>Рыжик Н. В.</v>
          </cell>
          <cell r="E334">
            <v>13141.11</v>
          </cell>
        </row>
        <row r="335">
          <cell r="A335">
            <v>751</v>
          </cell>
          <cell r="B335">
            <v>202</v>
          </cell>
          <cell r="C335">
            <v>751</v>
          </cell>
          <cell r="D335" t="str">
            <v>Леонтьев В. Н.</v>
          </cell>
          <cell r="E335">
            <v>14066.18</v>
          </cell>
        </row>
        <row r="336">
          <cell r="A336">
            <v>753</v>
          </cell>
          <cell r="B336">
            <v>2013</v>
          </cell>
          <cell r="C336">
            <v>753</v>
          </cell>
          <cell r="D336" t="str">
            <v>Протасенко А. Ф.</v>
          </cell>
          <cell r="E336">
            <v>19212</v>
          </cell>
        </row>
        <row r="337">
          <cell r="A337">
            <v>755</v>
          </cell>
          <cell r="B337">
            <v>302</v>
          </cell>
          <cell r="C337">
            <v>2608</v>
          </cell>
          <cell r="D337" t="str">
            <v>Миронова Л. А.</v>
          </cell>
          <cell r="E337">
            <v>10570.12</v>
          </cell>
        </row>
        <row r="338">
          <cell r="A338">
            <v>757</v>
          </cell>
          <cell r="B338">
            <v>1401</v>
          </cell>
          <cell r="C338">
            <v>757</v>
          </cell>
          <cell r="D338" t="str">
            <v>Иванова Г. Н.</v>
          </cell>
          <cell r="E338">
            <v>20043.05</v>
          </cell>
        </row>
        <row r="339">
          <cell r="A339">
            <v>758</v>
          </cell>
          <cell r="B339">
            <v>2006</v>
          </cell>
          <cell r="C339">
            <v>758</v>
          </cell>
          <cell r="D339" t="str">
            <v>Ганина О. И.</v>
          </cell>
          <cell r="E339">
            <v>16469.48</v>
          </cell>
        </row>
        <row r="340">
          <cell r="A340">
            <v>760</v>
          </cell>
          <cell r="B340">
            <v>1301</v>
          </cell>
          <cell r="C340">
            <v>760</v>
          </cell>
          <cell r="D340" t="str">
            <v>Добровольская Р. А.</v>
          </cell>
          <cell r="E340">
            <v>4238</v>
          </cell>
        </row>
        <row r="341">
          <cell r="A341">
            <v>763</v>
          </cell>
          <cell r="B341">
            <v>1501</v>
          </cell>
          <cell r="C341">
            <v>763</v>
          </cell>
          <cell r="D341" t="str">
            <v>Захаров А. А.</v>
          </cell>
          <cell r="E341">
            <v>16730.509999999998</v>
          </cell>
        </row>
        <row r="342">
          <cell r="A342">
            <v>764</v>
          </cell>
          <cell r="B342">
            <v>1401</v>
          </cell>
          <cell r="C342">
            <v>764</v>
          </cell>
          <cell r="D342" t="str">
            <v>Николенко В. Л.</v>
          </cell>
          <cell r="E342">
            <v>20740.29</v>
          </cell>
        </row>
        <row r="343">
          <cell r="A343">
            <v>767</v>
          </cell>
          <cell r="B343">
            <v>1501</v>
          </cell>
          <cell r="C343">
            <v>767</v>
          </cell>
          <cell r="D343" t="str">
            <v>Овсянкин О. Е.</v>
          </cell>
          <cell r="E343">
            <v>17847.599999999999</v>
          </cell>
        </row>
        <row r="344">
          <cell r="A344">
            <v>774</v>
          </cell>
          <cell r="B344">
            <v>2007</v>
          </cell>
          <cell r="C344">
            <v>774</v>
          </cell>
          <cell r="D344" t="str">
            <v>Александрова Э. А.</v>
          </cell>
          <cell r="E344">
            <v>11873.08</v>
          </cell>
        </row>
        <row r="345">
          <cell r="A345">
            <v>775</v>
          </cell>
          <cell r="B345">
            <v>2011</v>
          </cell>
          <cell r="C345">
            <v>775</v>
          </cell>
          <cell r="D345" t="str">
            <v>Ватолин А. Н.</v>
          </cell>
          <cell r="E345">
            <v>14226.01</v>
          </cell>
        </row>
        <row r="346">
          <cell r="A346">
            <v>782</v>
          </cell>
          <cell r="B346">
            <v>1604</v>
          </cell>
          <cell r="C346">
            <v>83448</v>
          </cell>
          <cell r="D346" t="str">
            <v>Афанасьева Л. Г.</v>
          </cell>
          <cell r="E346">
            <v>14936.74</v>
          </cell>
        </row>
        <row r="347">
          <cell r="A347">
            <v>784</v>
          </cell>
          <cell r="B347">
            <v>2007</v>
          </cell>
          <cell r="C347">
            <v>784</v>
          </cell>
          <cell r="D347" t="str">
            <v>Губарева А. А.</v>
          </cell>
          <cell r="E347">
            <v>16316.45</v>
          </cell>
        </row>
        <row r="348">
          <cell r="A348">
            <v>785</v>
          </cell>
          <cell r="B348">
            <v>301</v>
          </cell>
          <cell r="C348">
            <v>1207</v>
          </cell>
          <cell r="D348" t="str">
            <v>Бурлака О. О.</v>
          </cell>
          <cell r="E348" t="str">
            <v>-</v>
          </cell>
        </row>
        <row r="349">
          <cell r="A349">
            <v>787</v>
          </cell>
          <cell r="B349">
            <v>201</v>
          </cell>
          <cell r="C349">
            <v>787</v>
          </cell>
          <cell r="D349" t="str">
            <v>Новоселова С. А.</v>
          </cell>
          <cell r="E349">
            <v>18427.77</v>
          </cell>
          <cell r="F349">
            <v>1</v>
          </cell>
        </row>
        <row r="350">
          <cell r="A350">
            <v>788</v>
          </cell>
          <cell r="B350">
            <v>2001</v>
          </cell>
          <cell r="C350">
            <v>788</v>
          </cell>
          <cell r="D350" t="str">
            <v>Иванов С. В.</v>
          </cell>
          <cell r="E350">
            <v>4343.1099999999997</v>
          </cell>
        </row>
        <row r="351">
          <cell r="A351">
            <v>792</v>
          </cell>
          <cell r="B351">
            <v>2002</v>
          </cell>
          <cell r="C351">
            <v>792</v>
          </cell>
          <cell r="D351" t="str">
            <v>Фролова С. Н.</v>
          </cell>
          <cell r="E351">
            <v>11082.5</v>
          </cell>
        </row>
        <row r="352">
          <cell r="A352">
            <v>798</v>
          </cell>
          <cell r="B352">
            <v>1211</v>
          </cell>
          <cell r="C352">
            <v>916</v>
          </cell>
          <cell r="D352" t="str">
            <v>Ганичев Э. Л.</v>
          </cell>
          <cell r="E352">
            <v>13626.59</v>
          </cell>
        </row>
        <row r="353">
          <cell r="A353">
            <v>800</v>
          </cell>
          <cell r="B353">
            <v>2001</v>
          </cell>
          <cell r="C353">
            <v>800</v>
          </cell>
          <cell r="D353" t="str">
            <v>Сиденко Л. Г.</v>
          </cell>
          <cell r="E353">
            <v>10955.52</v>
          </cell>
        </row>
        <row r="354">
          <cell r="A354">
            <v>801</v>
          </cell>
          <cell r="B354">
            <v>202</v>
          </cell>
          <cell r="C354">
            <v>801</v>
          </cell>
          <cell r="D354" t="str">
            <v>Шилкин А. В.</v>
          </cell>
          <cell r="E354">
            <v>16066</v>
          </cell>
        </row>
        <row r="355">
          <cell r="A355">
            <v>802</v>
          </cell>
          <cell r="B355">
            <v>1601</v>
          </cell>
          <cell r="C355">
            <v>802</v>
          </cell>
          <cell r="D355" t="str">
            <v>Ивлев П. Ю.</v>
          </cell>
          <cell r="E355">
            <v>13000.38</v>
          </cell>
        </row>
        <row r="356">
          <cell r="A356">
            <v>804</v>
          </cell>
          <cell r="B356">
            <v>202</v>
          </cell>
          <cell r="C356">
            <v>261</v>
          </cell>
          <cell r="D356" t="str">
            <v>Бакшаева С. В.</v>
          </cell>
          <cell r="E356">
            <v>16609.310000000001</v>
          </cell>
        </row>
        <row r="357">
          <cell r="A357">
            <v>806</v>
          </cell>
          <cell r="B357">
            <v>2001</v>
          </cell>
          <cell r="C357">
            <v>806</v>
          </cell>
          <cell r="D357" t="str">
            <v>Румянцев Л. А.</v>
          </cell>
          <cell r="E357">
            <v>2633.41</v>
          </cell>
          <cell r="F357">
            <v>1</v>
          </cell>
        </row>
        <row r="358">
          <cell r="A358">
            <v>807</v>
          </cell>
          <cell r="B358">
            <v>1602</v>
          </cell>
          <cell r="C358">
            <v>807</v>
          </cell>
          <cell r="D358" t="str">
            <v>Вечер Г. И.</v>
          </cell>
          <cell r="E358">
            <v>10830.36</v>
          </cell>
        </row>
        <row r="359">
          <cell r="A359">
            <v>815</v>
          </cell>
          <cell r="B359">
            <v>2001</v>
          </cell>
          <cell r="C359">
            <v>815</v>
          </cell>
          <cell r="D359" t="str">
            <v>Коробейник И. А.</v>
          </cell>
          <cell r="E359">
            <v>7692.66</v>
          </cell>
        </row>
        <row r="360">
          <cell r="A360">
            <v>816</v>
          </cell>
          <cell r="B360">
            <v>201</v>
          </cell>
          <cell r="C360">
            <v>816</v>
          </cell>
          <cell r="D360" t="str">
            <v>Бойченко С. И.</v>
          </cell>
          <cell r="E360">
            <v>25346</v>
          </cell>
        </row>
        <row r="361">
          <cell r="A361">
            <v>818</v>
          </cell>
          <cell r="B361">
            <v>302</v>
          </cell>
          <cell r="C361">
            <v>818</v>
          </cell>
          <cell r="D361" t="str">
            <v>Низовая В. И.</v>
          </cell>
          <cell r="E361">
            <v>7083.87</v>
          </cell>
        </row>
        <row r="362">
          <cell r="A362">
            <v>819</v>
          </cell>
          <cell r="B362">
            <v>202</v>
          </cell>
          <cell r="C362">
            <v>819</v>
          </cell>
          <cell r="D362" t="str">
            <v>Садуха С. М.</v>
          </cell>
          <cell r="E362">
            <v>27321.57</v>
          </cell>
        </row>
        <row r="363">
          <cell r="A363">
            <v>831</v>
          </cell>
          <cell r="B363">
            <v>2010</v>
          </cell>
          <cell r="C363">
            <v>830</v>
          </cell>
          <cell r="D363" t="str">
            <v>Брильков А. Н.</v>
          </cell>
          <cell r="E363">
            <v>13188.4</v>
          </cell>
        </row>
        <row r="364">
          <cell r="A364">
            <v>832</v>
          </cell>
          <cell r="B364">
            <v>1501</v>
          </cell>
          <cell r="C364">
            <v>832</v>
          </cell>
          <cell r="D364" t="str">
            <v>Панасенков Е. С.</v>
          </cell>
          <cell r="E364">
            <v>16689.61</v>
          </cell>
        </row>
        <row r="365">
          <cell r="A365">
            <v>834</v>
          </cell>
          <cell r="B365">
            <v>201</v>
          </cell>
          <cell r="C365">
            <v>296</v>
          </cell>
          <cell r="D365" t="str">
            <v>Северин А. А.</v>
          </cell>
          <cell r="E365">
            <v>23996.87</v>
          </cell>
        </row>
        <row r="366">
          <cell r="A366">
            <v>838</v>
          </cell>
          <cell r="B366">
            <v>201</v>
          </cell>
          <cell r="C366">
            <v>837</v>
          </cell>
          <cell r="D366" t="str">
            <v>Малахов А. П.</v>
          </cell>
          <cell r="E366">
            <v>25346</v>
          </cell>
        </row>
        <row r="367">
          <cell r="A367">
            <v>839</v>
          </cell>
          <cell r="B367">
            <v>202</v>
          </cell>
          <cell r="C367">
            <v>836</v>
          </cell>
          <cell r="D367" t="str">
            <v>Карачин С. А.</v>
          </cell>
          <cell r="E367">
            <v>22461.51</v>
          </cell>
        </row>
        <row r="368">
          <cell r="A368">
            <v>842</v>
          </cell>
          <cell r="B368">
            <v>1501</v>
          </cell>
          <cell r="C368">
            <v>842</v>
          </cell>
          <cell r="D368" t="str">
            <v>Степанов Е. В.</v>
          </cell>
          <cell r="E368">
            <v>15676.63</v>
          </cell>
        </row>
        <row r="369">
          <cell r="A369">
            <v>845</v>
          </cell>
          <cell r="B369">
            <v>1603</v>
          </cell>
          <cell r="C369">
            <v>845</v>
          </cell>
          <cell r="D369" t="str">
            <v>Снитко Р. С.</v>
          </cell>
          <cell r="E369">
            <v>7760.84</v>
          </cell>
        </row>
        <row r="370">
          <cell r="A370">
            <v>847</v>
          </cell>
          <cell r="B370">
            <v>202</v>
          </cell>
          <cell r="C370">
            <v>847</v>
          </cell>
          <cell r="D370" t="str">
            <v>Хотеева С. А.</v>
          </cell>
          <cell r="E370">
            <v>27289</v>
          </cell>
        </row>
        <row r="371">
          <cell r="A371">
            <v>848</v>
          </cell>
          <cell r="B371">
            <v>1601</v>
          </cell>
          <cell r="C371">
            <v>1151</v>
          </cell>
          <cell r="D371" t="str">
            <v>Дударенко И. В.</v>
          </cell>
          <cell r="E371">
            <v>7331.91</v>
          </cell>
        </row>
        <row r="372">
          <cell r="A372">
            <v>850</v>
          </cell>
          <cell r="B372">
            <v>201</v>
          </cell>
          <cell r="C372">
            <v>595</v>
          </cell>
          <cell r="D372" t="str">
            <v>Барышев А. А.</v>
          </cell>
          <cell r="E372">
            <v>16559</v>
          </cell>
        </row>
        <row r="373">
          <cell r="A373">
            <v>855</v>
          </cell>
          <cell r="B373">
            <v>2007</v>
          </cell>
          <cell r="C373">
            <v>854</v>
          </cell>
          <cell r="D373" t="str">
            <v>Мельник Г. В.</v>
          </cell>
          <cell r="E373">
            <v>16592.759999999998</v>
          </cell>
        </row>
        <row r="374">
          <cell r="A374">
            <v>858</v>
          </cell>
          <cell r="B374">
            <v>2011</v>
          </cell>
          <cell r="C374">
            <v>858</v>
          </cell>
          <cell r="D374" t="str">
            <v>Фролова Е. Г.</v>
          </cell>
          <cell r="E374">
            <v>12887.58</v>
          </cell>
        </row>
        <row r="375">
          <cell r="A375">
            <v>861</v>
          </cell>
          <cell r="B375">
            <v>2011</v>
          </cell>
          <cell r="C375">
            <v>861</v>
          </cell>
          <cell r="D375" t="str">
            <v>Шульпенков Е. А.</v>
          </cell>
          <cell r="E375">
            <v>20059.71</v>
          </cell>
        </row>
        <row r="376">
          <cell r="A376">
            <v>864</v>
          </cell>
          <cell r="B376">
            <v>1602</v>
          </cell>
          <cell r="C376">
            <v>864</v>
          </cell>
          <cell r="D376" t="str">
            <v>Седова Т. В.</v>
          </cell>
          <cell r="E376">
            <v>14600.95</v>
          </cell>
        </row>
        <row r="377">
          <cell r="A377">
            <v>865</v>
          </cell>
          <cell r="B377">
            <v>2009</v>
          </cell>
          <cell r="C377">
            <v>139</v>
          </cell>
          <cell r="D377" t="str">
            <v>Возненко И. В.</v>
          </cell>
          <cell r="E377">
            <v>16286.8</v>
          </cell>
        </row>
        <row r="378">
          <cell r="A378">
            <v>870</v>
          </cell>
          <cell r="B378">
            <v>1601</v>
          </cell>
          <cell r="C378">
            <v>870</v>
          </cell>
          <cell r="D378" t="str">
            <v>Ивлева С. А.</v>
          </cell>
          <cell r="E378">
            <v>12349.73</v>
          </cell>
        </row>
        <row r="379">
          <cell r="A379">
            <v>871</v>
          </cell>
          <cell r="B379">
            <v>2009</v>
          </cell>
          <cell r="C379">
            <v>146</v>
          </cell>
          <cell r="D379" t="str">
            <v>Грасевич Т. Н.</v>
          </cell>
          <cell r="E379">
            <v>15908.59</v>
          </cell>
        </row>
        <row r="380">
          <cell r="A380">
            <v>872</v>
          </cell>
          <cell r="B380">
            <v>1601</v>
          </cell>
          <cell r="C380">
            <v>872</v>
          </cell>
          <cell r="D380" t="str">
            <v>Алимичева Т. П.</v>
          </cell>
          <cell r="E380">
            <v>10240.57</v>
          </cell>
        </row>
        <row r="381">
          <cell r="A381">
            <v>873</v>
          </cell>
          <cell r="B381">
            <v>301</v>
          </cell>
          <cell r="C381">
            <v>873</v>
          </cell>
          <cell r="D381" t="str">
            <v>Кузнецова Т. П.</v>
          </cell>
          <cell r="E381">
            <v>11902.86</v>
          </cell>
        </row>
        <row r="382">
          <cell r="A382">
            <v>874</v>
          </cell>
          <cell r="B382">
            <v>1001</v>
          </cell>
          <cell r="C382">
            <v>141</v>
          </cell>
          <cell r="D382" t="str">
            <v>Миронова И. Ю.</v>
          </cell>
          <cell r="E382">
            <v>10156.07</v>
          </cell>
        </row>
        <row r="383">
          <cell r="A383">
            <v>876</v>
          </cell>
          <cell r="B383">
            <v>2013</v>
          </cell>
          <cell r="C383">
            <v>144</v>
          </cell>
          <cell r="D383" t="str">
            <v>Драгун А. А.</v>
          </cell>
          <cell r="E383">
            <v>20538.62</v>
          </cell>
        </row>
        <row r="384">
          <cell r="A384">
            <v>878</v>
          </cell>
          <cell r="B384">
            <v>2011</v>
          </cell>
          <cell r="C384">
            <v>878</v>
          </cell>
          <cell r="D384" t="str">
            <v>Степанов С. М.</v>
          </cell>
          <cell r="E384">
            <v>19196.37</v>
          </cell>
        </row>
        <row r="385">
          <cell r="A385">
            <v>879</v>
          </cell>
          <cell r="B385">
            <v>301</v>
          </cell>
          <cell r="C385">
            <v>879</v>
          </cell>
          <cell r="D385" t="str">
            <v>Дайнеко А. И.</v>
          </cell>
          <cell r="E385">
            <v>5066.03</v>
          </cell>
        </row>
        <row r="386">
          <cell r="A386">
            <v>884</v>
          </cell>
          <cell r="B386">
            <v>2009</v>
          </cell>
          <cell r="C386">
            <v>884</v>
          </cell>
          <cell r="D386" t="str">
            <v>Смоляков И. П.</v>
          </cell>
          <cell r="E386">
            <v>16529.189999999999</v>
          </cell>
        </row>
        <row r="387">
          <cell r="A387">
            <v>887</v>
          </cell>
          <cell r="B387">
            <v>1602</v>
          </cell>
          <cell r="C387">
            <v>1208</v>
          </cell>
          <cell r="D387" t="str">
            <v>Сасковец Р. Н.</v>
          </cell>
          <cell r="E387">
            <v>17435.37</v>
          </cell>
        </row>
        <row r="388">
          <cell r="A388">
            <v>893</v>
          </cell>
          <cell r="B388">
            <v>1603</v>
          </cell>
          <cell r="C388">
            <v>1220</v>
          </cell>
          <cell r="D388" t="str">
            <v>Токарь Н. Н.</v>
          </cell>
          <cell r="E388">
            <v>14354.33</v>
          </cell>
        </row>
        <row r="389">
          <cell r="A389">
            <v>895</v>
          </cell>
          <cell r="B389">
            <v>1501</v>
          </cell>
          <cell r="C389">
            <v>895</v>
          </cell>
          <cell r="D389" t="str">
            <v>Позняк В. В.</v>
          </cell>
          <cell r="E389">
            <v>16921.54</v>
          </cell>
        </row>
        <row r="390">
          <cell r="A390">
            <v>896</v>
          </cell>
          <cell r="B390">
            <v>302</v>
          </cell>
          <cell r="C390">
            <v>1183</v>
          </cell>
          <cell r="D390" t="str">
            <v>Константинова О. В.</v>
          </cell>
          <cell r="E390">
            <v>10900.66</v>
          </cell>
        </row>
        <row r="391">
          <cell r="A391">
            <v>898</v>
          </cell>
          <cell r="B391">
            <v>1603</v>
          </cell>
          <cell r="C391">
            <v>1276</v>
          </cell>
          <cell r="D391" t="str">
            <v>Костенко Н. Д.</v>
          </cell>
          <cell r="E391">
            <v>12637.28</v>
          </cell>
        </row>
        <row r="392">
          <cell r="A392">
            <v>900</v>
          </cell>
          <cell r="B392">
            <v>1101</v>
          </cell>
          <cell r="C392">
            <v>900</v>
          </cell>
          <cell r="D392" t="str">
            <v>Довбенькина Г. В.</v>
          </cell>
          <cell r="E392">
            <v>8693.14</v>
          </cell>
        </row>
        <row r="393">
          <cell r="A393">
            <v>905</v>
          </cell>
          <cell r="B393">
            <v>1601</v>
          </cell>
          <cell r="C393">
            <v>1152</v>
          </cell>
          <cell r="D393" t="str">
            <v>Завьялова Т. И.</v>
          </cell>
          <cell r="E393">
            <v>15858.51</v>
          </cell>
        </row>
        <row r="394">
          <cell r="A394">
            <v>907</v>
          </cell>
          <cell r="B394">
            <v>202</v>
          </cell>
          <cell r="C394">
            <v>1150</v>
          </cell>
          <cell r="D394" t="str">
            <v>Новожилова М. В.</v>
          </cell>
          <cell r="E394">
            <v>24687.78</v>
          </cell>
        </row>
        <row r="395">
          <cell r="A395">
            <v>910</v>
          </cell>
          <cell r="B395">
            <v>2013</v>
          </cell>
          <cell r="C395">
            <v>910</v>
          </cell>
          <cell r="D395" t="str">
            <v>Коротков В. В.</v>
          </cell>
          <cell r="E395">
            <v>10232.35</v>
          </cell>
        </row>
        <row r="396">
          <cell r="A396">
            <v>913</v>
          </cell>
          <cell r="B396">
            <v>1601</v>
          </cell>
          <cell r="C396">
            <v>913</v>
          </cell>
          <cell r="D396" t="str">
            <v>Молокова Т. А.</v>
          </cell>
          <cell r="E396">
            <v>9722.34</v>
          </cell>
          <cell r="F396">
            <v>1</v>
          </cell>
        </row>
        <row r="397">
          <cell r="A397">
            <v>914</v>
          </cell>
          <cell r="B397">
            <v>2011</v>
          </cell>
          <cell r="C397">
            <v>914</v>
          </cell>
          <cell r="D397" t="str">
            <v>Татарчук В. А.</v>
          </cell>
          <cell r="E397">
            <v>12181.2</v>
          </cell>
        </row>
        <row r="398">
          <cell r="A398">
            <v>916</v>
          </cell>
          <cell r="B398">
            <v>1601</v>
          </cell>
          <cell r="C398">
            <v>769</v>
          </cell>
          <cell r="D398" t="str">
            <v>Журавская Л. М.</v>
          </cell>
          <cell r="E398">
            <v>15432.72</v>
          </cell>
        </row>
        <row r="399">
          <cell r="A399">
            <v>917</v>
          </cell>
          <cell r="B399">
            <v>1602</v>
          </cell>
          <cell r="C399">
            <v>917</v>
          </cell>
          <cell r="D399" t="str">
            <v>Платонова С. В.</v>
          </cell>
          <cell r="E399">
            <v>13609.59</v>
          </cell>
        </row>
        <row r="400">
          <cell r="A400">
            <v>919</v>
          </cell>
          <cell r="B400">
            <v>301</v>
          </cell>
          <cell r="C400">
            <v>265</v>
          </cell>
          <cell r="D400" t="str">
            <v>Клейманова А. Г.</v>
          </cell>
          <cell r="E400">
            <v>12524.31</v>
          </cell>
        </row>
        <row r="401">
          <cell r="A401">
            <v>922</v>
          </cell>
          <cell r="B401">
            <v>302</v>
          </cell>
          <cell r="C401">
            <v>1184</v>
          </cell>
          <cell r="D401" t="str">
            <v>Васильева Е. Ю.</v>
          </cell>
          <cell r="E401">
            <v>12222.39</v>
          </cell>
        </row>
        <row r="402">
          <cell r="A402">
            <v>925</v>
          </cell>
          <cell r="B402">
            <v>1604</v>
          </cell>
          <cell r="C402">
            <v>83715</v>
          </cell>
          <cell r="D402" t="str">
            <v>Клеусенко Ж. Е.</v>
          </cell>
          <cell r="E402">
            <v>16952.669999999998</v>
          </cell>
        </row>
        <row r="403">
          <cell r="A403">
            <v>926</v>
          </cell>
          <cell r="B403">
            <v>1501</v>
          </cell>
          <cell r="C403">
            <v>926</v>
          </cell>
          <cell r="D403" t="str">
            <v>Копошилов А. В.</v>
          </cell>
          <cell r="E403">
            <v>17115.63</v>
          </cell>
        </row>
        <row r="404">
          <cell r="A404">
            <v>931</v>
          </cell>
          <cell r="B404">
            <v>2007</v>
          </cell>
          <cell r="C404">
            <v>927</v>
          </cell>
          <cell r="D404" t="str">
            <v>Гриб Н. В.</v>
          </cell>
          <cell r="E404">
            <v>6616</v>
          </cell>
        </row>
        <row r="405">
          <cell r="A405">
            <v>932</v>
          </cell>
          <cell r="B405">
            <v>1603</v>
          </cell>
          <cell r="C405">
            <v>932</v>
          </cell>
          <cell r="D405" t="str">
            <v>Удалова И. В.</v>
          </cell>
          <cell r="E405">
            <v>13421.87</v>
          </cell>
        </row>
        <row r="406">
          <cell r="A406">
            <v>934</v>
          </cell>
          <cell r="B406">
            <v>1604</v>
          </cell>
          <cell r="C406">
            <v>83446</v>
          </cell>
          <cell r="D406" t="str">
            <v>Дикая Н. А.</v>
          </cell>
          <cell r="E406">
            <v>15220.4</v>
          </cell>
        </row>
        <row r="407">
          <cell r="A407">
            <v>935</v>
          </cell>
          <cell r="B407">
            <v>2012</v>
          </cell>
          <cell r="C407">
            <v>929</v>
          </cell>
          <cell r="D407" t="str">
            <v>Ивлева А. Г.</v>
          </cell>
          <cell r="E407">
            <v>19478.330000000002</v>
          </cell>
        </row>
        <row r="408">
          <cell r="A408">
            <v>937</v>
          </cell>
          <cell r="B408">
            <v>201</v>
          </cell>
          <cell r="C408">
            <v>937</v>
          </cell>
          <cell r="D408" t="str">
            <v>Максимова Т. А.</v>
          </cell>
          <cell r="E408">
            <v>21112</v>
          </cell>
        </row>
        <row r="409">
          <cell r="A409">
            <v>938</v>
          </cell>
          <cell r="B409">
            <v>1501</v>
          </cell>
          <cell r="C409">
            <v>938</v>
          </cell>
          <cell r="D409" t="str">
            <v>Гуляев С. А.</v>
          </cell>
          <cell r="E409">
            <v>15894.96</v>
          </cell>
        </row>
        <row r="410">
          <cell r="A410">
            <v>942</v>
          </cell>
          <cell r="B410">
            <v>1602</v>
          </cell>
          <cell r="C410">
            <v>942</v>
          </cell>
          <cell r="D410" t="str">
            <v>Нефедова О. А.</v>
          </cell>
          <cell r="E410">
            <v>13477.21</v>
          </cell>
        </row>
        <row r="411">
          <cell r="A411">
            <v>944</v>
          </cell>
          <cell r="B411">
            <v>2001</v>
          </cell>
          <cell r="C411">
            <v>944</v>
          </cell>
          <cell r="D411" t="str">
            <v>Злаказов А. В.</v>
          </cell>
          <cell r="E411">
            <v>7441.44</v>
          </cell>
        </row>
        <row r="412">
          <cell r="A412">
            <v>949</v>
          </cell>
          <cell r="B412">
            <v>202</v>
          </cell>
          <cell r="C412">
            <v>949</v>
          </cell>
          <cell r="D412" t="str">
            <v>Буряченко В. Д.</v>
          </cell>
          <cell r="E412">
            <v>16019.35</v>
          </cell>
        </row>
        <row r="413">
          <cell r="A413">
            <v>951</v>
          </cell>
          <cell r="B413">
            <v>1601</v>
          </cell>
          <cell r="C413">
            <v>1153</v>
          </cell>
          <cell r="D413" t="str">
            <v>Бурацкая В. Н.</v>
          </cell>
          <cell r="E413">
            <v>13760.44</v>
          </cell>
        </row>
        <row r="414">
          <cell r="A414">
            <v>952</v>
          </cell>
          <cell r="B414">
            <v>1602</v>
          </cell>
          <cell r="C414">
            <v>952</v>
          </cell>
          <cell r="D414" t="str">
            <v>Юдахина Г. И.</v>
          </cell>
          <cell r="E414">
            <v>14600.95</v>
          </cell>
        </row>
        <row r="415">
          <cell r="A415">
            <v>953</v>
          </cell>
          <cell r="B415">
            <v>1602</v>
          </cell>
          <cell r="C415">
            <v>953</v>
          </cell>
          <cell r="D415" t="str">
            <v>Ходанович В. А.</v>
          </cell>
          <cell r="E415">
            <v>7404.05</v>
          </cell>
        </row>
        <row r="416">
          <cell r="A416">
            <v>955</v>
          </cell>
          <cell r="B416">
            <v>202</v>
          </cell>
          <cell r="C416">
            <v>955</v>
          </cell>
          <cell r="D416" t="str">
            <v>Капула Е. Э.</v>
          </cell>
          <cell r="E416">
            <v>21715.73</v>
          </cell>
        </row>
        <row r="417">
          <cell r="A417">
            <v>956</v>
          </cell>
          <cell r="B417">
            <v>202</v>
          </cell>
          <cell r="C417">
            <v>936</v>
          </cell>
          <cell r="D417" t="str">
            <v>Комаров О. В.</v>
          </cell>
          <cell r="E417">
            <v>17510.919999999998</v>
          </cell>
        </row>
        <row r="418">
          <cell r="A418">
            <v>959</v>
          </cell>
          <cell r="B418">
            <v>201</v>
          </cell>
          <cell r="C418">
            <v>959</v>
          </cell>
          <cell r="D418" t="str">
            <v>Абащенков П. И.</v>
          </cell>
          <cell r="E418">
            <v>19883.22</v>
          </cell>
        </row>
        <row r="419">
          <cell r="A419">
            <v>961</v>
          </cell>
          <cell r="B419">
            <v>1604</v>
          </cell>
          <cell r="C419">
            <v>961</v>
          </cell>
          <cell r="D419" t="str">
            <v>Белокоз Е. А.</v>
          </cell>
          <cell r="E419">
            <v>13816.61</v>
          </cell>
        </row>
        <row r="420">
          <cell r="A420">
            <v>963</v>
          </cell>
          <cell r="B420">
            <v>1212</v>
          </cell>
          <cell r="C420">
            <v>963</v>
          </cell>
          <cell r="D420" t="str">
            <v>Платкевичус А. С.</v>
          </cell>
          <cell r="E420">
            <v>11799.96</v>
          </cell>
        </row>
        <row r="421">
          <cell r="A421">
            <v>964</v>
          </cell>
          <cell r="B421">
            <v>1601</v>
          </cell>
          <cell r="C421">
            <v>1201</v>
          </cell>
          <cell r="D421" t="str">
            <v>Мацюк А. С.</v>
          </cell>
          <cell r="E421">
            <v>16288.65</v>
          </cell>
        </row>
        <row r="422">
          <cell r="A422">
            <v>966</v>
          </cell>
          <cell r="B422">
            <v>1604</v>
          </cell>
          <cell r="C422">
            <v>83447</v>
          </cell>
          <cell r="D422" t="str">
            <v>Фомина Н. М.</v>
          </cell>
          <cell r="E422">
            <v>16730.02</v>
          </cell>
        </row>
        <row r="423">
          <cell r="A423">
            <v>967</v>
          </cell>
          <cell r="B423">
            <v>1501</v>
          </cell>
          <cell r="C423">
            <v>965</v>
          </cell>
          <cell r="D423" t="str">
            <v>Гуляев А. Г.</v>
          </cell>
          <cell r="E423">
            <v>14844.47</v>
          </cell>
        </row>
        <row r="424">
          <cell r="A424">
            <v>971</v>
          </cell>
          <cell r="B424">
            <v>1601</v>
          </cell>
          <cell r="C424">
            <v>1213</v>
          </cell>
          <cell r="D424" t="str">
            <v>Дедина Т. В.</v>
          </cell>
          <cell r="E424">
            <v>14722.3</v>
          </cell>
        </row>
        <row r="425">
          <cell r="A425">
            <v>973</v>
          </cell>
          <cell r="B425">
            <v>1601</v>
          </cell>
          <cell r="C425">
            <v>973</v>
          </cell>
          <cell r="D425" t="str">
            <v>Кулева Е. С.</v>
          </cell>
          <cell r="E425">
            <v>15207.94</v>
          </cell>
        </row>
        <row r="426">
          <cell r="A426">
            <v>978</v>
          </cell>
          <cell r="B426">
            <v>1602</v>
          </cell>
          <cell r="C426">
            <v>978</v>
          </cell>
          <cell r="D426" t="str">
            <v>Дубровина Н. Л.</v>
          </cell>
          <cell r="E426">
            <v>12340.5</v>
          </cell>
        </row>
        <row r="427">
          <cell r="A427">
            <v>979</v>
          </cell>
          <cell r="B427">
            <v>302</v>
          </cell>
          <cell r="C427">
            <v>1180</v>
          </cell>
          <cell r="D427" t="str">
            <v>Литвиненко М. А.</v>
          </cell>
          <cell r="E427" t="str">
            <v>-</v>
          </cell>
        </row>
        <row r="428">
          <cell r="A428">
            <v>983</v>
          </cell>
          <cell r="B428">
            <v>303</v>
          </cell>
          <cell r="C428">
            <v>983</v>
          </cell>
          <cell r="D428" t="str">
            <v>Северова Л. М.</v>
          </cell>
          <cell r="E428">
            <v>11664.13</v>
          </cell>
        </row>
        <row r="429">
          <cell r="A429">
            <v>986</v>
          </cell>
          <cell r="B429">
            <v>301</v>
          </cell>
          <cell r="C429">
            <v>986</v>
          </cell>
          <cell r="D429" t="str">
            <v>Бирене Т. А.</v>
          </cell>
          <cell r="E429">
            <v>12785.23</v>
          </cell>
        </row>
        <row r="430">
          <cell r="A430">
            <v>989</v>
          </cell>
          <cell r="B430">
            <v>2014</v>
          </cell>
          <cell r="C430">
            <v>83449</v>
          </cell>
          <cell r="D430" t="str">
            <v>Хроленко Р. М.</v>
          </cell>
          <cell r="E430">
            <v>16295.18</v>
          </cell>
        </row>
        <row r="431">
          <cell r="A431">
            <v>990</v>
          </cell>
          <cell r="B431">
            <v>2005</v>
          </cell>
          <cell r="C431">
            <v>990</v>
          </cell>
          <cell r="D431" t="str">
            <v>Аверьянова И. А.</v>
          </cell>
          <cell r="E431">
            <v>18290.79</v>
          </cell>
        </row>
        <row r="432">
          <cell r="A432">
            <v>993</v>
          </cell>
          <cell r="B432">
            <v>2011</v>
          </cell>
          <cell r="C432">
            <v>993</v>
          </cell>
          <cell r="D432" t="str">
            <v>Андреева О. А.</v>
          </cell>
          <cell r="E432">
            <v>17111.29</v>
          </cell>
        </row>
        <row r="433">
          <cell r="A433">
            <v>1004</v>
          </cell>
          <cell r="B433">
            <v>1603</v>
          </cell>
          <cell r="C433">
            <v>1210</v>
          </cell>
          <cell r="D433" t="str">
            <v>Максимова Л. И.</v>
          </cell>
          <cell r="E433">
            <v>15291.68</v>
          </cell>
        </row>
        <row r="434">
          <cell r="A434">
            <v>1010</v>
          </cell>
          <cell r="B434">
            <v>1501</v>
          </cell>
          <cell r="C434">
            <v>1010</v>
          </cell>
          <cell r="D434" t="str">
            <v>Копытов В. И.</v>
          </cell>
          <cell r="E434">
            <v>17674.07</v>
          </cell>
        </row>
        <row r="435">
          <cell r="A435">
            <v>1011</v>
          </cell>
          <cell r="B435">
            <v>301</v>
          </cell>
          <cell r="C435">
            <v>1011</v>
          </cell>
          <cell r="D435" t="str">
            <v>Макеев А. В.</v>
          </cell>
          <cell r="E435">
            <v>16746.13</v>
          </cell>
        </row>
        <row r="436">
          <cell r="A436">
            <v>1017</v>
          </cell>
          <cell r="B436">
            <v>303</v>
          </cell>
          <cell r="C436">
            <v>1017</v>
          </cell>
          <cell r="D436" t="str">
            <v>Борисенко С. В.</v>
          </cell>
          <cell r="E436">
            <v>15046.9</v>
          </cell>
        </row>
        <row r="437">
          <cell r="A437">
            <v>1021</v>
          </cell>
          <cell r="B437">
            <v>303</v>
          </cell>
          <cell r="C437">
            <v>1021</v>
          </cell>
          <cell r="D437" t="str">
            <v>Азаренкова С. Т.</v>
          </cell>
          <cell r="E437">
            <v>12910.51</v>
          </cell>
        </row>
        <row r="438">
          <cell r="A438">
            <v>1023</v>
          </cell>
          <cell r="B438">
            <v>2005</v>
          </cell>
          <cell r="C438">
            <v>1023</v>
          </cell>
          <cell r="D438" t="str">
            <v>Мартынюк Л. П.</v>
          </cell>
          <cell r="E438">
            <v>7480.56</v>
          </cell>
        </row>
        <row r="439">
          <cell r="A439">
            <v>1026</v>
          </cell>
          <cell r="B439">
            <v>303</v>
          </cell>
          <cell r="C439">
            <v>1026</v>
          </cell>
          <cell r="D439" t="str">
            <v>Ковалева Е. Б.</v>
          </cell>
          <cell r="E439">
            <v>5221.01</v>
          </cell>
        </row>
        <row r="440">
          <cell r="A440">
            <v>1028</v>
          </cell>
          <cell r="B440">
            <v>1603</v>
          </cell>
          <cell r="C440">
            <v>1028</v>
          </cell>
          <cell r="D440" t="str">
            <v>Беседина И. Н.</v>
          </cell>
          <cell r="E440">
            <v>14561.92</v>
          </cell>
        </row>
        <row r="441">
          <cell r="A441">
            <v>1029</v>
          </cell>
          <cell r="B441">
            <v>1501</v>
          </cell>
          <cell r="C441">
            <v>1029</v>
          </cell>
          <cell r="D441" t="str">
            <v>Виноградов А. Н.</v>
          </cell>
          <cell r="E441">
            <v>16503.98</v>
          </cell>
        </row>
        <row r="442">
          <cell r="A442">
            <v>1030</v>
          </cell>
          <cell r="B442">
            <v>202</v>
          </cell>
          <cell r="C442">
            <v>1030</v>
          </cell>
          <cell r="D442" t="str">
            <v>Овчинников Д. Б.</v>
          </cell>
          <cell r="E442">
            <v>21740.55</v>
          </cell>
          <cell r="F442">
            <v>1</v>
          </cell>
        </row>
        <row r="443">
          <cell r="A443">
            <v>1031</v>
          </cell>
          <cell r="B443">
            <v>1602</v>
          </cell>
          <cell r="C443">
            <v>1031</v>
          </cell>
          <cell r="D443" t="str">
            <v>Кочановская Т. Б.</v>
          </cell>
          <cell r="E443">
            <v>9680.85</v>
          </cell>
        </row>
        <row r="444">
          <cell r="A444">
            <v>1032</v>
          </cell>
          <cell r="B444">
            <v>1603</v>
          </cell>
          <cell r="C444">
            <v>1032</v>
          </cell>
          <cell r="D444" t="str">
            <v>Михеенко Е. И.</v>
          </cell>
          <cell r="E444">
            <v>15853.32</v>
          </cell>
        </row>
        <row r="445">
          <cell r="A445">
            <v>1033</v>
          </cell>
          <cell r="B445">
            <v>2010</v>
          </cell>
          <cell r="C445">
            <v>100</v>
          </cell>
          <cell r="D445" t="str">
            <v>Михалюк М. А.</v>
          </cell>
          <cell r="E445">
            <v>10982</v>
          </cell>
        </row>
        <row r="446">
          <cell r="A446">
            <v>1034</v>
          </cell>
          <cell r="B446">
            <v>2007</v>
          </cell>
          <cell r="C446">
            <v>1034</v>
          </cell>
          <cell r="D446" t="str">
            <v>Емельянова Ж. В.</v>
          </cell>
          <cell r="E446">
            <v>14577.37</v>
          </cell>
        </row>
        <row r="447">
          <cell r="A447">
            <v>1036</v>
          </cell>
          <cell r="B447">
            <v>303</v>
          </cell>
          <cell r="C447">
            <v>1036</v>
          </cell>
          <cell r="D447" t="str">
            <v>Киньшина Е. С.</v>
          </cell>
          <cell r="E447">
            <v>15273.37</v>
          </cell>
        </row>
        <row r="448">
          <cell r="A448">
            <v>1038</v>
          </cell>
          <cell r="B448">
            <v>304</v>
          </cell>
          <cell r="C448">
            <v>83151</v>
          </cell>
          <cell r="D448" t="str">
            <v>Разумова Л. В.</v>
          </cell>
          <cell r="E448">
            <v>11840.38</v>
          </cell>
        </row>
        <row r="449">
          <cell r="A449">
            <v>1042</v>
          </cell>
          <cell r="B449">
            <v>1603</v>
          </cell>
          <cell r="C449">
            <v>1042</v>
          </cell>
          <cell r="D449" t="str">
            <v>Лысенко Т. Н.</v>
          </cell>
          <cell r="E449">
            <v>14072.04</v>
          </cell>
        </row>
        <row r="450">
          <cell r="A450">
            <v>1044</v>
          </cell>
          <cell r="B450">
            <v>2010</v>
          </cell>
          <cell r="C450">
            <v>1044</v>
          </cell>
          <cell r="D450" t="str">
            <v>Пташинский В. М.</v>
          </cell>
          <cell r="E450">
            <v>16530.23</v>
          </cell>
        </row>
        <row r="451">
          <cell r="A451">
            <v>1048</v>
          </cell>
          <cell r="B451">
            <v>1603</v>
          </cell>
          <cell r="C451">
            <v>1048</v>
          </cell>
          <cell r="D451" t="str">
            <v>Карачина Л. Н.</v>
          </cell>
          <cell r="E451">
            <v>15707.89</v>
          </cell>
        </row>
        <row r="452">
          <cell r="A452">
            <v>1049</v>
          </cell>
          <cell r="B452">
            <v>2009</v>
          </cell>
          <cell r="C452">
            <v>1049</v>
          </cell>
          <cell r="D452" t="str">
            <v>Шумейко О. М.</v>
          </cell>
          <cell r="E452">
            <v>13623.64</v>
          </cell>
        </row>
        <row r="453">
          <cell r="A453">
            <v>1050</v>
          </cell>
          <cell r="B453">
            <v>2007</v>
          </cell>
          <cell r="C453">
            <v>1050</v>
          </cell>
          <cell r="D453" t="str">
            <v>Датунишвили В. С.</v>
          </cell>
          <cell r="E453">
            <v>14658.18</v>
          </cell>
        </row>
        <row r="454">
          <cell r="A454">
            <v>1051</v>
          </cell>
          <cell r="B454">
            <v>202</v>
          </cell>
          <cell r="C454">
            <v>1051</v>
          </cell>
          <cell r="D454" t="str">
            <v>Кравченко Е. Г.</v>
          </cell>
          <cell r="E454">
            <v>16766.86</v>
          </cell>
        </row>
        <row r="455">
          <cell r="A455">
            <v>1054</v>
          </cell>
          <cell r="B455">
            <v>303</v>
          </cell>
          <cell r="C455">
            <v>1054</v>
          </cell>
          <cell r="D455" t="str">
            <v>Чайкин Д. В.</v>
          </cell>
          <cell r="E455">
            <v>12179.14</v>
          </cell>
        </row>
        <row r="456">
          <cell r="A456">
            <v>1057</v>
          </cell>
          <cell r="B456">
            <v>301</v>
          </cell>
          <cell r="C456">
            <v>1057</v>
          </cell>
          <cell r="D456" t="str">
            <v>Савина Е. В.</v>
          </cell>
          <cell r="E456">
            <v>10803.99</v>
          </cell>
        </row>
        <row r="457">
          <cell r="A457">
            <v>1058</v>
          </cell>
          <cell r="B457">
            <v>301</v>
          </cell>
          <cell r="C457">
            <v>1058</v>
          </cell>
          <cell r="D457" t="str">
            <v>Крайнова Е. И.</v>
          </cell>
          <cell r="E457">
            <v>11476.43</v>
          </cell>
        </row>
        <row r="458">
          <cell r="A458">
            <v>1059</v>
          </cell>
          <cell r="B458">
            <v>1601</v>
          </cell>
          <cell r="C458">
            <v>1059</v>
          </cell>
          <cell r="D458" t="str">
            <v>Хомин Г. С.</v>
          </cell>
          <cell r="E458">
            <v>21577.62</v>
          </cell>
        </row>
        <row r="459">
          <cell r="A459">
            <v>1064</v>
          </cell>
          <cell r="B459">
            <v>302</v>
          </cell>
          <cell r="C459">
            <v>1064</v>
          </cell>
          <cell r="D459" t="str">
            <v>Климова Т. В.</v>
          </cell>
          <cell r="E459">
            <v>11603.36</v>
          </cell>
        </row>
        <row r="460">
          <cell r="A460">
            <v>1065</v>
          </cell>
          <cell r="B460">
            <v>1501</v>
          </cell>
          <cell r="C460">
            <v>1065</v>
          </cell>
          <cell r="D460" t="str">
            <v>Косенков Н. С.</v>
          </cell>
          <cell r="E460">
            <v>17615.990000000002</v>
          </cell>
        </row>
        <row r="461">
          <cell r="A461">
            <v>1067</v>
          </cell>
          <cell r="B461">
            <v>2011</v>
          </cell>
          <cell r="C461">
            <v>1067</v>
          </cell>
          <cell r="D461" t="str">
            <v>Рыжаков А. В.</v>
          </cell>
          <cell r="E461">
            <v>10879.14</v>
          </cell>
        </row>
        <row r="462">
          <cell r="A462">
            <v>1070</v>
          </cell>
          <cell r="B462">
            <v>1500</v>
          </cell>
          <cell r="C462">
            <v>1070</v>
          </cell>
          <cell r="D462" t="str">
            <v>Губий А. Ю.</v>
          </cell>
          <cell r="E462">
            <v>15425.13</v>
          </cell>
        </row>
        <row r="463">
          <cell r="A463">
            <v>1073</v>
          </cell>
          <cell r="B463">
            <v>303</v>
          </cell>
          <cell r="C463">
            <v>1073</v>
          </cell>
          <cell r="D463" t="str">
            <v>Сивохо И. П.</v>
          </cell>
          <cell r="E463">
            <v>11704.09</v>
          </cell>
        </row>
        <row r="464">
          <cell r="A464">
            <v>1075</v>
          </cell>
          <cell r="B464">
            <v>303</v>
          </cell>
          <cell r="C464">
            <v>1075</v>
          </cell>
          <cell r="D464" t="str">
            <v>Семенова Е. А.</v>
          </cell>
          <cell r="E464">
            <v>14674.86</v>
          </cell>
        </row>
        <row r="465">
          <cell r="A465">
            <v>1080</v>
          </cell>
          <cell r="B465">
            <v>1101</v>
          </cell>
          <cell r="C465">
            <v>1080</v>
          </cell>
          <cell r="D465" t="str">
            <v>Сверчкова З. В.</v>
          </cell>
          <cell r="E465">
            <v>15124.17</v>
          </cell>
        </row>
        <row r="466">
          <cell r="A466">
            <v>1081</v>
          </cell>
          <cell r="B466">
            <v>1101</v>
          </cell>
          <cell r="C466">
            <v>1081</v>
          </cell>
          <cell r="D466" t="str">
            <v>Хоченкова Н. И.</v>
          </cell>
          <cell r="E466">
            <v>11352.18</v>
          </cell>
        </row>
        <row r="467">
          <cell r="A467">
            <v>1082</v>
          </cell>
          <cell r="B467">
            <v>301</v>
          </cell>
          <cell r="C467">
            <v>1082</v>
          </cell>
          <cell r="D467" t="str">
            <v>Злобина М. В.</v>
          </cell>
          <cell r="E467">
            <v>14834.58</v>
          </cell>
        </row>
        <row r="468">
          <cell r="A468">
            <v>1084</v>
          </cell>
          <cell r="B468">
            <v>2014</v>
          </cell>
          <cell r="C468">
            <v>1084</v>
          </cell>
          <cell r="D468" t="str">
            <v>Гаврилов В. И.</v>
          </cell>
          <cell r="E468">
            <v>9147.36</v>
          </cell>
          <cell r="F468">
            <v>1</v>
          </cell>
        </row>
        <row r="469">
          <cell r="A469">
            <v>1085</v>
          </cell>
          <cell r="B469">
            <v>501</v>
          </cell>
          <cell r="C469">
            <v>83197</v>
          </cell>
          <cell r="D469" t="str">
            <v>Михайлова А. Е.</v>
          </cell>
          <cell r="E469">
            <v>13888.57</v>
          </cell>
        </row>
        <row r="470">
          <cell r="A470">
            <v>1089</v>
          </cell>
          <cell r="B470">
            <v>1500</v>
          </cell>
          <cell r="C470">
            <v>1089</v>
          </cell>
          <cell r="D470" t="str">
            <v>Маховский В. П.</v>
          </cell>
          <cell r="E470">
            <v>15425.13</v>
          </cell>
        </row>
        <row r="471">
          <cell r="A471">
            <v>1090</v>
          </cell>
          <cell r="B471">
            <v>201</v>
          </cell>
          <cell r="C471">
            <v>1090</v>
          </cell>
          <cell r="D471" t="str">
            <v>Троян А. В.</v>
          </cell>
          <cell r="E471">
            <v>25346</v>
          </cell>
        </row>
        <row r="472">
          <cell r="A472">
            <v>1091</v>
          </cell>
          <cell r="B472">
            <v>1212</v>
          </cell>
          <cell r="C472">
            <v>83203</v>
          </cell>
          <cell r="D472" t="str">
            <v>Бегун Д. И.</v>
          </cell>
          <cell r="E472">
            <v>10752.13</v>
          </cell>
        </row>
        <row r="473">
          <cell r="A473">
            <v>1099</v>
          </cell>
          <cell r="B473">
            <v>1602</v>
          </cell>
          <cell r="C473">
            <v>83267</v>
          </cell>
          <cell r="D473" t="str">
            <v>Потан Т. В.</v>
          </cell>
          <cell r="E473">
            <v>13779.81</v>
          </cell>
        </row>
        <row r="474">
          <cell r="A474">
            <v>1112</v>
          </cell>
          <cell r="B474">
            <v>2011</v>
          </cell>
          <cell r="C474">
            <v>901</v>
          </cell>
          <cell r="D474" t="str">
            <v>Чернышев Н. Г.</v>
          </cell>
          <cell r="E474">
            <v>15044.31</v>
          </cell>
        </row>
        <row r="475">
          <cell r="A475">
            <v>1113</v>
          </cell>
          <cell r="B475">
            <v>2011</v>
          </cell>
          <cell r="C475">
            <v>902</v>
          </cell>
          <cell r="D475" t="str">
            <v>Спицын А. П.</v>
          </cell>
          <cell r="E475">
            <v>13188.72</v>
          </cell>
        </row>
        <row r="476">
          <cell r="A476">
            <v>1119</v>
          </cell>
          <cell r="B476">
            <v>1500</v>
          </cell>
          <cell r="C476">
            <v>1119</v>
          </cell>
          <cell r="D476" t="str">
            <v>Волосатов О. А.</v>
          </cell>
          <cell r="E476">
            <v>17285.37</v>
          </cell>
        </row>
        <row r="477">
          <cell r="A477">
            <v>1120</v>
          </cell>
          <cell r="B477">
            <v>1501</v>
          </cell>
          <cell r="C477">
            <v>1120</v>
          </cell>
          <cell r="D477" t="str">
            <v>Дрондин А. А.</v>
          </cell>
          <cell r="E477">
            <v>16644</v>
          </cell>
        </row>
        <row r="478">
          <cell r="A478">
            <v>1122</v>
          </cell>
          <cell r="B478">
            <v>1501</v>
          </cell>
          <cell r="C478">
            <v>1122</v>
          </cell>
          <cell r="D478" t="str">
            <v>Никитин-Черняев А. С.</v>
          </cell>
          <cell r="E478">
            <v>15729.25</v>
          </cell>
        </row>
        <row r="479">
          <cell r="A479">
            <v>1123</v>
          </cell>
          <cell r="B479">
            <v>1501</v>
          </cell>
          <cell r="C479">
            <v>1123</v>
          </cell>
          <cell r="D479" t="str">
            <v>Филянович Ю. Н.</v>
          </cell>
          <cell r="E479">
            <v>17905.07</v>
          </cell>
        </row>
        <row r="480">
          <cell r="A480">
            <v>1125</v>
          </cell>
          <cell r="B480">
            <v>501</v>
          </cell>
          <cell r="C480">
            <v>1125</v>
          </cell>
          <cell r="D480" t="str">
            <v>Бедрицкий С. Н.</v>
          </cell>
          <cell r="E480">
            <v>-1896.88</v>
          </cell>
        </row>
        <row r="481">
          <cell r="A481">
            <v>1130</v>
          </cell>
          <cell r="B481">
            <v>2001</v>
          </cell>
          <cell r="C481">
            <v>83272</v>
          </cell>
          <cell r="D481" t="str">
            <v>Пахолкова С. М.</v>
          </cell>
          <cell r="E481">
            <v>7298.3</v>
          </cell>
        </row>
        <row r="482">
          <cell r="A482">
            <v>1131</v>
          </cell>
          <cell r="B482">
            <v>2005</v>
          </cell>
          <cell r="C482">
            <v>1131</v>
          </cell>
          <cell r="D482" t="str">
            <v>Пухова Г. А.</v>
          </cell>
          <cell r="E482">
            <v>20222.43</v>
          </cell>
        </row>
        <row r="483">
          <cell r="A483">
            <v>1132</v>
          </cell>
          <cell r="B483">
            <v>2005</v>
          </cell>
          <cell r="C483">
            <v>1132</v>
          </cell>
          <cell r="D483" t="str">
            <v>Шурыгина В. В.</v>
          </cell>
          <cell r="E483">
            <v>24753.35</v>
          </cell>
        </row>
        <row r="484">
          <cell r="A484">
            <v>1143</v>
          </cell>
          <cell r="B484">
            <v>2007</v>
          </cell>
          <cell r="C484">
            <v>1143</v>
          </cell>
          <cell r="D484" t="str">
            <v>Бадьева В. В.</v>
          </cell>
          <cell r="E484">
            <v>17022.849999999999</v>
          </cell>
        </row>
        <row r="485">
          <cell r="A485">
            <v>1146</v>
          </cell>
          <cell r="B485">
            <v>2011</v>
          </cell>
          <cell r="C485">
            <v>1146</v>
          </cell>
          <cell r="D485" t="str">
            <v>Стариков В. В.</v>
          </cell>
          <cell r="E485">
            <v>14640.02</v>
          </cell>
        </row>
        <row r="486">
          <cell r="A486">
            <v>1158</v>
          </cell>
          <cell r="B486">
            <v>201</v>
          </cell>
          <cell r="C486">
            <v>1323</v>
          </cell>
          <cell r="D486" t="str">
            <v>Петровская Е. А.</v>
          </cell>
          <cell r="E486">
            <v>25346</v>
          </cell>
        </row>
        <row r="487">
          <cell r="A487">
            <v>1168</v>
          </cell>
          <cell r="B487">
            <v>2011</v>
          </cell>
          <cell r="C487">
            <v>1168</v>
          </cell>
          <cell r="D487" t="str">
            <v>Демешко В. Н.</v>
          </cell>
          <cell r="E487">
            <v>8822.27</v>
          </cell>
        </row>
        <row r="488">
          <cell r="A488">
            <v>1169</v>
          </cell>
          <cell r="B488">
            <v>2011</v>
          </cell>
          <cell r="C488">
            <v>1169</v>
          </cell>
          <cell r="D488" t="str">
            <v>Полюхович И. А.</v>
          </cell>
          <cell r="E488">
            <v>15811.3</v>
          </cell>
        </row>
        <row r="489">
          <cell r="A489">
            <v>1172</v>
          </cell>
          <cell r="B489">
            <v>2002</v>
          </cell>
          <cell r="C489">
            <v>1172</v>
          </cell>
          <cell r="D489" t="str">
            <v>Коновалова Л. М.</v>
          </cell>
          <cell r="E489">
            <v>11094.16</v>
          </cell>
        </row>
        <row r="490">
          <cell r="A490">
            <v>1173</v>
          </cell>
          <cell r="B490">
            <v>1602</v>
          </cell>
          <cell r="C490">
            <v>1173</v>
          </cell>
          <cell r="D490" t="str">
            <v>Поляков В. В.</v>
          </cell>
          <cell r="E490">
            <v>19514.84</v>
          </cell>
        </row>
        <row r="491">
          <cell r="A491">
            <v>1192</v>
          </cell>
          <cell r="B491">
            <v>2013</v>
          </cell>
          <cell r="C491">
            <v>1192</v>
          </cell>
          <cell r="D491" t="str">
            <v>Савосько Ю. А.</v>
          </cell>
          <cell r="E491">
            <v>19427.759999999998</v>
          </cell>
        </row>
        <row r="492">
          <cell r="A492">
            <v>1197</v>
          </cell>
          <cell r="B492">
            <v>2007</v>
          </cell>
          <cell r="C492">
            <v>1197</v>
          </cell>
          <cell r="D492" t="str">
            <v>Андреева Н. А.</v>
          </cell>
          <cell r="E492">
            <v>15401.26</v>
          </cell>
        </row>
        <row r="493">
          <cell r="A493">
            <v>1198</v>
          </cell>
          <cell r="B493">
            <v>2006</v>
          </cell>
          <cell r="C493">
            <v>1198</v>
          </cell>
          <cell r="D493" t="str">
            <v>Аренская К. Г.</v>
          </cell>
          <cell r="E493">
            <v>2930.6</v>
          </cell>
        </row>
        <row r="494">
          <cell r="A494">
            <v>1199</v>
          </cell>
          <cell r="B494">
            <v>2006</v>
          </cell>
          <cell r="C494">
            <v>1199</v>
          </cell>
          <cell r="D494" t="str">
            <v>Алябина Н. А.</v>
          </cell>
          <cell r="E494">
            <v>2548.64</v>
          </cell>
          <cell r="F494">
            <v>1</v>
          </cell>
        </row>
        <row r="495">
          <cell r="A495">
            <v>1215</v>
          </cell>
          <cell r="B495">
            <v>1212</v>
          </cell>
          <cell r="C495">
            <v>1215</v>
          </cell>
          <cell r="D495" t="str">
            <v>Кренева З. В.</v>
          </cell>
          <cell r="E495">
            <v>7641.5</v>
          </cell>
        </row>
        <row r="496">
          <cell r="A496">
            <v>1216</v>
          </cell>
          <cell r="B496">
            <v>2011</v>
          </cell>
          <cell r="C496">
            <v>1216</v>
          </cell>
          <cell r="D496" t="str">
            <v>Клименко А. М.</v>
          </cell>
          <cell r="E496">
            <v>15264.02</v>
          </cell>
        </row>
        <row r="497">
          <cell r="A497">
            <v>1231</v>
          </cell>
          <cell r="B497">
            <v>2011</v>
          </cell>
          <cell r="C497">
            <v>1231</v>
          </cell>
          <cell r="D497" t="str">
            <v>Горбачев М. В.</v>
          </cell>
          <cell r="E497">
            <v>14978.32</v>
          </cell>
        </row>
        <row r="498">
          <cell r="A498">
            <v>1234</v>
          </cell>
          <cell r="B498">
            <v>2013</v>
          </cell>
          <cell r="C498">
            <v>1234</v>
          </cell>
          <cell r="D498" t="str">
            <v>Москвитин А. Ю.</v>
          </cell>
          <cell r="E498">
            <v>19274.05</v>
          </cell>
        </row>
        <row r="499">
          <cell r="A499">
            <v>1240</v>
          </cell>
          <cell r="B499">
            <v>2005</v>
          </cell>
          <cell r="C499">
            <v>1240</v>
          </cell>
          <cell r="D499" t="str">
            <v>Бельская О. С.</v>
          </cell>
          <cell r="E499">
            <v>23814.32</v>
          </cell>
        </row>
        <row r="500">
          <cell r="A500">
            <v>1241</v>
          </cell>
          <cell r="B500">
            <v>2013</v>
          </cell>
          <cell r="C500">
            <v>1241</v>
          </cell>
          <cell r="D500" t="str">
            <v>Малыхин Н. С.</v>
          </cell>
          <cell r="E500">
            <v>18039.04</v>
          </cell>
        </row>
        <row r="501">
          <cell r="A501">
            <v>1242</v>
          </cell>
          <cell r="B501">
            <v>2006</v>
          </cell>
          <cell r="C501">
            <v>1242</v>
          </cell>
          <cell r="D501" t="str">
            <v>Иванова М. В.</v>
          </cell>
          <cell r="E501">
            <v>11322.14</v>
          </cell>
        </row>
        <row r="502">
          <cell r="A502">
            <v>1247</v>
          </cell>
          <cell r="B502">
            <v>2013</v>
          </cell>
          <cell r="C502">
            <v>1247</v>
          </cell>
          <cell r="D502" t="str">
            <v>Аршинов А. Н.</v>
          </cell>
          <cell r="E502">
            <v>12699.03</v>
          </cell>
        </row>
        <row r="503">
          <cell r="A503">
            <v>1248</v>
          </cell>
          <cell r="B503">
            <v>201</v>
          </cell>
          <cell r="C503">
            <v>1248</v>
          </cell>
          <cell r="D503" t="str">
            <v>Нечет А. Н.</v>
          </cell>
          <cell r="E503">
            <v>24249.9</v>
          </cell>
        </row>
        <row r="504">
          <cell r="A504">
            <v>1256</v>
          </cell>
          <cell r="B504">
            <v>202</v>
          </cell>
          <cell r="C504">
            <v>1256</v>
          </cell>
          <cell r="D504" t="str">
            <v>Абдувахидова З. А.</v>
          </cell>
          <cell r="E504">
            <v>10730</v>
          </cell>
        </row>
        <row r="505">
          <cell r="A505">
            <v>1272</v>
          </cell>
          <cell r="B505">
            <v>2011</v>
          </cell>
          <cell r="C505">
            <v>1272</v>
          </cell>
          <cell r="D505" t="str">
            <v>Федорова Т. В.</v>
          </cell>
          <cell r="E505">
            <v>12179.14</v>
          </cell>
        </row>
        <row r="506">
          <cell r="A506">
            <v>1280</v>
          </cell>
          <cell r="B506">
            <v>2002</v>
          </cell>
          <cell r="C506">
            <v>1280</v>
          </cell>
          <cell r="D506" t="str">
            <v>Романенко Е. С.</v>
          </cell>
          <cell r="E506" t="str">
            <v>-</v>
          </cell>
        </row>
        <row r="507">
          <cell r="A507">
            <v>1285</v>
          </cell>
          <cell r="B507">
            <v>2011</v>
          </cell>
          <cell r="C507">
            <v>1285</v>
          </cell>
          <cell r="D507" t="str">
            <v>Куликов П. Н.</v>
          </cell>
          <cell r="E507">
            <v>15483.53</v>
          </cell>
        </row>
        <row r="508">
          <cell r="A508">
            <v>1286</v>
          </cell>
          <cell r="B508">
            <v>202</v>
          </cell>
          <cell r="C508">
            <v>1286</v>
          </cell>
          <cell r="D508" t="str">
            <v>Паршиков В. М.</v>
          </cell>
          <cell r="E508">
            <v>25346</v>
          </cell>
        </row>
        <row r="509">
          <cell r="A509">
            <v>1292</v>
          </cell>
          <cell r="B509">
            <v>2011</v>
          </cell>
          <cell r="C509">
            <v>1292</v>
          </cell>
          <cell r="D509" t="str">
            <v>Шеянова Г. С.</v>
          </cell>
          <cell r="E509">
            <v>14850.14</v>
          </cell>
        </row>
        <row r="510">
          <cell r="A510">
            <v>1298</v>
          </cell>
          <cell r="B510">
            <v>2011</v>
          </cell>
          <cell r="C510">
            <v>1298</v>
          </cell>
          <cell r="D510" t="str">
            <v>Холод В. В.</v>
          </cell>
          <cell r="E510">
            <v>17230.02</v>
          </cell>
        </row>
        <row r="511">
          <cell r="A511">
            <v>1300</v>
          </cell>
          <cell r="B511">
            <v>2011</v>
          </cell>
          <cell r="C511">
            <v>1300</v>
          </cell>
          <cell r="D511" t="str">
            <v>Марин А. В.</v>
          </cell>
          <cell r="E511">
            <v>14069.96</v>
          </cell>
        </row>
        <row r="512">
          <cell r="A512">
            <v>1316</v>
          </cell>
          <cell r="B512">
            <v>1301</v>
          </cell>
          <cell r="C512">
            <v>1316</v>
          </cell>
          <cell r="D512" t="str">
            <v>Макунин Е. Н.</v>
          </cell>
          <cell r="E512">
            <v>12682</v>
          </cell>
        </row>
        <row r="513">
          <cell r="A513">
            <v>1318</v>
          </cell>
          <cell r="B513">
            <v>201</v>
          </cell>
          <cell r="C513">
            <v>1318</v>
          </cell>
          <cell r="D513" t="str">
            <v>Безруков А. А.</v>
          </cell>
          <cell r="E513">
            <v>2006.29</v>
          </cell>
        </row>
        <row r="514">
          <cell r="A514">
            <v>1319</v>
          </cell>
          <cell r="B514">
            <v>2011</v>
          </cell>
          <cell r="C514">
            <v>1319</v>
          </cell>
          <cell r="D514" t="str">
            <v>Галушкин Ю. Г.</v>
          </cell>
          <cell r="E514">
            <v>13599</v>
          </cell>
        </row>
        <row r="515">
          <cell r="A515">
            <v>1320</v>
          </cell>
          <cell r="B515">
            <v>1602</v>
          </cell>
          <cell r="C515">
            <v>1320</v>
          </cell>
          <cell r="D515" t="str">
            <v>Борщевская Е. А.</v>
          </cell>
          <cell r="E515">
            <v>4527.5</v>
          </cell>
        </row>
        <row r="516">
          <cell r="A516">
            <v>1325</v>
          </cell>
          <cell r="B516">
            <v>2011</v>
          </cell>
          <cell r="C516">
            <v>1325</v>
          </cell>
          <cell r="D516" t="str">
            <v>Васильев В. Б.</v>
          </cell>
          <cell r="E516">
            <v>11068.68</v>
          </cell>
        </row>
        <row r="517">
          <cell r="A517">
            <v>1326</v>
          </cell>
          <cell r="B517">
            <v>2011</v>
          </cell>
          <cell r="C517">
            <v>1326</v>
          </cell>
          <cell r="D517" t="str">
            <v>Леонидов В. А.</v>
          </cell>
          <cell r="E517">
            <v>13119.87</v>
          </cell>
        </row>
        <row r="518">
          <cell r="A518">
            <v>1327</v>
          </cell>
          <cell r="B518">
            <v>1101</v>
          </cell>
          <cell r="C518">
            <v>1327</v>
          </cell>
          <cell r="D518" t="str">
            <v>Сапон М. Г.</v>
          </cell>
          <cell r="E518">
            <v>14405.29</v>
          </cell>
        </row>
        <row r="519">
          <cell r="A519">
            <v>2019</v>
          </cell>
          <cell r="B519">
            <v>202</v>
          </cell>
          <cell r="C519">
            <v>752</v>
          </cell>
          <cell r="D519" t="str">
            <v>Хотеев М. Н.</v>
          </cell>
          <cell r="E519">
            <v>21448.87</v>
          </cell>
        </row>
        <row r="520">
          <cell r="A520">
            <v>2044</v>
          </cell>
          <cell r="B520">
            <v>10001</v>
          </cell>
          <cell r="C520">
            <v>2044</v>
          </cell>
          <cell r="D520" t="str">
            <v>Каменец И. В.</v>
          </cell>
          <cell r="E520">
            <v>13100</v>
          </cell>
        </row>
        <row r="521">
          <cell r="A521">
            <v>2056</v>
          </cell>
          <cell r="B521">
            <v>1601</v>
          </cell>
          <cell r="C521">
            <v>1144</v>
          </cell>
          <cell r="D521" t="str">
            <v>Яковлев В. Т.</v>
          </cell>
          <cell r="E521">
            <v>20897.23</v>
          </cell>
        </row>
        <row r="522">
          <cell r="A522">
            <v>2064</v>
          </cell>
          <cell r="B522">
            <v>1801</v>
          </cell>
          <cell r="C522">
            <v>1303</v>
          </cell>
          <cell r="D522" t="str">
            <v>Шергина Л. В.</v>
          </cell>
          <cell r="E522">
            <v>16091.34</v>
          </cell>
        </row>
        <row r="523">
          <cell r="A523">
            <v>2065</v>
          </cell>
          <cell r="B523">
            <v>1501</v>
          </cell>
          <cell r="C523">
            <v>366</v>
          </cell>
          <cell r="D523" t="str">
            <v>Белов О. Л.</v>
          </cell>
          <cell r="E523">
            <v>15830.99</v>
          </cell>
        </row>
        <row r="524">
          <cell r="A524">
            <v>2066</v>
          </cell>
          <cell r="B524">
            <v>1501</v>
          </cell>
          <cell r="C524">
            <v>365</v>
          </cell>
          <cell r="D524" t="str">
            <v>Ташкенов С. А.</v>
          </cell>
          <cell r="E524">
            <v>11152.9</v>
          </cell>
        </row>
        <row r="525">
          <cell r="A525">
            <v>2069</v>
          </cell>
          <cell r="B525">
            <v>202</v>
          </cell>
          <cell r="C525">
            <v>1121</v>
          </cell>
          <cell r="D525" t="str">
            <v>Матусевичус В. З.</v>
          </cell>
          <cell r="E525">
            <v>18545.060000000001</v>
          </cell>
        </row>
        <row r="526">
          <cell r="A526">
            <v>2073</v>
          </cell>
          <cell r="B526">
            <v>2001</v>
          </cell>
          <cell r="C526">
            <v>2073</v>
          </cell>
          <cell r="D526" t="str">
            <v>Михайловский В. В.</v>
          </cell>
          <cell r="E526">
            <v>8246.92</v>
          </cell>
        </row>
        <row r="527">
          <cell r="A527">
            <v>2087</v>
          </cell>
          <cell r="B527">
            <v>2005</v>
          </cell>
          <cell r="C527">
            <v>1136</v>
          </cell>
          <cell r="D527" t="str">
            <v>Осминин А. В.</v>
          </cell>
          <cell r="E527">
            <v>9793.7999999999993</v>
          </cell>
        </row>
        <row r="528">
          <cell r="A528">
            <v>2093</v>
          </cell>
          <cell r="B528">
            <v>2006</v>
          </cell>
          <cell r="C528">
            <v>2093</v>
          </cell>
          <cell r="D528" t="str">
            <v>Капитан Д. А.</v>
          </cell>
          <cell r="E528">
            <v>15302.86</v>
          </cell>
          <cell r="F528">
            <v>1</v>
          </cell>
        </row>
        <row r="529">
          <cell r="A529">
            <v>2097</v>
          </cell>
          <cell r="B529">
            <v>2001</v>
          </cell>
          <cell r="C529">
            <v>2097</v>
          </cell>
          <cell r="D529" t="str">
            <v>Желнова Д. В.</v>
          </cell>
          <cell r="E529">
            <v>8601.74</v>
          </cell>
        </row>
        <row r="530">
          <cell r="A530">
            <v>2109</v>
          </cell>
          <cell r="B530">
            <v>2006</v>
          </cell>
          <cell r="C530">
            <v>377</v>
          </cell>
          <cell r="D530" t="str">
            <v>Иутина Г. Н.</v>
          </cell>
          <cell r="E530">
            <v>14070.45</v>
          </cell>
        </row>
        <row r="531">
          <cell r="A531">
            <v>2113</v>
          </cell>
          <cell r="B531">
            <v>2006</v>
          </cell>
          <cell r="C531">
            <v>1164</v>
          </cell>
          <cell r="D531" t="str">
            <v>Пугачевская Р. И.</v>
          </cell>
          <cell r="E531">
            <v>4464.1499999999996</v>
          </cell>
        </row>
        <row r="532">
          <cell r="A532">
            <v>2120</v>
          </cell>
          <cell r="B532">
            <v>1500</v>
          </cell>
          <cell r="C532">
            <v>2120</v>
          </cell>
          <cell r="D532" t="str">
            <v>Бирас С. А.</v>
          </cell>
          <cell r="E532">
            <v>13327.85</v>
          </cell>
        </row>
        <row r="533">
          <cell r="A533">
            <v>2122</v>
          </cell>
          <cell r="B533">
            <v>1601</v>
          </cell>
          <cell r="C533">
            <v>2122</v>
          </cell>
          <cell r="D533" t="str">
            <v>Шевчук И. В.</v>
          </cell>
          <cell r="E533">
            <v>11098.26</v>
          </cell>
        </row>
        <row r="534">
          <cell r="A534">
            <v>2124</v>
          </cell>
          <cell r="B534">
            <v>2001</v>
          </cell>
          <cell r="C534">
            <v>2124</v>
          </cell>
          <cell r="D534" t="str">
            <v>Малюков Р. В.</v>
          </cell>
          <cell r="E534">
            <v>7864</v>
          </cell>
        </row>
        <row r="535">
          <cell r="A535">
            <v>2129</v>
          </cell>
          <cell r="B535">
            <v>1603</v>
          </cell>
          <cell r="C535">
            <v>83229</v>
          </cell>
          <cell r="D535" t="str">
            <v>Погудина Л. А.</v>
          </cell>
          <cell r="E535">
            <v>14341.18</v>
          </cell>
        </row>
        <row r="536">
          <cell r="A536">
            <v>2133</v>
          </cell>
          <cell r="B536">
            <v>2015</v>
          </cell>
          <cell r="C536">
            <v>83233</v>
          </cell>
          <cell r="D536" t="str">
            <v>Загорный Е. В.</v>
          </cell>
          <cell r="E536">
            <v>18992.28</v>
          </cell>
        </row>
        <row r="537">
          <cell r="A537">
            <v>2135</v>
          </cell>
          <cell r="B537">
            <v>1601</v>
          </cell>
          <cell r="C537">
            <v>83235</v>
          </cell>
          <cell r="D537" t="str">
            <v>Вересенко И. В.</v>
          </cell>
          <cell r="E537">
            <v>14377.25</v>
          </cell>
        </row>
        <row r="538">
          <cell r="A538">
            <v>2137</v>
          </cell>
          <cell r="B538">
            <v>2014</v>
          </cell>
          <cell r="C538">
            <v>83237</v>
          </cell>
          <cell r="D538" t="str">
            <v>Иванов Д. Е.</v>
          </cell>
          <cell r="E538">
            <v>13949.27</v>
          </cell>
        </row>
        <row r="539">
          <cell r="A539">
            <v>2138</v>
          </cell>
          <cell r="B539">
            <v>1603</v>
          </cell>
          <cell r="C539">
            <v>83238</v>
          </cell>
          <cell r="D539" t="str">
            <v>Джмиль Т. И.</v>
          </cell>
          <cell r="E539">
            <v>14201.58</v>
          </cell>
        </row>
        <row r="540">
          <cell r="A540">
            <v>2203</v>
          </cell>
          <cell r="B540">
            <v>1001</v>
          </cell>
          <cell r="C540">
            <v>1133</v>
          </cell>
          <cell r="D540" t="str">
            <v>Соловьев А. В.</v>
          </cell>
          <cell r="E540">
            <v>14064.47</v>
          </cell>
        </row>
        <row r="541">
          <cell r="A541">
            <v>2206</v>
          </cell>
          <cell r="B541">
            <v>1602</v>
          </cell>
          <cell r="C541">
            <v>2206</v>
          </cell>
          <cell r="D541" t="str">
            <v>Кузнецова Т. В.</v>
          </cell>
          <cell r="E541">
            <v>15453.61</v>
          </cell>
        </row>
        <row r="542">
          <cell r="A542">
            <v>2210</v>
          </cell>
          <cell r="B542">
            <v>302</v>
          </cell>
          <cell r="C542">
            <v>2210</v>
          </cell>
          <cell r="D542" t="str">
            <v>Остапенко Е. А.</v>
          </cell>
          <cell r="E542" t="str">
            <v>-</v>
          </cell>
        </row>
        <row r="543">
          <cell r="A543">
            <v>2212</v>
          </cell>
          <cell r="B543">
            <v>1603</v>
          </cell>
          <cell r="C543">
            <v>2212</v>
          </cell>
          <cell r="D543" t="str">
            <v>Хубулова Т. В.</v>
          </cell>
          <cell r="E543">
            <v>12893.59</v>
          </cell>
        </row>
        <row r="544">
          <cell r="A544">
            <v>2214</v>
          </cell>
          <cell r="B544">
            <v>801</v>
          </cell>
          <cell r="C544">
            <v>2214</v>
          </cell>
          <cell r="D544" t="str">
            <v>Мирошниченко Т. Н.</v>
          </cell>
          <cell r="E544" t="str">
            <v>-</v>
          </cell>
        </row>
        <row r="545">
          <cell r="A545">
            <v>2217</v>
          </cell>
          <cell r="B545">
            <v>2001</v>
          </cell>
          <cell r="C545">
            <v>1245</v>
          </cell>
          <cell r="D545" t="str">
            <v>Коротнева Н. В.</v>
          </cell>
          <cell r="E545">
            <v>7857.43</v>
          </cell>
          <cell r="F545">
            <v>1</v>
          </cell>
        </row>
        <row r="546">
          <cell r="A546">
            <v>2222</v>
          </cell>
          <cell r="B546">
            <v>302</v>
          </cell>
          <cell r="C546">
            <v>1218</v>
          </cell>
          <cell r="D546" t="str">
            <v>Ясютина О. В.</v>
          </cell>
          <cell r="E546">
            <v>10239.950000000001</v>
          </cell>
        </row>
        <row r="547">
          <cell r="A547">
            <v>2223</v>
          </cell>
          <cell r="B547">
            <v>302</v>
          </cell>
          <cell r="C547">
            <v>2223</v>
          </cell>
          <cell r="D547" t="str">
            <v>Филимонова В. С.</v>
          </cell>
          <cell r="E547">
            <v>5215.01</v>
          </cell>
          <cell r="F547">
            <v>1</v>
          </cell>
        </row>
        <row r="548">
          <cell r="A548">
            <v>2235</v>
          </cell>
          <cell r="B548">
            <v>302</v>
          </cell>
          <cell r="C548">
            <v>1227</v>
          </cell>
          <cell r="D548" t="str">
            <v>Дорофеева С. П.</v>
          </cell>
          <cell r="E548">
            <v>9003.2800000000007</v>
          </cell>
        </row>
        <row r="549">
          <cell r="A549">
            <v>2236</v>
          </cell>
          <cell r="B549">
            <v>1101</v>
          </cell>
          <cell r="C549">
            <v>1154</v>
          </cell>
          <cell r="D549" t="str">
            <v>Тарасова С. С.</v>
          </cell>
          <cell r="E549">
            <v>14897.77</v>
          </cell>
        </row>
        <row r="550">
          <cell r="A550">
            <v>2243</v>
          </cell>
          <cell r="B550">
            <v>1604</v>
          </cell>
          <cell r="C550">
            <v>2243</v>
          </cell>
          <cell r="D550" t="str">
            <v>Казьмина И. А.</v>
          </cell>
          <cell r="E550">
            <v>9491.32</v>
          </cell>
        </row>
        <row r="551">
          <cell r="A551">
            <v>2246</v>
          </cell>
          <cell r="B551">
            <v>2007</v>
          </cell>
          <cell r="C551">
            <v>2246</v>
          </cell>
          <cell r="D551" t="str">
            <v>Степанчук И. В.</v>
          </cell>
          <cell r="E551" t="str">
            <v>-</v>
          </cell>
        </row>
        <row r="552">
          <cell r="A552">
            <v>2251</v>
          </cell>
          <cell r="B552">
            <v>1602</v>
          </cell>
          <cell r="C552">
            <v>2251</v>
          </cell>
          <cell r="D552" t="str">
            <v>Галактионова И. Б.</v>
          </cell>
          <cell r="E552">
            <v>13615.52</v>
          </cell>
        </row>
        <row r="553">
          <cell r="A553">
            <v>2252</v>
          </cell>
          <cell r="B553">
            <v>2010</v>
          </cell>
          <cell r="C553">
            <v>2252</v>
          </cell>
          <cell r="D553" t="str">
            <v>Кузнецова В. В.</v>
          </cell>
          <cell r="E553">
            <v>14202.21</v>
          </cell>
        </row>
        <row r="554">
          <cell r="A554">
            <v>2257</v>
          </cell>
          <cell r="B554">
            <v>1604</v>
          </cell>
          <cell r="C554">
            <v>83450</v>
          </cell>
          <cell r="D554" t="str">
            <v>Бадьева Ж. Э.</v>
          </cell>
          <cell r="E554">
            <v>14411.77</v>
          </cell>
        </row>
        <row r="555">
          <cell r="A555">
            <v>2259</v>
          </cell>
          <cell r="B555">
            <v>202</v>
          </cell>
          <cell r="C555">
            <v>1174</v>
          </cell>
          <cell r="D555" t="str">
            <v>Меронюк Н. Ф.</v>
          </cell>
          <cell r="E555">
            <v>19295.009999999998</v>
          </cell>
        </row>
        <row r="556">
          <cell r="A556">
            <v>2267</v>
          </cell>
          <cell r="B556">
            <v>2005</v>
          </cell>
          <cell r="C556">
            <v>2267</v>
          </cell>
          <cell r="D556" t="str">
            <v>Шунатова Л. Н.</v>
          </cell>
          <cell r="E556">
            <v>20122.55</v>
          </cell>
        </row>
        <row r="557">
          <cell r="A557">
            <v>2268</v>
          </cell>
          <cell r="B557">
            <v>1603</v>
          </cell>
          <cell r="C557">
            <v>2268</v>
          </cell>
          <cell r="D557" t="str">
            <v>Тиханчук А. С.</v>
          </cell>
          <cell r="E557">
            <v>14356.58</v>
          </cell>
        </row>
        <row r="558">
          <cell r="A558">
            <v>2279</v>
          </cell>
          <cell r="B558">
            <v>2011</v>
          </cell>
          <cell r="C558">
            <v>1141</v>
          </cell>
          <cell r="D558" t="str">
            <v>Буряченко В. В.</v>
          </cell>
          <cell r="E558">
            <v>11793.73</v>
          </cell>
        </row>
        <row r="559">
          <cell r="A559">
            <v>2284</v>
          </cell>
          <cell r="B559">
            <v>1500</v>
          </cell>
          <cell r="C559">
            <v>1161</v>
          </cell>
          <cell r="D559" t="str">
            <v>Синяговский В. А.</v>
          </cell>
          <cell r="E559">
            <v>14463.07</v>
          </cell>
        </row>
        <row r="560">
          <cell r="A560">
            <v>2286</v>
          </cell>
          <cell r="B560">
            <v>1603</v>
          </cell>
          <cell r="C560">
            <v>1203</v>
          </cell>
          <cell r="D560" t="str">
            <v>Гагаева Л. Ф.</v>
          </cell>
          <cell r="E560">
            <v>15619.78</v>
          </cell>
        </row>
        <row r="561">
          <cell r="A561">
            <v>2288</v>
          </cell>
          <cell r="B561">
            <v>1603</v>
          </cell>
          <cell r="C561">
            <v>1219</v>
          </cell>
          <cell r="D561" t="str">
            <v>Левковская Л. В.</v>
          </cell>
          <cell r="E561">
            <v>12737.7</v>
          </cell>
        </row>
        <row r="562">
          <cell r="A562">
            <v>2289</v>
          </cell>
          <cell r="B562">
            <v>2011</v>
          </cell>
          <cell r="C562">
            <v>1188</v>
          </cell>
          <cell r="D562" t="str">
            <v>Лекомцева Т. В.</v>
          </cell>
          <cell r="E562" t="str">
            <v>-</v>
          </cell>
        </row>
        <row r="563">
          <cell r="A563">
            <v>2290</v>
          </cell>
          <cell r="B563">
            <v>303</v>
          </cell>
          <cell r="C563">
            <v>2290</v>
          </cell>
          <cell r="D563" t="str">
            <v>Панова Г. И.</v>
          </cell>
          <cell r="E563">
            <v>14320.29</v>
          </cell>
        </row>
        <row r="564">
          <cell r="A564">
            <v>2291</v>
          </cell>
          <cell r="B564">
            <v>1603</v>
          </cell>
          <cell r="C564">
            <v>1224</v>
          </cell>
          <cell r="D564" t="str">
            <v>Скопцова Ж. М.</v>
          </cell>
          <cell r="E564">
            <v>6617.13</v>
          </cell>
          <cell r="F564">
            <v>1</v>
          </cell>
        </row>
        <row r="565">
          <cell r="A565">
            <v>2293</v>
          </cell>
          <cell r="B565">
            <v>1604</v>
          </cell>
          <cell r="C565">
            <v>83777</v>
          </cell>
          <cell r="D565" t="str">
            <v>Фатеева М. В.</v>
          </cell>
          <cell r="E565">
            <v>14425.19</v>
          </cell>
        </row>
        <row r="566">
          <cell r="A566">
            <v>2297</v>
          </cell>
          <cell r="B566">
            <v>301</v>
          </cell>
          <cell r="C566">
            <v>2297</v>
          </cell>
          <cell r="D566" t="str">
            <v>Ермакова Т. А.</v>
          </cell>
          <cell r="E566" t="str">
            <v>-</v>
          </cell>
        </row>
        <row r="567">
          <cell r="A567">
            <v>2298</v>
          </cell>
          <cell r="B567">
            <v>302</v>
          </cell>
          <cell r="C567">
            <v>1185</v>
          </cell>
          <cell r="D567" t="str">
            <v>Хрусталь А. Ю.</v>
          </cell>
          <cell r="E567">
            <v>13998.29</v>
          </cell>
        </row>
        <row r="568">
          <cell r="A568">
            <v>2300</v>
          </cell>
          <cell r="B568">
            <v>1601</v>
          </cell>
          <cell r="C568">
            <v>1209</v>
          </cell>
          <cell r="D568" t="str">
            <v>Кравцова В. А.</v>
          </cell>
          <cell r="E568">
            <v>17821.650000000001</v>
          </cell>
        </row>
        <row r="569">
          <cell r="A569">
            <v>2301</v>
          </cell>
          <cell r="B569">
            <v>302</v>
          </cell>
          <cell r="C569">
            <v>1181</v>
          </cell>
          <cell r="D569" t="str">
            <v>Евтух Е. В.</v>
          </cell>
          <cell r="E569">
            <v>11492.11</v>
          </cell>
        </row>
        <row r="570">
          <cell r="A570">
            <v>2302</v>
          </cell>
          <cell r="B570">
            <v>1602</v>
          </cell>
          <cell r="C570">
            <v>1199</v>
          </cell>
          <cell r="D570" t="str">
            <v>Сасковец Е. А.</v>
          </cell>
          <cell r="E570">
            <v>14226.72</v>
          </cell>
        </row>
        <row r="571">
          <cell r="A571">
            <v>2303</v>
          </cell>
          <cell r="B571">
            <v>302</v>
          </cell>
          <cell r="C571">
            <v>1190</v>
          </cell>
          <cell r="D571" t="str">
            <v>Яковлева Э. Н.</v>
          </cell>
          <cell r="E571">
            <v>12552.49</v>
          </cell>
        </row>
        <row r="572">
          <cell r="A572">
            <v>2306</v>
          </cell>
          <cell r="B572">
            <v>1603</v>
          </cell>
          <cell r="C572">
            <v>1226</v>
          </cell>
          <cell r="D572" t="str">
            <v>Маслова Р. В.</v>
          </cell>
          <cell r="E572">
            <v>15418.92</v>
          </cell>
        </row>
        <row r="573">
          <cell r="A573">
            <v>2316</v>
          </cell>
          <cell r="B573">
            <v>2005</v>
          </cell>
          <cell r="C573">
            <v>2316</v>
          </cell>
          <cell r="D573" t="str">
            <v>Тоом Н. Ю.</v>
          </cell>
          <cell r="E573">
            <v>16976.14</v>
          </cell>
        </row>
        <row r="574">
          <cell r="A574">
            <v>2317</v>
          </cell>
          <cell r="B574">
            <v>1603</v>
          </cell>
          <cell r="C574">
            <v>1200</v>
          </cell>
          <cell r="D574" t="str">
            <v>Пронина С. В.</v>
          </cell>
          <cell r="E574" t="str">
            <v>-</v>
          </cell>
        </row>
        <row r="575">
          <cell r="A575">
            <v>2329</v>
          </cell>
          <cell r="B575">
            <v>1603</v>
          </cell>
          <cell r="C575">
            <v>2329</v>
          </cell>
          <cell r="D575" t="str">
            <v>Карлова Н. Т.</v>
          </cell>
          <cell r="E575">
            <v>13454.74</v>
          </cell>
        </row>
        <row r="576">
          <cell r="A576">
            <v>2330</v>
          </cell>
          <cell r="B576">
            <v>302</v>
          </cell>
          <cell r="C576">
            <v>1182</v>
          </cell>
          <cell r="D576" t="str">
            <v>Куцабенкова Г. Е.</v>
          </cell>
          <cell r="E576">
            <v>14580.11</v>
          </cell>
        </row>
        <row r="577">
          <cell r="A577">
            <v>2332</v>
          </cell>
          <cell r="B577">
            <v>302</v>
          </cell>
          <cell r="C577">
            <v>2332</v>
          </cell>
          <cell r="D577" t="str">
            <v>Берченко Е. М.</v>
          </cell>
          <cell r="E577">
            <v>18355.43</v>
          </cell>
        </row>
        <row r="578">
          <cell r="A578">
            <v>2333</v>
          </cell>
          <cell r="B578">
            <v>1601</v>
          </cell>
          <cell r="C578">
            <v>1205</v>
          </cell>
          <cell r="D578" t="str">
            <v>Кулькова Г. М.</v>
          </cell>
          <cell r="E578">
            <v>16047.46</v>
          </cell>
        </row>
        <row r="579">
          <cell r="A579">
            <v>2334</v>
          </cell>
          <cell r="B579">
            <v>1801</v>
          </cell>
          <cell r="C579">
            <v>1178</v>
          </cell>
          <cell r="D579" t="str">
            <v>Крутикова Т. Г.</v>
          </cell>
          <cell r="E579">
            <v>13626.59</v>
          </cell>
        </row>
        <row r="580">
          <cell r="A580">
            <v>2335</v>
          </cell>
          <cell r="B580">
            <v>2007</v>
          </cell>
          <cell r="C580">
            <v>1266</v>
          </cell>
          <cell r="D580" t="str">
            <v>Середохина Г. Н.</v>
          </cell>
          <cell r="E580">
            <v>15692.95</v>
          </cell>
        </row>
        <row r="581">
          <cell r="A581">
            <v>2336</v>
          </cell>
          <cell r="B581">
            <v>1601</v>
          </cell>
          <cell r="C581">
            <v>1212</v>
          </cell>
          <cell r="D581" t="str">
            <v>Ховралева Г. Д.</v>
          </cell>
          <cell r="E581">
            <v>11750.31</v>
          </cell>
        </row>
        <row r="582">
          <cell r="A582">
            <v>2337</v>
          </cell>
          <cell r="B582">
            <v>2009</v>
          </cell>
          <cell r="C582">
            <v>1193</v>
          </cell>
          <cell r="D582" t="str">
            <v>Немцева Л. П.</v>
          </cell>
          <cell r="E582">
            <v>16396.47</v>
          </cell>
        </row>
        <row r="583">
          <cell r="A583">
            <v>2338</v>
          </cell>
          <cell r="B583">
            <v>201</v>
          </cell>
          <cell r="C583">
            <v>1217</v>
          </cell>
          <cell r="D583" t="str">
            <v>Макеева В. Н.</v>
          </cell>
          <cell r="E583">
            <v>15462.07</v>
          </cell>
          <cell r="F583">
            <v>1</v>
          </cell>
        </row>
        <row r="584">
          <cell r="A584">
            <v>2341</v>
          </cell>
          <cell r="B584">
            <v>1601</v>
          </cell>
          <cell r="C584">
            <v>2341</v>
          </cell>
          <cell r="D584" t="str">
            <v>Федорченко Н. Н.</v>
          </cell>
          <cell r="E584">
            <v>16288.65</v>
          </cell>
        </row>
        <row r="585">
          <cell r="A585">
            <v>2343</v>
          </cell>
          <cell r="B585">
            <v>2014</v>
          </cell>
          <cell r="C585">
            <v>83758</v>
          </cell>
          <cell r="D585" t="str">
            <v>Хмель Э. Н.</v>
          </cell>
          <cell r="E585">
            <v>17684.2</v>
          </cell>
        </row>
        <row r="586">
          <cell r="A586">
            <v>2347</v>
          </cell>
          <cell r="B586">
            <v>1603</v>
          </cell>
          <cell r="C586">
            <v>1211</v>
          </cell>
          <cell r="D586" t="str">
            <v>Курышева О. А.</v>
          </cell>
          <cell r="E586">
            <v>12964.39</v>
          </cell>
        </row>
        <row r="587">
          <cell r="A587">
            <v>2352</v>
          </cell>
          <cell r="B587">
            <v>1602</v>
          </cell>
          <cell r="C587">
            <v>2352</v>
          </cell>
          <cell r="D587" t="str">
            <v>Шумакова Е. Ф.</v>
          </cell>
          <cell r="E587">
            <v>13748.13</v>
          </cell>
        </row>
        <row r="588">
          <cell r="A588">
            <v>2355</v>
          </cell>
          <cell r="B588">
            <v>1212</v>
          </cell>
          <cell r="C588">
            <v>1228</v>
          </cell>
          <cell r="D588" t="str">
            <v>Цветков А. Д.</v>
          </cell>
          <cell r="E588">
            <v>14202.15</v>
          </cell>
        </row>
        <row r="589">
          <cell r="A589">
            <v>2362</v>
          </cell>
          <cell r="B589">
            <v>2002</v>
          </cell>
          <cell r="C589">
            <v>1160</v>
          </cell>
          <cell r="D589" t="str">
            <v>Пахоменко В. Е.</v>
          </cell>
          <cell r="E589">
            <v>11075.05</v>
          </cell>
        </row>
        <row r="590">
          <cell r="A590">
            <v>2369</v>
          </cell>
          <cell r="B590">
            <v>2014</v>
          </cell>
          <cell r="C590">
            <v>2369</v>
          </cell>
          <cell r="D590" t="str">
            <v>Батарин М. А.</v>
          </cell>
          <cell r="E590">
            <v>16887.97</v>
          </cell>
        </row>
        <row r="591">
          <cell r="A591">
            <v>2372</v>
          </cell>
          <cell r="B591">
            <v>1603</v>
          </cell>
          <cell r="C591">
            <v>2372</v>
          </cell>
          <cell r="D591" t="str">
            <v>Березина И. Ю.</v>
          </cell>
          <cell r="E591">
            <v>15310.61</v>
          </cell>
        </row>
        <row r="592">
          <cell r="A592">
            <v>2375</v>
          </cell>
          <cell r="B592">
            <v>1301</v>
          </cell>
          <cell r="C592">
            <v>1170</v>
          </cell>
          <cell r="D592" t="str">
            <v>Пацева Е. Н.</v>
          </cell>
          <cell r="E592">
            <v>1066.17</v>
          </cell>
        </row>
        <row r="593">
          <cell r="A593">
            <v>2379</v>
          </cell>
          <cell r="B593">
            <v>1211</v>
          </cell>
          <cell r="C593">
            <v>1222</v>
          </cell>
          <cell r="D593" t="str">
            <v>Колупаев М. В.</v>
          </cell>
          <cell r="E593">
            <v>11174.62</v>
          </cell>
        </row>
        <row r="594">
          <cell r="A594">
            <v>2383</v>
          </cell>
          <cell r="B594">
            <v>1500</v>
          </cell>
          <cell r="C594">
            <v>2383</v>
          </cell>
          <cell r="D594" t="str">
            <v>Карташев О. В.</v>
          </cell>
          <cell r="E594">
            <v>15425.13</v>
          </cell>
        </row>
        <row r="595">
          <cell r="A595">
            <v>2389</v>
          </cell>
          <cell r="B595">
            <v>801</v>
          </cell>
          <cell r="C595">
            <v>1191</v>
          </cell>
          <cell r="D595" t="str">
            <v>Третьякова Е. Н.</v>
          </cell>
          <cell r="E595">
            <v>9520.7000000000007</v>
          </cell>
        </row>
        <row r="596">
          <cell r="A596">
            <v>2405</v>
          </cell>
          <cell r="B596">
            <v>2002</v>
          </cell>
          <cell r="C596">
            <v>1239</v>
          </cell>
          <cell r="D596" t="str">
            <v>Гаврилов Ю. К.</v>
          </cell>
          <cell r="E596">
            <v>9876.39</v>
          </cell>
        </row>
        <row r="597">
          <cell r="A597">
            <v>2406</v>
          </cell>
          <cell r="B597">
            <v>2009</v>
          </cell>
          <cell r="C597">
            <v>1288</v>
          </cell>
          <cell r="D597" t="str">
            <v>Грищенко О. Ю.</v>
          </cell>
          <cell r="E597">
            <v>14074.76</v>
          </cell>
        </row>
        <row r="598">
          <cell r="A598">
            <v>2407</v>
          </cell>
          <cell r="B598">
            <v>201</v>
          </cell>
          <cell r="C598">
            <v>1251</v>
          </cell>
          <cell r="D598" t="str">
            <v>Люкин Ю. А.</v>
          </cell>
          <cell r="E598">
            <v>25531.57</v>
          </cell>
        </row>
        <row r="599">
          <cell r="A599">
            <v>2408</v>
          </cell>
          <cell r="B599">
            <v>302</v>
          </cell>
          <cell r="C599">
            <v>2408</v>
          </cell>
          <cell r="D599" t="str">
            <v>Сагайдак Г. Д.</v>
          </cell>
          <cell r="E599">
            <v>15210.81</v>
          </cell>
        </row>
        <row r="600">
          <cell r="A600">
            <v>2409</v>
          </cell>
          <cell r="B600">
            <v>302</v>
          </cell>
          <cell r="C600">
            <v>2409</v>
          </cell>
          <cell r="D600" t="str">
            <v>Максакова Г. Н.</v>
          </cell>
          <cell r="E600">
            <v>13617.94</v>
          </cell>
        </row>
        <row r="601">
          <cell r="A601">
            <v>2410</v>
          </cell>
          <cell r="B601">
            <v>1001</v>
          </cell>
          <cell r="C601">
            <v>2410</v>
          </cell>
          <cell r="D601" t="str">
            <v>Князева М. В.</v>
          </cell>
          <cell r="E601">
            <v>14064.47</v>
          </cell>
        </row>
        <row r="602">
          <cell r="A602">
            <v>2415</v>
          </cell>
          <cell r="B602">
            <v>202</v>
          </cell>
          <cell r="C602">
            <v>1225</v>
          </cell>
          <cell r="D602" t="str">
            <v>Галядкина И. В.</v>
          </cell>
          <cell r="E602">
            <v>16559</v>
          </cell>
        </row>
        <row r="603">
          <cell r="A603">
            <v>2419</v>
          </cell>
          <cell r="B603">
            <v>302</v>
          </cell>
          <cell r="C603">
            <v>2419</v>
          </cell>
          <cell r="D603" t="str">
            <v>Домашева Т. В.</v>
          </cell>
          <cell r="E603">
            <v>9754.2099999999991</v>
          </cell>
        </row>
        <row r="604">
          <cell r="A604">
            <v>2424</v>
          </cell>
          <cell r="B604">
            <v>302</v>
          </cell>
          <cell r="C604">
            <v>2424</v>
          </cell>
          <cell r="D604" t="str">
            <v>Караваева Т. Н.</v>
          </cell>
          <cell r="E604">
            <v>8135.22</v>
          </cell>
        </row>
        <row r="605">
          <cell r="A605">
            <v>2426</v>
          </cell>
          <cell r="B605">
            <v>401</v>
          </cell>
          <cell r="C605">
            <v>2426</v>
          </cell>
          <cell r="D605" t="str">
            <v>Шурпик С. Н.</v>
          </cell>
          <cell r="E605">
            <v>14064.47</v>
          </cell>
        </row>
        <row r="606">
          <cell r="A606">
            <v>2427</v>
          </cell>
          <cell r="B606">
            <v>302</v>
          </cell>
          <cell r="C606">
            <v>2427</v>
          </cell>
          <cell r="D606" t="str">
            <v>Монастырева Е. О.</v>
          </cell>
          <cell r="E606">
            <v>11040.02</v>
          </cell>
        </row>
        <row r="607">
          <cell r="A607">
            <v>2428</v>
          </cell>
          <cell r="B607">
            <v>2009</v>
          </cell>
          <cell r="C607">
            <v>2428</v>
          </cell>
          <cell r="D607" t="str">
            <v>Дерванова Е. С.</v>
          </cell>
          <cell r="E607">
            <v>15062.87</v>
          </cell>
        </row>
        <row r="608">
          <cell r="A608">
            <v>2432</v>
          </cell>
          <cell r="B608">
            <v>302</v>
          </cell>
          <cell r="C608">
            <v>2432</v>
          </cell>
          <cell r="D608" t="str">
            <v>Литвиненко Н. А.</v>
          </cell>
          <cell r="E608">
            <v>15743.03</v>
          </cell>
        </row>
        <row r="609">
          <cell r="A609">
            <v>2433</v>
          </cell>
          <cell r="B609">
            <v>501</v>
          </cell>
          <cell r="C609">
            <v>2433</v>
          </cell>
          <cell r="D609" t="str">
            <v>Удовенко В. Л.</v>
          </cell>
          <cell r="E609">
            <v>15077.9</v>
          </cell>
        </row>
        <row r="610">
          <cell r="A610">
            <v>2434</v>
          </cell>
          <cell r="B610">
            <v>1501</v>
          </cell>
          <cell r="C610">
            <v>2434</v>
          </cell>
          <cell r="D610" t="str">
            <v>Артеменко А. И.</v>
          </cell>
          <cell r="E610">
            <v>16689.61</v>
          </cell>
        </row>
        <row r="611">
          <cell r="A611">
            <v>2442</v>
          </cell>
          <cell r="B611">
            <v>10002</v>
          </cell>
          <cell r="C611">
            <v>2442</v>
          </cell>
          <cell r="D611" t="str">
            <v>Майоров Ю. В.</v>
          </cell>
          <cell r="E611">
            <v>7700</v>
          </cell>
        </row>
        <row r="612">
          <cell r="A612">
            <v>2443</v>
          </cell>
          <cell r="B612">
            <v>10002</v>
          </cell>
          <cell r="C612">
            <v>2443</v>
          </cell>
          <cell r="D612" t="str">
            <v>Мартьянов А. Н.</v>
          </cell>
          <cell r="E612">
            <v>4200</v>
          </cell>
        </row>
        <row r="613">
          <cell r="A613">
            <v>2444</v>
          </cell>
          <cell r="B613">
            <v>10002</v>
          </cell>
          <cell r="C613">
            <v>2444</v>
          </cell>
          <cell r="D613" t="str">
            <v>Рыбаков В. Г.</v>
          </cell>
          <cell r="E613">
            <v>4200</v>
          </cell>
        </row>
        <row r="614">
          <cell r="A614">
            <v>2450</v>
          </cell>
          <cell r="B614">
            <v>1603</v>
          </cell>
          <cell r="C614">
            <v>2450</v>
          </cell>
          <cell r="D614" t="str">
            <v>Артеменко Р. П.</v>
          </cell>
          <cell r="E614">
            <v>1105.0999999999999</v>
          </cell>
        </row>
        <row r="615">
          <cell r="A615">
            <v>2453</v>
          </cell>
          <cell r="B615">
            <v>1603</v>
          </cell>
          <cell r="C615">
            <v>2453</v>
          </cell>
          <cell r="D615" t="str">
            <v>Бойко Л. А.</v>
          </cell>
          <cell r="E615">
            <v>14342.71</v>
          </cell>
        </row>
        <row r="616">
          <cell r="A616">
            <v>2455</v>
          </cell>
          <cell r="B616">
            <v>1801</v>
          </cell>
          <cell r="C616">
            <v>2455</v>
          </cell>
          <cell r="D616" t="str">
            <v>Ротова М. Б.</v>
          </cell>
          <cell r="E616">
            <v>14133.3</v>
          </cell>
        </row>
        <row r="617">
          <cell r="A617">
            <v>2456</v>
          </cell>
          <cell r="B617">
            <v>1603</v>
          </cell>
          <cell r="C617">
            <v>2456</v>
          </cell>
          <cell r="D617" t="str">
            <v>Панюшева Т. В.</v>
          </cell>
          <cell r="E617">
            <v>15743.69</v>
          </cell>
        </row>
        <row r="618">
          <cell r="A618">
            <v>2457</v>
          </cell>
          <cell r="B618">
            <v>1601</v>
          </cell>
          <cell r="C618">
            <v>2457</v>
          </cell>
          <cell r="D618" t="str">
            <v>Саитгалеева Л. И.</v>
          </cell>
          <cell r="E618">
            <v>11957.67</v>
          </cell>
        </row>
        <row r="619">
          <cell r="A619">
            <v>2458</v>
          </cell>
          <cell r="B619">
            <v>1603</v>
          </cell>
          <cell r="C619">
            <v>2458</v>
          </cell>
          <cell r="D619" t="str">
            <v>Ерошина Л. Н.</v>
          </cell>
          <cell r="E619">
            <v>13972.99</v>
          </cell>
        </row>
        <row r="620">
          <cell r="A620">
            <v>2459</v>
          </cell>
          <cell r="B620">
            <v>1602</v>
          </cell>
          <cell r="C620">
            <v>2459</v>
          </cell>
          <cell r="D620" t="str">
            <v>Киселева Т. М.</v>
          </cell>
          <cell r="E620">
            <v>14451.1</v>
          </cell>
        </row>
        <row r="621">
          <cell r="A621">
            <v>2460</v>
          </cell>
          <cell r="B621">
            <v>1601</v>
          </cell>
          <cell r="C621">
            <v>2460</v>
          </cell>
          <cell r="D621" t="str">
            <v>Школина С. А.</v>
          </cell>
          <cell r="E621">
            <v>14273.63</v>
          </cell>
        </row>
        <row r="622">
          <cell r="A622">
            <v>2461</v>
          </cell>
          <cell r="B622">
            <v>201</v>
          </cell>
          <cell r="C622">
            <v>2461</v>
          </cell>
          <cell r="D622" t="str">
            <v>Комарова Ю. А.</v>
          </cell>
          <cell r="E622" t="str">
            <v>-</v>
          </cell>
        </row>
        <row r="623">
          <cell r="A623">
            <v>2463</v>
          </cell>
          <cell r="B623">
            <v>2006</v>
          </cell>
          <cell r="C623">
            <v>1267</v>
          </cell>
          <cell r="D623" t="str">
            <v>Васильева Л. Л.</v>
          </cell>
          <cell r="E623">
            <v>10919.08</v>
          </cell>
          <cell r="F623">
            <v>1</v>
          </cell>
        </row>
        <row r="624">
          <cell r="A624">
            <v>2464</v>
          </cell>
          <cell r="B624">
            <v>801</v>
          </cell>
          <cell r="C624">
            <v>2464</v>
          </cell>
          <cell r="D624" t="str">
            <v>Уткин Н. Н.</v>
          </cell>
          <cell r="E624">
            <v>6652.66</v>
          </cell>
        </row>
        <row r="625">
          <cell r="A625">
            <v>2465</v>
          </cell>
          <cell r="B625">
            <v>2011</v>
          </cell>
          <cell r="C625">
            <v>2465</v>
          </cell>
          <cell r="D625" t="str">
            <v>Гетман М. Г.</v>
          </cell>
          <cell r="E625">
            <v>13188.72</v>
          </cell>
        </row>
        <row r="626">
          <cell r="A626">
            <v>2467</v>
          </cell>
          <cell r="B626">
            <v>302</v>
          </cell>
          <cell r="C626">
            <v>2467</v>
          </cell>
          <cell r="D626" t="str">
            <v>Баранникова Л. М.</v>
          </cell>
          <cell r="E626">
            <v>12319.58</v>
          </cell>
        </row>
        <row r="627">
          <cell r="A627">
            <v>2468</v>
          </cell>
          <cell r="B627">
            <v>1500</v>
          </cell>
          <cell r="C627">
            <v>2468</v>
          </cell>
          <cell r="D627" t="str">
            <v>Беспамятнов Р. В.</v>
          </cell>
          <cell r="E627">
            <v>13397.96</v>
          </cell>
        </row>
        <row r="628">
          <cell r="A628">
            <v>2470</v>
          </cell>
          <cell r="B628">
            <v>1212</v>
          </cell>
          <cell r="C628">
            <v>1243</v>
          </cell>
          <cell r="D628" t="str">
            <v>Ухов В. Ю.</v>
          </cell>
          <cell r="E628">
            <v>12997.1</v>
          </cell>
        </row>
        <row r="629">
          <cell r="A629">
            <v>2474</v>
          </cell>
          <cell r="B629">
            <v>1500</v>
          </cell>
          <cell r="C629">
            <v>1293</v>
          </cell>
          <cell r="D629" t="str">
            <v>Лукин А. А.</v>
          </cell>
          <cell r="E629">
            <v>15425.13</v>
          </cell>
        </row>
        <row r="630">
          <cell r="A630">
            <v>2480</v>
          </cell>
          <cell r="B630">
            <v>301</v>
          </cell>
          <cell r="C630">
            <v>2480</v>
          </cell>
          <cell r="D630" t="str">
            <v>Фатеев В. В.</v>
          </cell>
          <cell r="E630">
            <v>17738.89</v>
          </cell>
        </row>
        <row r="631">
          <cell r="A631">
            <v>2482</v>
          </cell>
          <cell r="B631">
            <v>2007</v>
          </cell>
          <cell r="C631">
            <v>1307</v>
          </cell>
          <cell r="D631" t="str">
            <v>Шидловский В. В.</v>
          </cell>
          <cell r="E631">
            <v>15624.23</v>
          </cell>
        </row>
        <row r="632">
          <cell r="A632">
            <v>2486</v>
          </cell>
          <cell r="B632">
            <v>1211</v>
          </cell>
          <cell r="C632">
            <v>2486</v>
          </cell>
          <cell r="D632" t="str">
            <v>Ковалев В. Д.</v>
          </cell>
          <cell r="E632">
            <v>12969.52</v>
          </cell>
        </row>
        <row r="633">
          <cell r="A633">
            <v>2487</v>
          </cell>
          <cell r="B633">
            <v>1500</v>
          </cell>
          <cell r="C633">
            <v>1287</v>
          </cell>
          <cell r="D633" t="str">
            <v>Костиков А. Э.</v>
          </cell>
          <cell r="E633">
            <v>14463.07</v>
          </cell>
        </row>
        <row r="634">
          <cell r="A634">
            <v>2491</v>
          </cell>
          <cell r="B634">
            <v>202</v>
          </cell>
          <cell r="C634">
            <v>2491</v>
          </cell>
          <cell r="D634" t="str">
            <v>Бамм И. В.</v>
          </cell>
          <cell r="E634">
            <v>16559</v>
          </cell>
        </row>
        <row r="635">
          <cell r="A635">
            <v>2493</v>
          </cell>
          <cell r="B635">
            <v>201</v>
          </cell>
          <cell r="C635">
            <v>1302</v>
          </cell>
          <cell r="D635" t="str">
            <v>Чудина О. В.</v>
          </cell>
          <cell r="E635">
            <v>13193.11</v>
          </cell>
          <cell r="F635">
            <v>1</v>
          </cell>
        </row>
        <row r="636">
          <cell r="A636">
            <v>2494</v>
          </cell>
          <cell r="B636">
            <v>2013</v>
          </cell>
          <cell r="C636">
            <v>1279</v>
          </cell>
          <cell r="D636" t="str">
            <v>Литвиненко Д. Ю.</v>
          </cell>
          <cell r="E636">
            <v>19053.66</v>
          </cell>
        </row>
        <row r="637">
          <cell r="A637">
            <v>2502</v>
          </cell>
          <cell r="B637">
            <v>1501</v>
          </cell>
          <cell r="C637">
            <v>1296</v>
          </cell>
          <cell r="D637" t="str">
            <v>Герасименко М. Н.</v>
          </cell>
          <cell r="E637">
            <v>17354.939999999999</v>
          </cell>
        </row>
        <row r="638">
          <cell r="A638">
            <v>2505</v>
          </cell>
          <cell r="B638">
            <v>2006</v>
          </cell>
          <cell r="C638">
            <v>83770</v>
          </cell>
          <cell r="D638" t="str">
            <v>Милованова Т. В.</v>
          </cell>
          <cell r="E638">
            <v>7709.76</v>
          </cell>
        </row>
        <row r="639">
          <cell r="A639">
            <v>2506</v>
          </cell>
          <cell r="B639">
            <v>1501</v>
          </cell>
          <cell r="C639">
            <v>1306</v>
          </cell>
          <cell r="D639" t="str">
            <v>Фурс А. И.</v>
          </cell>
          <cell r="E639">
            <v>9648.82</v>
          </cell>
        </row>
        <row r="640">
          <cell r="A640">
            <v>2509</v>
          </cell>
          <cell r="B640">
            <v>1101</v>
          </cell>
          <cell r="C640">
            <v>2509</v>
          </cell>
          <cell r="D640" t="str">
            <v>Ташкенов И. А.</v>
          </cell>
          <cell r="E640">
            <v>7577.29</v>
          </cell>
          <cell r="F640">
            <v>1</v>
          </cell>
        </row>
        <row r="641">
          <cell r="A641">
            <v>2511</v>
          </cell>
          <cell r="B641">
            <v>1101</v>
          </cell>
          <cell r="C641">
            <v>2511</v>
          </cell>
          <cell r="D641" t="str">
            <v>Алехна Г. Н.</v>
          </cell>
          <cell r="E641">
            <v>12164.39</v>
          </cell>
        </row>
        <row r="642">
          <cell r="A642">
            <v>2514</v>
          </cell>
          <cell r="B642">
            <v>1500</v>
          </cell>
          <cell r="C642">
            <v>1305</v>
          </cell>
          <cell r="D642" t="str">
            <v>Красиков Ф. М.</v>
          </cell>
          <cell r="E642">
            <v>17209.39</v>
          </cell>
        </row>
        <row r="643">
          <cell r="A643">
            <v>2517</v>
          </cell>
          <cell r="B643">
            <v>1602</v>
          </cell>
          <cell r="C643">
            <v>1271</v>
          </cell>
          <cell r="D643" t="str">
            <v>Калинина Н. А.</v>
          </cell>
          <cell r="E643">
            <v>13852.07</v>
          </cell>
        </row>
        <row r="644">
          <cell r="A644">
            <v>2530</v>
          </cell>
          <cell r="B644">
            <v>303</v>
          </cell>
          <cell r="C644">
            <v>2530</v>
          </cell>
          <cell r="D644" t="str">
            <v>Фадеева Н. Н.</v>
          </cell>
          <cell r="E644">
            <v>13391.82</v>
          </cell>
        </row>
        <row r="645">
          <cell r="A645">
            <v>2531</v>
          </cell>
          <cell r="B645">
            <v>2006</v>
          </cell>
          <cell r="C645">
            <v>1277</v>
          </cell>
          <cell r="D645" t="str">
            <v>Павлович Е. С.</v>
          </cell>
          <cell r="E645" t="str">
            <v>-</v>
          </cell>
        </row>
        <row r="646">
          <cell r="A646">
            <v>2545</v>
          </cell>
          <cell r="B646">
            <v>2006</v>
          </cell>
          <cell r="C646">
            <v>1265</v>
          </cell>
          <cell r="D646" t="str">
            <v>Никитина-Черняева Р. В.</v>
          </cell>
          <cell r="E646">
            <v>6583.98</v>
          </cell>
        </row>
        <row r="647">
          <cell r="A647">
            <v>2547</v>
          </cell>
          <cell r="B647">
            <v>1101</v>
          </cell>
          <cell r="C647">
            <v>2547</v>
          </cell>
          <cell r="D647" t="str">
            <v>Дьячков В. М.</v>
          </cell>
          <cell r="E647">
            <v>11260.17</v>
          </cell>
        </row>
        <row r="648">
          <cell r="A648">
            <v>2558</v>
          </cell>
          <cell r="B648">
            <v>2011</v>
          </cell>
          <cell r="C648">
            <v>1262</v>
          </cell>
          <cell r="D648" t="str">
            <v>Силкин А. В.</v>
          </cell>
          <cell r="E648">
            <v>16111.59</v>
          </cell>
        </row>
        <row r="649">
          <cell r="A649">
            <v>2563</v>
          </cell>
          <cell r="B649">
            <v>302</v>
          </cell>
          <cell r="C649">
            <v>2563</v>
          </cell>
          <cell r="D649" t="str">
            <v>Теплякова Н. С.</v>
          </cell>
          <cell r="E649">
            <v>-3396.13</v>
          </cell>
        </row>
        <row r="650">
          <cell r="A650">
            <v>2567</v>
          </cell>
          <cell r="B650">
            <v>2013</v>
          </cell>
          <cell r="C650">
            <v>2567</v>
          </cell>
          <cell r="D650" t="str">
            <v>Плотников С. Д.</v>
          </cell>
          <cell r="E650">
            <v>15852.5</v>
          </cell>
        </row>
        <row r="651">
          <cell r="A651">
            <v>2571</v>
          </cell>
          <cell r="B651">
            <v>2014</v>
          </cell>
          <cell r="C651">
            <v>2571</v>
          </cell>
          <cell r="D651" t="str">
            <v>Шнель Д. А.</v>
          </cell>
          <cell r="E651">
            <v>18295.72</v>
          </cell>
        </row>
        <row r="652">
          <cell r="A652">
            <v>2573</v>
          </cell>
          <cell r="B652">
            <v>2006</v>
          </cell>
          <cell r="C652">
            <v>1289</v>
          </cell>
          <cell r="D652" t="str">
            <v>Черепенникова Д. У.</v>
          </cell>
          <cell r="E652">
            <v>6553.85</v>
          </cell>
        </row>
        <row r="653">
          <cell r="A653">
            <v>2582</v>
          </cell>
          <cell r="B653">
            <v>2013</v>
          </cell>
          <cell r="C653">
            <v>1291</v>
          </cell>
          <cell r="D653" t="str">
            <v>Басалыга В. М.</v>
          </cell>
          <cell r="E653">
            <v>15453.7</v>
          </cell>
        </row>
        <row r="654">
          <cell r="A654">
            <v>2583</v>
          </cell>
          <cell r="B654">
            <v>2011</v>
          </cell>
          <cell r="C654">
            <v>1269</v>
          </cell>
          <cell r="D654" t="str">
            <v>Борзенко Л. Г.</v>
          </cell>
          <cell r="E654">
            <v>11499.76</v>
          </cell>
        </row>
        <row r="655">
          <cell r="A655">
            <v>2585</v>
          </cell>
          <cell r="B655">
            <v>301</v>
          </cell>
          <cell r="C655">
            <v>83640</v>
          </cell>
          <cell r="D655" t="str">
            <v>Кучинская И. Р.</v>
          </cell>
          <cell r="E655">
            <v>5569.86</v>
          </cell>
        </row>
        <row r="656">
          <cell r="A656">
            <v>2586</v>
          </cell>
          <cell r="B656">
            <v>1601</v>
          </cell>
          <cell r="C656">
            <v>2586</v>
          </cell>
          <cell r="D656" t="str">
            <v>Орлова О. А.</v>
          </cell>
          <cell r="E656">
            <v>9481.74</v>
          </cell>
        </row>
        <row r="657">
          <cell r="A657">
            <v>2587</v>
          </cell>
          <cell r="B657">
            <v>2010</v>
          </cell>
          <cell r="C657">
            <v>2587</v>
          </cell>
          <cell r="D657" t="str">
            <v>Левковская Т. П.</v>
          </cell>
          <cell r="E657">
            <v>13188.4</v>
          </cell>
        </row>
        <row r="658">
          <cell r="A658">
            <v>2597</v>
          </cell>
          <cell r="B658">
            <v>302</v>
          </cell>
          <cell r="C658">
            <v>2597</v>
          </cell>
          <cell r="D658" t="str">
            <v>Цитук Е. Э.</v>
          </cell>
          <cell r="E658">
            <v>13820.15</v>
          </cell>
        </row>
        <row r="659">
          <cell r="A659">
            <v>2598</v>
          </cell>
          <cell r="B659">
            <v>1501</v>
          </cell>
          <cell r="C659">
            <v>1299</v>
          </cell>
          <cell r="D659" t="str">
            <v>Кравцов В. И.</v>
          </cell>
          <cell r="E659">
            <v>18295.82</v>
          </cell>
        </row>
        <row r="660">
          <cell r="A660">
            <v>2600</v>
          </cell>
          <cell r="B660">
            <v>2006</v>
          </cell>
          <cell r="C660">
            <v>432</v>
          </cell>
          <cell r="D660" t="str">
            <v>Комисаренко О. А.</v>
          </cell>
          <cell r="E660">
            <v>5385.48</v>
          </cell>
        </row>
        <row r="661">
          <cell r="A661">
            <v>2602</v>
          </cell>
          <cell r="B661">
            <v>2013</v>
          </cell>
          <cell r="C661">
            <v>2602</v>
          </cell>
          <cell r="D661" t="str">
            <v>Смирнов Н. Н.</v>
          </cell>
          <cell r="E661">
            <v>12928.97</v>
          </cell>
        </row>
        <row r="662">
          <cell r="A662">
            <v>2605</v>
          </cell>
          <cell r="B662">
            <v>1101</v>
          </cell>
          <cell r="C662">
            <v>2605</v>
          </cell>
          <cell r="D662" t="str">
            <v>Азаренков В. Н.</v>
          </cell>
          <cell r="E662">
            <v>12999.65</v>
          </cell>
        </row>
        <row r="663">
          <cell r="A663">
            <v>2606</v>
          </cell>
          <cell r="B663">
            <v>2009</v>
          </cell>
          <cell r="C663">
            <v>2606</v>
          </cell>
          <cell r="D663" t="str">
            <v>Романова Т. А.</v>
          </cell>
          <cell r="E663">
            <v>13611.14</v>
          </cell>
        </row>
        <row r="664">
          <cell r="A664">
            <v>2609</v>
          </cell>
          <cell r="B664">
            <v>1602</v>
          </cell>
          <cell r="C664">
            <v>2609</v>
          </cell>
          <cell r="D664" t="str">
            <v>Ермолаева Е. А.</v>
          </cell>
          <cell r="E664">
            <v>12515</v>
          </cell>
        </row>
        <row r="665">
          <cell r="A665">
            <v>3003</v>
          </cell>
          <cell r="B665">
            <v>303</v>
          </cell>
          <cell r="C665">
            <v>3003</v>
          </cell>
          <cell r="D665" t="str">
            <v>Панов И. И.</v>
          </cell>
          <cell r="E665">
            <v>16402.25</v>
          </cell>
        </row>
        <row r="666">
          <cell r="A666">
            <v>3009</v>
          </cell>
          <cell r="B666">
            <v>2002</v>
          </cell>
          <cell r="C666">
            <v>3009</v>
          </cell>
          <cell r="D666" t="str">
            <v>Останина Л. Я.</v>
          </cell>
          <cell r="E666">
            <v>3740.28</v>
          </cell>
        </row>
        <row r="667">
          <cell r="A667">
            <v>3010</v>
          </cell>
          <cell r="B667">
            <v>2006</v>
          </cell>
          <cell r="C667">
            <v>3010</v>
          </cell>
          <cell r="D667" t="str">
            <v>Яранцева Ю. Н.</v>
          </cell>
          <cell r="E667">
            <v>2924.75</v>
          </cell>
        </row>
        <row r="668">
          <cell r="A668">
            <v>3021</v>
          </cell>
          <cell r="B668">
            <v>301</v>
          </cell>
          <cell r="C668">
            <v>3021</v>
          </cell>
          <cell r="D668" t="str">
            <v>Сазонов В. В.</v>
          </cell>
          <cell r="E668">
            <v>18084.68</v>
          </cell>
        </row>
        <row r="669">
          <cell r="A669">
            <v>3028</v>
          </cell>
          <cell r="B669">
            <v>1603</v>
          </cell>
          <cell r="C669">
            <v>3028</v>
          </cell>
          <cell r="D669" t="str">
            <v>Глухова Г. Д.</v>
          </cell>
          <cell r="E669">
            <v>12850.15</v>
          </cell>
        </row>
        <row r="670">
          <cell r="A670">
            <v>3037</v>
          </cell>
          <cell r="B670">
            <v>303</v>
          </cell>
          <cell r="C670">
            <v>3037</v>
          </cell>
          <cell r="D670" t="str">
            <v>Смородина Т. А.</v>
          </cell>
          <cell r="E670">
            <v>13025.06</v>
          </cell>
        </row>
        <row r="671">
          <cell r="A671">
            <v>3038</v>
          </cell>
          <cell r="B671">
            <v>303</v>
          </cell>
          <cell r="C671">
            <v>3038</v>
          </cell>
          <cell r="D671" t="str">
            <v>Шельпекова Т. А.</v>
          </cell>
          <cell r="E671">
            <v>15513.27</v>
          </cell>
        </row>
        <row r="672">
          <cell r="A672">
            <v>3042</v>
          </cell>
          <cell r="B672">
            <v>2011</v>
          </cell>
          <cell r="C672">
            <v>3042</v>
          </cell>
          <cell r="D672" t="str">
            <v>Паращенко В. В.</v>
          </cell>
          <cell r="E672">
            <v>8405.66</v>
          </cell>
        </row>
        <row r="673">
          <cell r="A673">
            <v>3043</v>
          </cell>
          <cell r="B673">
            <v>2014</v>
          </cell>
          <cell r="C673">
            <v>83331</v>
          </cell>
          <cell r="D673" t="str">
            <v>Скубий А. Н.</v>
          </cell>
          <cell r="E673">
            <v>17385.900000000001</v>
          </cell>
        </row>
        <row r="674">
          <cell r="A674">
            <v>3046</v>
          </cell>
          <cell r="B674">
            <v>1603</v>
          </cell>
          <cell r="C674">
            <v>3046</v>
          </cell>
          <cell r="D674" t="str">
            <v>Стукалова И. Н.</v>
          </cell>
          <cell r="E674">
            <v>12212.56</v>
          </cell>
        </row>
        <row r="675">
          <cell r="A675">
            <v>3049</v>
          </cell>
          <cell r="B675">
            <v>302</v>
          </cell>
          <cell r="C675">
            <v>3049</v>
          </cell>
          <cell r="D675" t="str">
            <v>Гусева Н. Н.</v>
          </cell>
          <cell r="E675">
            <v>12282.03</v>
          </cell>
        </row>
        <row r="676">
          <cell r="A676">
            <v>3050</v>
          </cell>
          <cell r="B676">
            <v>2005</v>
          </cell>
          <cell r="C676">
            <v>3050</v>
          </cell>
          <cell r="D676" t="str">
            <v>Луговая Е. И.</v>
          </cell>
          <cell r="E676">
            <v>22361.35</v>
          </cell>
        </row>
        <row r="677">
          <cell r="A677">
            <v>3051</v>
          </cell>
          <cell r="B677">
            <v>301</v>
          </cell>
          <cell r="C677">
            <v>3051</v>
          </cell>
          <cell r="D677" t="str">
            <v>Никонова Н. Н.</v>
          </cell>
          <cell r="E677">
            <v>10353.52</v>
          </cell>
        </row>
        <row r="678">
          <cell r="A678">
            <v>3052</v>
          </cell>
          <cell r="B678">
            <v>2006</v>
          </cell>
          <cell r="C678">
            <v>3052</v>
          </cell>
          <cell r="D678" t="str">
            <v>Земляницына Т. Н.</v>
          </cell>
          <cell r="E678">
            <v>6098.4</v>
          </cell>
        </row>
        <row r="679">
          <cell r="A679">
            <v>3060</v>
          </cell>
          <cell r="B679">
            <v>2014</v>
          </cell>
          <cell r="C679">
            <v>83377</v>
          </cell>
          <cell r="D679" t="str">
            <v>Сасковец В. С.</v>
          </cell>
          <cell r="E679">
            <v>17796.03</v>
          </cell>
        </row>
        <row r="680">
          <cell r="A680">
            <v>3062</v>
          </cell>
          <cell r="B680">
            <v>1601</v>
          </cell>
          <cell r="C680">
            <v>83375</v>
          </cell>
          <cell r="D680" t="str">
            <v>Титаренко Л. М.</v>
          </cell>
          <cell r="E680">
            <v>14411.78</v>
          </cell>
        </row>
        <row r="681">
          <cell r="A681">
            <v>3063</v>
          </cell>
          <cell r="B681">
            <v>1601</v>
          </cell>
          <cell r="C681">
            <v>83364</v>
          </cell>
          <cell r="D681" t="str">
            <v>Гордей Н. В.</v>
          </cell>
          <cell r="E681">
            <v>13397.35</v>
          </cell>
        </row>
        <row r="682">
          <cell r="A682">
            <v>3064</v>
          </cell>
          <cell r="B682">
            <v>1601</v>
          </cell>
          <cell r="C682">
            <v>83334</v>
          </cell>
          <cell r="D682" t="str">
            <v>Борисова М. Н.</v>
          </cell>
          <cell r="E682">
            <v>15481.14</v>
          </cell>
        </row>
        <row r="683">
          <cell r="A683">
            <v>3069</v>
          </cell>
          <cell r="B683">
            <v>303</v>
          </cell>
          <cell r="C683">
            <v>3069</v>
          </cell>
          <cell r="D683" t="str">
            <v>Колышева С. А.</v>
          </cell>
          <cell r="E683">
            <v>15301.09</v>
          </cell>
        </row>
        <row r="684">
          <cell r="A684">
            <v>3073</v>
          </cell>
          <cell r="B684">
            <v>2015</v>
          </cell>
          <cell r="C684">
            <v>83371</v>
          </cell>
          <cell r="D684" t="str">
            <v>Безруков А. В.</v>
          </cell>
          <cell r="E684">
            <v>11908.83</v>
          </cell>
        </row>
        <row r="685">
          <cell r="A685">
            <v>3075</v>
          </cell>
          <cell r="B685">
            <v>303</v>
          </cell>
          <cell r="C685">
            <v>3075</v>
          </cell>
          <cell r="D685" t="str">
            <v>Буйная Т. В.</v>
          </cell>
          <cell r="E685">
            <v>9416.3700000000008</v>
          </cell>
        </row>
        <row r="686">
          <cell r="A686">
            <v>3076</v>
          </cell>
          <cell r="B686">
            <v>1601</v>
          </cell>
          <cell r="C686">
            <v>83381</v>
          </cell>
          <cell r="D686" t="str">
            <v>Куликова А. А.</v>
          </cell>
          <cell r="E686">
            <v>8034.64</v>
          </cell>
        </row>
        <row r="687">
          <cell r="A687">
            <v>3078</v>
          </cell>
          <cell r="B687">
            <v>301</v>
          </cell>
          <cell r="C687">
            <v>83379</v>
          </cell>
          <cell r="D687" t="str">
            <v>Милков Ю. В.</v>
          </cell>
          <cell r="E687">
            <v>1522.28</v>
          </cell>
        </row>
        <row r="688">
          <cell r="A688">
            <v>3081</v>
          </cell>
          <cell r="B688">
            <v>301</v>
          </cell>
          <cell r="C688">
            <v>3081</v>
          </cell>
          <cell r="D688" t="str">
            <v>Пацуков П. В.</v>
          </cell>
          <cell r="E688">
            <v>18753.82</v>
          </cell>
        </row>
        <row r="689">
          <cell r="A689">
            <v>3082</v>
          </cell>
          <cell r="B689">
            <v>1601</v>
          </cell>
          <cell r="C689">
            <v>83387</v>
          </cell>
          <cell r="D689" t="str">
            <v>Денисенко А. Г.</v>
          </cell>
          <cell r="E689">
            <v>13399.64</v>
          </cell>
        </row>
        <row r="690">
          <cell r="A690">
            <v>3084</v>
          </cell>
          <cell r="B690">
            <v>301</v>
          </cell>
          <cell r="C690">
            <v>83390</v>
          </cell>
          <cell r="D690" t="str">
            <v>Каргаполов В. Н.</v>
          </cell>
          <cell r="E690">
            <v>17814.830000000002</v>
          </cell>
        </row>
        <row r="691">
          <cell r="A691">
            <v>3085</v>
          </cell>
          <cell r="B691">
            <v>303</v>
          </cell>
          <cell r="C691">
            <v>3085</v>
          </cell>
          <cell r="D691" t="str">
            <v>Теплякова Т. М.</v>
          </cell>
          <cell r="E691">
            <v>15349.45</v>
          </cell>
        </row>
        <row r="692">
          <cell r="A692">
            <v>3086</v>
          </cell>
          <cell r="B692">
            <v>301</v>
          </cell>
          <cell r="C692">
            <v>3086</v>
          </cell>
          <cell r="D692" t="str">
            <v>Ким Н. А.</v>
          </cell>
          <cell r="E692">
            <v>11387.86</v>
          </cell>
        </row>
        <row r="693">
          <cell r="A693">
            <v>3088</v>
          </cell>
          <cell r="B693">
            <v>302</v>
          </cell>
          <cell r="C693">
            <v>3088</v>
          </cell>
          <cell r="D693" t="str">
            <v>Чалиян Е. В.</v>
          </cell>
          <cell r="E693">
            <v>10153.17</v>
          </cell>
        </row>
        <row r="694">
          <cell r="A694">
            <v>3092</v>
          </cell>
          <cell r="B694">
            <v>2014</v>
          </cell>
          <cell r="C694">
            <v>83365</v>
          </cell>
          <cell r="D694" t="str">
            <v>Малик С. Л.</v>
          </cell>
          <cell r="E694">
            <v>15793.26</v>
          </cell>
        </row>
        <row r="695">
          <cell r="A695">
            <v>3096</v>
          </cell>
          <cell r="B695">
            <v>1601</v>
          </cell>
          <cell r="C695">
            <v>83386</v>
          </cell>
          <cell r="D695" t="str">
            <v>Непринцева Т. В.</v>
          </cell>
          <cell r="E695">
            <v>15013.46</v>
          </cell>
        </row>
        <row r="696">
          <cell r="A696">
            <v>3097</v>
          </cell>
          <cell r="B696">
            <v>2015</v>
          </cell>
          <cell r="C696">
            <v>3097</v>
          </cell>
          <cell r="D696" t="str">
            <v>Петрук Д. В.</v>
          </cell>
          <cell r="E696">
            <v>14463.07</v>
          </cell>
        </row>
        <row r="697">
          <cell r="A697">
            <v>3099</v>
          </cell>
          <cell r="B697">
            <v>2014</v>
          </cell>
          <cell r="C697">
            <v>83405</v>
          </cell>
          <cell r="D697" t="str">
            <v>Хлапов С. М.</v>
          </cell>
          <cell r="E697">
            <v>18218.939999999999</v>
          </cell>
        </row>
        <row r="698">
          <cell r="A698">
            <v>3107</v>
          </cell>
          <cell r="B698">
            <v>2014</v>
          </cell>
          <cell r="C698">
            <v>83414</v>
          </cell>
          <cell r="D698" t="str">
            <v>Филимонов А. В.</v>
          </cell>
          <cell r="E698">
            <v>16401.93</v>
          </cell>
        </row>
        <row r="699">
          <cell r="A699">
            <v>3109</v>
          </cell>
          <cell r="B699">
            <v>302</v>
          </cell>
          <cell r="C699">
            <v>3109</v>
          </cell>
          <cell r="D699" t="str">
            <v>Шарова Л. В.</v>
          </cell>
          <cell r="E699">
            <v>14636.55</v>
          </cell>
        </row>
        <row r="700">
          <cell r="A700">
            <v>3113</v>
          </cell>
          <cell r="B700">
            <v>2014</v>
          </cell>
          <cell r="C700">
            <v>83415</v>
          </cell>
          <cell r="D700" t="str">
            <v>Назаренко В. В.</v>
          </cell>
          <cell r="E700">
            <v>10612.69</v>
          </cell>
        </row>
        <row r="701">
          <cell r="A701">
            <v>3116</v>
          </cell>
          <cell r="B701">
            <v>2013</v>
          </cell>
          <cell r="C701">
            <v>3116</v>
          </cell>
          <cell r="D701" t="str">
            <v>Зайцев В. Д.</v>
          </cell>
          <cell r="E701">
            <v>21127.31</v>
          </cell>
        </row>
        <row r="702">
          <cell r="A702">
            <v>3120</v>
          </cell>
          <cell r="B702">
            <v>1602</v>
          </cell>
          <cell r="C702">
            <v>3120</v>
          </cell>
          <cell r="D702" t="str">
            <v>Иванов О. С.</v>
          </cell>
          <cell r="E702">
            <v>19706.73</v>
          </cell>
        </row>
        <row r="703">
          <cell r="A703">
            <v>3126</v>
          </cell>
          <cell r="B703">
            <v>301</v>
          </cell>
          <cell r="C703">
            <v>83418</v>
          </cell>
          <cell r="D703" t="str">
            <v>Богатчук З. С.</v>
          </cell>
          <cell r="E703">
            <v>11453.79</v>
          </cell>
        </row>
        <row r="704">
          <cell r="A704">
            <v>3127</v>
          </cell>
          <cell r="B704">
            <v>301</v>
          </cell>
          <cell r="C704">
            <v>3127</v>
          </cell>
          <cell r="D704" t="str">
            <v>Ядыкина Ю. А.</v>
          </cell>
          <cell r="E704">
            <v>11523.68</v>
          </cell>
        </row>
        <row r="705">
          <cell r="A705">
            <v>3130</v>
          </cell>
          <cell r="B705">
            <v>301</v>
          </cell>
          <cell r="C705">
            <v>3130</v>
          </cell>
          <cell r="D705" t="str">
            <v>Дормидонтов А. А.</v>
          </cell>
          <cell r="E705">
            <v>-1352.05</v>
          </cell>
        </row>
        <row r="706">
          <cell r="A706">
            <v>3131</v>
          </cell>
          <cell r="B706">
            <v>301</v>
          </cell>
          <cell r="C706">
            <v>3131</v>
          </cell>
          <cell r="D706" t="str">
            <v>Спиридонова О. С.</v>
          </cell>
          <cell r="E706">
            <v>12282.03</v>
          </cell>
        </row>
        <row r="707">
          <cell r="A707">
            <v>3132</v>
          </cell>
          <cell r="B707">
            <v>301</v>
          </cell>
          <cell r="C707">
            <v>83431</v>
          </cell>
          <cell r="D707" t="str">
            <v>Костикова Н. М.</v>
          </cell>
          <cell r="E707">
            <v>13508.91</v>
          </cell>
        </row>
        <row r="708">
          <cell r="A708">
            <v>3133</v>
          </cell>
          <cell r="B708">
            <v>301</v>
          </cell>
          <cell r="C708">
            <v>3133</v>
          </cell>
          <cell r="D708" t="str">
            <v>Башаркина Т. Н.</v>
          </cell>
          <cell r="E708">
            <v>14489.82</v>
          </cell>
        </row>
        <row r="709">
          <cell r="A709">
            <v>3134</v>
          </cell>
          <cell r="B709">
            <v>2009</v>
          </cell>
          <cell r="C709">
            <v>83429</v>
          </cell>
          <cell r="D709" t="str">
            <v>Мосинова Е. Е.</v>
          </cell>
          <cell r="E709">
            <v>15586.96</v>
          </cell>
        </row>
        <row r="710">
          <cell r="A710">
            <v>3136</v>
          </cell>
          <cell r="B710">
            <v>301</v>
          </cell>
          <cell r="C710">
            <v>3136</v>
          </cell>
          <cell r="D710" t="str">
            <v>Мартынова Н. В.</v>
          </cell>
          <cell r="E710">
            <v>14711.67</v>
          </cell>
        </row>
        <row r="711">
          <cell r="A711">
            <v>3137</v>
          </cell>
          <cell r="B711">
            <v>1604</v>
          </cell>
          <cell r="C711">
            <v>3137</v>
          </cell>
          <cell r="D711" t="str">
            <v>Диков А. В.</v>
          </cell>
          <cell r="E711">
            <v>20783.98</v>
          </cell>
        </row>
        <row r="712">
          <cell r="A712">
            <v>3138</v>
          </cell>
          <cell r="B712">
            <v>1602</v>
          </cell>
          <cell r="C712">
            <v>3138</v>
          </cell>
          <cell r="D712" t="str">
            <v>Хацкова О. А.</v>
          </cell>
          <cell r="E712">
            <v>13667.55</v>
          </cell>
        </row>
        <row r="713">
          <cell r="A713">
            <v>3139</v>
          </cell>
          <cell r="B713">
            <v>1602</v>
          </cell>
          <cell r="C713">
            <v>83433</v>
          </cell>
          <cell r="D713" t="str">
            <v>Баташова Л. А.</v>
          </cell>
          <cell r="E713">
            <v>14135.49</v>
          </cell>
        </row>
        <row r="714">
          <cell r="A714">
            <v>3140</v>
          </cell>
          <cell r="B714">
            <v>1602</v>
          </cell>
          <cell r="C714">
            <v>83438</v>
          </cell>
          <cell r="D714" t="str">
            <v>Важенина О. А.</v>
          </cell>
          <cell r="E714">
            <v>13638.37</v>
          </cell>
        </row>
        <row r="715">
          <cell r="A715">
            <v>3141</v>
          </cell>
          <cell r="B715">
            <v>1602</v>
          </cell>
          <cell r="C715">
            <v>83437</v>
          </cell>
          <cell r="D715" t="str">
            <v>Драгун Т. С.</v>
          </cell>
          <cell r="E715">
            <v>15947.37</v>
          </cell>
        </row>
        <row r="716">
          <cell r="A716">
            <v>3143</v>
          </cell>
          <cell r="B716">
            <v>1602</v>
          </cell>
          <cell r="C716">
            <v>83435</v>
          </cell>
          <cell r="D716" t="str">
            <v>Бурцева Т. В.</v>
          </cell>
          <cell r="E716">
            <v>12876.04</v>
          </cell>
        </row>
        <row r="717">
          <cell r="A717">
            <v>3144</v>
          </cell>
          <cell r="B717">
            <v>1602</v>
          </cell>
          <cell r="C717">
            <v>83440</v>
          </cell>
          <cell r="D717" t="str">
            <v>Цветенко Л. В.</v>
          </cell>
          <cell r="E717">
            <v>14411.78</v>
          </cell>
        </row>
        <row r="718">
          <cell r="A718">
            <v>3147</v>
          </cell>
          <cell r="B718">
            <v>2011</v>
          </cell>
          <cell r="C718">
            <v>3147</v>
          </cell>
          <cell r="D718" t="str">
            <v>Григорьева Л. И.</v>
          </cell>
          <cell r="E718">
            <v>14294.42</v>
          </cell>
        </row>
        <row r="719">
          <cell r="A719">
            <v>3149</v>
          </cell>
          <cell r="B719">
            <v>1602</v>
          </cell>
          <cell r="C719">
            <v>83453</v>
          </cell>
          <cell r="D719" t="str">
            <v>Лысенко Н. В.</v>
          </cell>
          <cell r="E719">
            <v>12776.82</v>
          </cell>
        </row>
        <row r="720">
          <cell r="A720">
            <v>3150</v>
          </cell>
          <cell r="B720">
            <v>2013</v>
          </cell>
          <cell r="C720">
            <v>3150</v>
          </cell>
          <cell r="D720" t="str">
            <v>Черноокий В. Д.</v>
          </cell>
          <cell r="E720">
            <v>13561.45</v>
          </cell>
        </row>
        <row r="721">
          <cell r="A721">
            <v>3151</v>
          </cell>
          <cell r="B721">
            <v>301</v>
          </cell>
          <cell r="C721">
            <v>3151</v>
          </cell>
          <cell r="D721" t="str">
            <v>Шибаева В. Н.</v>
          </cell>
          <cell r="E721">
            <v>10769.94</v>
          </cell>
        </row>
        <row r="722">
          <cell r="A722">
            <v>3152</v>
          </cell>
          <cell r="B722">
            <v>201</v>
          </cell>
          <cell r="C722">
            <v>3152</v>
          </cell>
          <cell r="D722" t="str">
            <v>Сорока Н. Н.</v>
          </cell>
          <cell r="E722">
            <v>13630.36</v>
          </cell>
          <cell r="F722">
            <v>1</v>
          </cell>
        </row>
        <row r="723">
          <cell r="A723">
            <v>3155</v>
          </cell>
          <cell r="B723">
            <v>1602</v>
          </cell>
          <cell r="C723">
            <v>83473</v>
          </cell>
          <cell r="D723" t="str">
            <v>Василькова И. К.</v>
          </cell>
          <cell r="E723">
            <v>13267.05</v>
          </cell>
        </row>
        <row r="724">
          <cell r="A724">
            <v>3157</v>
          </cell>
          <cell r="B724">
            <v>1602</v>
          </cell>
          <cell r="C724">
            <v>83460</v>
          </cell>
          <cell r="D724" t="str">
            <v>Завьялова Е. О.</v>
          </cell>
          <cell r="E724">
            <v>12471.96</v>
          </cell>
        </row>
        <row r="725">
          <cell r="A725">
            <v>3158</v>
          </cell>
          <cell r="B725">
            <v>1602</v>
          </cell>
          <cell r="C725">
            <v>83463</v>
          </cell>
          <cell r="D725" t="str">
            <v>Яхъяева И. А.</v>
          </cell>
          <cell r="E725">
            <v>12647.8</v>
          </cell>
        </row>
        <row r="726">
          <cell r="A726">
            <v>3159</v>
          </cell>
          <cell r="B726">
            <v>201</v>
          </cell>
          <cell r="C726">
            <v>3159</v>
          </cell>
          <cell r="D726" t="str">
            <v>Михеева Г. Э.</v>
          </cell>
          <cell r="E726">
            <v>17966.75</v>
          </cell>
        </row>
        <row r="727">
          <cell r="A727">
            <v>3160</v>
          </cell>
          <cell r="B727">
            <v>2013</v>
          </cell>
          <cell r="C727">
            <v>3160</v>
          </cell>
          <cell r="D727" t="str">
            <v>Шерстнев В. В.</v>
          </cell>
          <cell r="E727">
            <v>15260.96</v>
          </cell>
        </row>
        <row r="728">
          <cell r="A728">
            <v>3161</v>
          </cell>
          <cell r="B728">
            <v>1212</v>
          </cell>
          <cell r="C728">
            <v>3161</v>
          </cell>
          <cell r="D728" t="str">
            <v>Чернышов Д. В.</v>
          </cell>
          <cell r="E728">
            <v>15820.31</v>
          </cell>
        </row>
        <row r="729">
          <cell r="A729">
            <v>3162</v>
          </cell>
          <cell r="B729">
            <v>1604</v>
          </cell>
          <cell r="C729">
            <v>3162</v>
          </cell>
          <cell r="D729" t="str">
            <v>Коновалов И. К.</v>
          </cell>
          <cell r="E729">
            <v>19711.669999999998</v>
          </cell>
        </row>
        <row r="730">
          <cell r="A730">
            <v>3163</v>
          </cell>
          <cell r="B730">
            <v>2002</v>
          </cell>
          <cell r="C730">
            <v>3163</v>
          </cell>
          <cell r="D730" t="str">
            <v>Дахова Н. П.</v>
          </cell>
          <cell r="E730">
            <v>10408.549999999999</v>
          </cell>
        </row>
        <row r="731">
          <cell r="A731">
            <v>3164</v>
          </cell>
          <cell r="B731">
            <v>201</v>
          </cell>
          <cell r="C731">
            <v>3164</v>
          </cell>
          <cell r="D731" t="str">
            <v>Цехан Л. Н.</v>
          </cell>
          <cell r="E731">
            <v>21071.27</v>
          </cell>
        </row>
        <row r="732">
          <cell r="A732">
            <v>3165</v>
          </cell>
          <cell r="B732">
            <v>2002</v>
          </cell>
          <cell r="C732">
            <v>3165</v>
          </cell>
          <cell r="D732" t="str">
            <v>Котова Р. И.</v>
          </cell>
          <cell r="E732">
            <v>7684.38</v>
          </cell>
          <cell r="F732">
            <v>1</v>
          </cell>
        </row>
        <row r="733">
          <cell r="A733">
            <v>3166</v>
          </cell>
          <cell r="B733">
            <v>2006</v>
          </cell>
          <cell r="C733">
            <v>3166</v>
          </cell>
          <cell r="D733" t="str">
            <v>Лузина Т. В.</v>
          </cell>
          <cell r="E733">
            <v>1988.6</v>
          </cell>
        </row>
        <row r="734">
          <cell r="A734">
            <v>3167</v>
          </cell>
          <cell r="B734">
            <v>202</v>
          </cell>
          <cell r="C734">
            <v>3167</v>
          </cell>
          <cell r="D734" t="str">
            <v>Стрельникова Т. В.</v>
          </cell>
          <cell r="E734">
            <v>14123</v>
          </cell>
        </row>
        <row r="735">
          <cell r="A735">
            <v>3168</v>
          </cell>
          <cell r="B735">
            <v>302</v>
          </cell>
          <cell r="C735">
            <v>3168</v>
          </cell>
          <cell r="D735" t="str">
            <v>Ладыгин А. В.</v>
          </cell>
          <cell r="E735">
            <v>17367.84</v>
          </cell>
        </row>
        <row r="736">
          <cell r="A736">
            <v>3169</v>
          </cell>
          <cell r="B736">
            <v>201</v>
          </cell>
          <cell r="C736">
            <v>3169</v>
          </cell>
          <cell r="D736" t="str">
            <v>Васильев И. В.</v>
          </cell>
          <cell r="E736">
            <v>17841.22</v>
          </cell>
        </row>
        <row r="737">
          <cell r="A737">
            <v>3170</v>
          </cell>
          <cell r="B737">
            <v>1101</v>
          </cell>
          <cell r="C737">
            <v>3170</v>
          </cell>
          <cell r="D737" t="str">
            <v>Плотникова О. М.</v>
          </cell>
          <cell r="E737">
            <v>10316.030000000001</v>
          </cell>
        </row>
        <row r="738">
          <cell r="A738">
            <v>3171</v>
          </cell>
          <cell r="B738">
            <v>202</v>
          </cell>
          <cell r="C738">
            <v>3171</v>
          </cell>
          <cell r="D738" t="str">
            <v>Ершова И. Ю.</v>
          </cell>
          <cell r="E738">
            <v>12180</v>
          </cell>
        </row>
        <row r="739">
          <cell r="A739">
            <v>3172</v>
          </cell>
          <cell r="B739">
            <v>304</v>
          </cell>
          <cell r="C739">
            <v>3172</v>
          </cell>
          <cell r="D739" t="str">
            <v>Кадашова Л. И.</v>
          </cell>
          <cell r="E739">
            <v>13746.41</v>
          </cell>
        </row>
        <row r="740">
          <cell r="A740">
            <v>3173</v>
          </cell>
          <cell r="B740">
            <v>2011</v>
          </cell>
          <cell r="C740">
            <v>3173</v>
          </cell>
          <cell r="D740" t="str">
            <v>Сухарников В. С.</v>
          </cell>
          <cell r="E740">
            <v>11013.84</v>
          </cell>
        </row>
        <row r="741">
          <cell r="A741">
            <v>3175</v>
          </cell>
          <cell r="B741">
            <v>1604</v>
          </cell>
          <cell r="C741">
            <v>3175</v>
          </cell>
          <cell r="D741" t="str">
            <v>Моторова Г. Г.</v>
          </cell>
          <cell r="E741">
            <v>5603.08</v>
          </cell>
          <cell r="F741">
            <v>1</v>
          </cell>
        </row>
        <row r="742">
          <cell r="A742">
            <v>3176</v>
          </cell>
          <cell r="B742">
            <v>801</v>
          </cell>
          <cell r="C742">
            <v>3176</v>
          </cell>
          <cell r="D742" t="str">
            <v>Назарова Г. А.</v>
          </cell>
          <cell r="E742">
            <v>6800.5</v>
          </cell>
          <cell r="F742">
            <v>1</v>
          </cell>
        </row>
        <row r="743">
          <cell r="A743">
            <v>3177</v>
          </cell>
          <cell r="B743">
            <v>501</v>
          </cell>
          <cell r="C743">
            <v>3177</v>
          </cell>
          <cell r="D743" t="str">
            <v>Шведун О. Е.</v>
          </cell>
          <cell r="E743">
            <v>8035.93</v>
          </cell>
        </row>
        <row r="744">
          <cell r="A744">
            <v>3178</v>
          </cell>
          <cell r="B744">
            <v>1801</v>
          </cell>
          <cell r="C744">
            <v>3178</v>
          </cell>
          <cell r="D744" t="str">
            <v>Хотлубей О. Д.</v>
          </cell>
          <cell r="E744">
            <v>14133.3</v>
          </cell>
        </row>
        <row r="745">
          <cell r="A745">
            <v>3180</v>
          </cell>
          <cell r="B745">
            <v>201</v>
          </cell>
          <cell r="C745">
            <v>3180</v>
          </cell>
          <cell r="D745" t="str">
            <v>Иванов В. В.</v>
          </cell>
          <cell r="E745">
            <v>13899.87</v>
          </cell>
          <cell r="F745">
            <v>1</v>
          </cell>
        </row>
        <row r="746">
          <cell r="A746">
            <v>3181</v>
          </cell>
          <cell r="B746">
            <v>202</v>
          </cell>
          <cell r="C746">
            <v>3181</v>
          </cell>
          <cell r="D746" t="str">
            <v>Соколов А. В.</v>
          </cell>
          <cell r="E746">
            <v>21715.73</v>
          </cell>
        </row>
        <row r="747">
          <cell r="A747">
            <v>3182</v>
          </cell>
          <cell r="B747">
            <v>201</v>
          </cell>
          <cell r="C747">
            <v>3188</v>
          </cell>
          <cell r="D747" t="str">
            <v>Исакова А. А.</v>
          </cell>
          <cell r="E747">
            <v>12445.29</v>
          </cell>
          <cell r="F747">
            <v>1</v>
          </cell>
        </row>
        <row r="748">
          <cell r="A748">
            <v>3183</v>
          </cell>
          <cell r="B748">
            <v>201</v>
          </cell>
          <cell r="C748">
            <v>3189</v>
          </cell>
          <cell r="D748" t="str">
            <v>Федин С. В.</v>
          </cell>
          <cell r="E748">
            <v>19887.099999999999</v>
          </cell>
        </row>
        <row r="749">
          <cell r="A749">
            <v>3184</v>
          </cell>
          <cell r="B749">
            <v>801</v>
          </cell>
          <cell r="C749">
            <v>3184</v>
          </cell>
          <cell r="D749" t="str">
            <v>Захарчук Е. П.</v>
          </cell>
          <cell r="E749">
            <v>7480.56</v>
          </cell>
        </row>
        <row r="750">
          <cell r="A750">
            <v>3185</v>
          </cell>
          <cell r="B750">
            <v>1101</v>
          </cell>
          <cell r="C750">
            <v>3195</v>
          </cell>
          <cell r="D750" t="str">
            <v>Тюренков А. И.</v>
          </cell>
          <cell r="E750">
            <v>14571.18</v>
          </cell>
        </row>
        <row r="751">
          <cell r="A751">
            <v>3188</v>
          </cell>
          <cell r="B751">
            <v>1301</v>
          </cell>
          <cell r="C751">
            <v>3200</v>
          </cell>
          <cell r="D751" t="str">
            <v>Жаринов В. В.</v>
          </cell>
          <cell r="E751">
            <v>3372.58</v>
          </cell>
        </row>
        <row r="752">
          <cell r="A752">
            <v>10001</v>
          </cell>
          <cell r="B752">
            <v>2002</v>
          </cell>
          <cell r="C752">
            <v>10001</v>
          </cell>
          <cell r="D752" t="str">
            <v>Зацепилина Н. А.</v>
          </cell>
          <cell r="E752">
            <v>7642.8</v>
          </cell>
        </row>
        <row r="753">
          <cell r="A753">
            <v>10005</v>
          </cell>
          <cell r="B753">
            <v>2007</v>
          </cell>
          <cell r="C753">
            <v>10005</v>
          </cell>
          <cell r="D753" t="str">
            <v>Дзядович Л. Н.</v>
          </cell>
          <cell r="E753">
            <v>8746.44</v>
          </cell>
          <cell r="F753">
            <v>1</v>
          </cell>
        </row>
        <row r="754">
          <cell r="A754">
            <v>10006</v>
          </cell>
          <cell r="B754">
            <v>304</v>
          </cell>
          <cell r="C754">
            <v>83472</v>
          </cell>
          <cell r="D754" t="str">
            <v>Тищенко О. В.</v>
          </cell>
          <cell r="E754">
            <v>5092.3900000000003</v>
          </cell>
        </row>
        <row r="755">
          <cell r="A755">
            <v>10008</v>
          </cell>
          <cell r="B755">
            <v>1602</v>
          </cell>
          <cell r="C755">
            <v>83467</v>
          </cell>
          <cell r="D755" t="str">
            <v>Туркив С. М.</v>
          </cell>
          <cell r="E755">
            <v>5322.4</v>
          </cell>
        </row>
        <row r="756">
          <cell r="A756">
            <v>10010</v>
          </cell>
          <cell r="B756">
            <v>1602</v>
          </cell>
          <cell r="C756">
            <v>83476</v>
          </cell>
          <cell r="D756" t="str">
            <v>Москвина Е. В.</v>
          </cell>
          <cell r="E756">
            <v>12776.7</v>
          </cell>
        </row>
        <row r="757">
          <cell r="A757">
            <v>10011</v>
          </cell>
          <cell r="B757">
            <v>1602</v>
          </cell>
          <cell r="C757">
            <v>83475</v>
          </cell>
          <cell r="D757" t="str">
            <v>Наумова Н. Ю.</v>
          </cell>
          <cell r="E757">
            <v>15142.3</v>
          </cell>
        </row>
        <row r="758">
          <cell r="A758">
            <v>10014</v>
          </cell>
          <cell r="B758">
            <v>201</v>
          </cell>
          <cell r="C758">
            <v>10014</v>
          </cell>
          <cell r="D758" t="str">
            <v>Октысюк О. В.</v>
          </cell>
          <cell r="E758">
            <v>16526.84</v>
          </cell>
        </row>
        <row r="759">
          <cell r="A759">
            <v>10016</v>
          </cell>
          <cell r="B759">
            <v>2006</v>
          </cell>
          <cell r="C759">
            <v>83483</v>
          </cell>
          <cell r="D759" t="str">
            <v>Лебедев А. А.</v>
          </cell>
          <cell r="E759">
            <v>4998.6400000000003</v>
          </cell>
        </row>
        <row r="760">
          <cell r="A760">
            <v>10019</v>
          </cell>
          <cell r="B760">
            <v>301</v>
          </cell>
          <cell r="C760">
            <v>83482</v>
          </cell>
          <cell r="D760" t="str">
            <v>Якутова Н. А.</v>
          </cell>
          <cell r="E760">
            <v>856.65</v>
          </cell>
        </row>
        <row r="761">
          <cell r="A761">
            <v>10020</v>
          </cell>
          <cell r="B761">
            <v>2007</v>
          </cell>
          <cell r="C761">
            <v>10020</v>
          </cell>
          <cell r="D761" t="str">
            <v>Устюжин В. Г.</v>
          </cell>
          <cell r="E761">
            <v>10630.91</v>
          </cell>
          <cell r="F761">
            <v>1</v>
          </cell>
        </row>
        <row r="762">
          <cell r="A762">
            <v>10023</v>
          </cell>
          <cell r="B762">
            <v>302</v>
          </cell>
          <cell r="C762">
            <v>10023</v>
          </cell>
          <cell r="D762" t="str">
            <v>Николаева Л. В.</v>
          </cell>
          <cell r="E762">
            <v>7105.51</v>
          </cell>
          <cell r="F762">
            <v>1</v>
          </cell>
        </row>
        <row r="763">
          <cell r="A763">
            <v>10030</v>
          </cell>
          <cell r="B763">
            <v>303</v>
          </cell>
          <cell r="C763">
            <v>10030</v>
          </cell>
          <cell r="D763" t="str">
            <v>Быкова Н. С.</v>
          </cell>
          <cell r="E763">
            <v>16130.06</v>
          </cell>
        </row>
        <row r="764">
          <cell r="A764">
            <v>10031</v>
          </cell>
          <cell r="B764">
            <v>303</v>
          </cell>
          <cell r="C764">
            <v>10031</v>
          </cell>
          <cell r="D764" t="str">
            <v>Пойманова Е. Д.</v>
          </cell>
          <cell r="E764">
            <v>11824.78</v>
          </cell>
        </row>
        <row r="765">
          <cell r="A765">
            <v>10034</v>
          </cell>
          <cell r="B765">
            <v>2002</v>
          </cell>
          <cell r="C765">
            <v>10034</v>
          </cell>
          <cell r="D765" t="str">
            <v>Вытрищак А. А.</v>
          </cell>
          <cell r="E765">
            <v>5393.72</v>
          </cell>
        </row>
        <row r="766">
          <cell r="A766">
            <v>10036</v>
          </cell>
          <cell r="B766">
            <v>304</v>
          </cell>
          <cell r="C766">
            <v>83507</v>
          </cell>
          <cell r="D766" t="str">
            <v>Калюжная В. В.</v>
          </cell>
          <cell r="E766">
            <v>10361.33</v>
          </cell>
        </row>
        <row r="767">
          <cell r="A767">
            <v>10037</v>
          </cell>
          <cell r="B767">
            <v>304</v>
          </cell>
          <cell r="C767">
            <v>10037</v>
          </cell>
          <cell r="D767" t="str">
            <v>Жохова Т. Ф.</v>
          </cell>
          <cell r="E767">
            <v>15826.76</v>
          </cell>
        </row>
        <row r="768">
          <cell r="A768">
            <v>10039</v>
          </cell>
          <cell r="B768">
            <v>302</v>
          </cell>
          <cell r="C768">
            <v>10039</v>
          </cell>
          <cell r="D768" t="str">
            <v>Гладышева М. П.</v>
          </cell>
          <cell r="E768">
            <v>12558.31</v>
          </cell>
        </row>
        <row r="769">
          <cell r="A769">
            <v>10049</v>
          </cell>
          <cell r="B769">
            <v>2014</v>
          </cell>
          <cell r="C769">
            <v>83528</v>
          </cell>
          <cell r="D769" t="str">
            <v>Элентух А. Г.</v>
          </cell>
          <cell r="E769">
            <v>16169.62</v>
          </cell>
        </row>
        <row r="770">
          <cell r="A770">
            <v>10051</v>
          </cell>
          <cell r="B770">
            <v>1602</v>
          </cell>
          <cell r="C770">
            <v>83525</v>
          </cell>
          <cell r="D770" t="str">
            <v>Кныш С. А.</v>
          </cell>
          <cell r="E770">
            <v>13024.93</v>
          </cell>
        </row>
        <row r="771">
          <cell r="A771">
            <v>10054</v>
          </cell>
          <cell r="B771">
            <v>2011</v>
          </cell>
          <cell r="C771">
            <v>10054</v>
          </cell>
          <cell r="D771" t="str">
            <v>Гаврилова Л. В.</v>
          </cell>
          <cell r="E771">
            <v>11778.69</v>
          </cell>
        </row>
        <row r="772">
          <cell r="A772">
            <v>10055</v>
          </cell>
          <cell r="B772">
            <v>1602</v>
          </cell>
          <cell r="C772">
            <v>83517</v>
          </cell>
          <cell r="D772" t="str">
            <v>Иванова Т. В.</v>
          </cell>
          <cell r="E772">
            <v>12975.3</v>
          </cell>
        </row>
        <row r="773">
          <cell r="A773">
            <v>10057</v>
          </cell>
          <cell r="B773">
            <v>1602</v>
          </cell>
          <cell r="C773">
            <v>83514</v>
          </cell>
          <cell r="D773" t="str">
            <v>Федорова Л. А.</v>
          </cell>
          <cell r="E773">
            <v>7045.82</v>
          </cell>
        </row>
        <row r="774">
          <cell r="A774">
            <v>10059</v>
          </cell>
          <cell r="B774">
            <v>1602</v>
          </cell>
          <cell r="C774">
            <v>83512</v>
          </cell>
          <cell r="D774" t="str">
            <v>Васильева О. А.</v>
          </cell>
          <cell r="E774">
            <v>11261.11</v>
          </cell>
        </row>
        <row r="775">
          <cell r="A775">
            <v>10063</v>
          </cell>
          <cell r="B775">
            <v>1602</v>
          </cell>
          <cell r="C775">
            <v>83536</v>
          </cell>
          <cell r="D775" t="str">
            <v>Ставецкая Н. А.</v>
          </cell>
          <cell r="E775">
            <v>7417</v>
          </cell>
        </row>
        <row r="776">
          <cell r="A776">
            <v>10066</v>
          </cell>
          <cell r="B776">
            <v>1602</v>
          </cell>
          <cell r="C776">
            <v>10066</v>
          </cell>
          <cell r="D776" t="str">
            <v>Юдахина С. И.</v>
          </cell>
          <cell r="E776">
            <v>14411.78</v>
          </cell>
        </row>
        <row r="777">
          <cell r="A777">
            <v>10075</v>
          </cell>
          <cell r="B777">
            <v>801</v>
          </cell>
          <cell r="C777">
            <v>83537</v>
          </cell>
          <cell r="D777" t="str">
            <v>Архипов А. В.</v>
          </cell>
          <cell r="E777">
            <v>6800.5</v>
          </cell>
        </row>
        <row r="778">
          <cell r="A778">
            <v>10080</v>
          </cell>
          <cell r="B778">
            <v>303</v>
          </cell>
          <cell r="C778">
            <v>10080</v>
          </cell>
          <cell r="D778" t="str">
            <v>Зимарева О. Н.</v>
          </cell>
          <cell r="E778">
            <v>12087.91</v>
          </cell>
        </row>
        <row r="779">
          <cell r="A779">
            <v>10081</v>
          </cell>
          <cell r="B779">
            <v>303</v>
          </cell>
          <cell r="C779">
            <v>10081</v>
          </cell>
          <cell r="D779" t="str">
            <v>Черепко Л. И.</v>
          </cell>
          <cell r="E779">
            <v>14580.11</v>
          </cell>
        </row>
        <row r="780">
          <cell r="A780">
            <v>10087</v>
          </cell>
          <cell r="B780">
            <v>2006</v>
          </cell>
          <cell r="C780">
            <v>10087</v>
          </cell>
          <cell r="D780" t="str">
            <v>Кашпер И. В.</v>
          </cell>
          <cell r="E780">
            <v>7054.1</v>
          </cell>
        </row>
        <row r="781">
          <cell r="A781">
            <v>10089</v>
          </cell>
          <cell r="B781">
            <v>1301</v>
          </cell>
          <cell r="C781">
            <v>83544</v>
          </cell>
          <cell r="D781" t="str">
            <v>Свинаренко А. П.</v>
          </cell>
          <cell r="E781">
            <v>4238</v>
          </cell>
        </row>
        <row r="782">
          <cell r="A782">
            <v>10090</v>
          </cell>
          <cell r="B782">
            <v>303</v>
          </cell>
          <cell r="C782">
            <v>83550</v>
          </cell>
          <cell r="D782" t="str">
            <v>Микула Г. В.</v>
          </cell>
          <cell r="E782">
            <v>10595.85</v>
          </cell>
        </row>
        <row r="783">
          <cell r="A783">
            <v>10091</v>
          </cell>
          <cell r="B783">
            <v>1500</v>
          </cell>
          <cell r="C783">
            <v>10091</v>
          </cell>
          <cell r="D783" t="str">
            <v>Слепченко С. В.</v>
          </cell>
          <cell r="E783">
            <v>14463.07</v>
          </cell>
        </row>
        <row r="784">
          <cell r="A784">
            <v>10092</v>
          </cell>
          <cell r="B784">
            <v>303</v>
          </cell>
          <cell r="C784">
            <v>10092</v>
          </cell>
          <cell r="D784" t="str">
            <v>Шарапина Т. Г.</v>
          </cell>
          <cell r="E784">
            <v>9199.3700000000008</v>
          </cell>
        </row>
        <row r="785">
          <cell r="A785">
            <v>10093</v>
          </cell>
          <cell r="B785">
            <v>303</v>
          </cell>
          <cell r="C785">
            <v>83553</v>
          </cell>
          <cell r="D785" t="str">
            <v>Азаренкова Ю. В.</v>
          </cell>
          <cell r="E785">
            <v>8676.93</v>
          </cell>
        </row>
        <row r="786">
          <cell r="A786">
            <v>10096</v>
          </cell>
          <cell r="B786">
            <v>2013</v>
          </cell>
          <cell r="C786">
            <v>10096</v>
          </cell>
          <cell r="D786" t="str">
            <v>Коваленко В. А.</v>
          </cell>
          <cell r="E786">
            <v>8405.66</v>
          </cell>
        </row>
        <row r="787">
          <cell r="A787">
            <v>10097</v>
          </cell>
          <cell r="B787">
            <v>1801</v>
          </cell>
          <cell r="C787">
            <v>10097</v>
          </cell>
          <cell r="D787" t="str">
            <v>Ляшенко Н. А.</v>
          </cell>
          <cell r="E787">
            <v>12523.8</v>
          </cell>
        </row>
        <row r="788">
          <cell r="A788">
            <v>10099</v>
          </cell>
          <cell r="B788">
            <v>1604</v>
          </cell>
          <cell r="C788">
            <v>10099</v>
          </cell>
          <cell r="D788" t="str">
            <v>Трухнова Н. М.</v>
          </cell>
          <cell r="E788">
            <v>14704.03</v>
          </cell>
        </row>
        <row r="789">
          <cell r="A789">
            <v>10102</v>
          </cell>
          <cell r="B789">
            <v>2002</v>
          </cell>
          <cell r="C789">
            <v>10102</v>
          </cell>
          <cell r="D789" t="str">
            <v>Камашева Е. В.</v>
          </cell>
          <cell r="E789">
            <v>11082.5</v>
          </cell>
        </row>
        <row r="790">
          <cell r="A790">
            <v>10103</v>
          </cell>
          <cell r="B790">
            <v>303</v>
          </cell>
          <cell r="C790">
            <v>83559</v>
          </cell>
          <cell r="D790" t="str">
            <v>Литвиненко М. Ю.</v>
          </cell>
          <cell r="E790">
            <v>3432.22</v>
          </cell>
        </row>
        <row r="791">
          <cell r="A791">
            <v>10104</v>
          </cell>
          <cell r="B791">
            <v>303</v>
          </cell>
          <cell r="C791">
            <v>10104</v>
          </cell>
          <cell r="D791" t="str">
            <v>Сюльдина В. В.</v>
          </cell>
          <cell r="E791">
            <v>15728</v>
          </cell>
        </row>
        <row r="792">
          <cell r="A792">
            <v>10105</v>
          </cell>
          <cell r="B792">
            <v>1602</v>
          </cell>
          <cell r="C792">
            <v>10105</v>
          </cell>
          <cell r="D792" t="str">
            <v>Печенихина Н. В.</v>
          </cell>
          <cell r="E792">
            <v>8669.1299999999992</v>
          </cell>
          <cell r="F792">
            <v>1</v>
          </cell>
        </row>
        <row r="793">
          <cell r="A793">
            <v>10106</v>
          </cell>
          <cell r="B793">
            <v>1604</v>
          </cell>
          <cell r="C793">
            <v>10106</v>
          </cell>
          <cell r="D793" t="str">
            <v>Мартынова С. Г.</v>
          </cell>
          <cell r="E793">
            <v>14043.32</v>
          </cell>
        </row>
        <row r="794">
          <cell r="A794">
            <v>10108</v>
          </cell>
          <cell r="B794">
            <v>1604</v>
          </cell>
          <cell r="C794">
            <v>83556</v>
          </cell>
          <cell r="D794" t="str">
            <v>Науменко Ю. В.</v>
          </cell>
          <cell r="E794">
            <v>9665.1</v>
          </cell>
        </row>
        <row r="795">
          <cell r="A795">
            <v>10109</v>
          </cell>
          <cell r="B795">
            <v>1602</v>
          </cell>
          <cell r="C795">
            <v>83557</v>
          </cell>
          <cell r="D795" t="str">
            <v>Калюта Н. А.</v>
          </cell>
          <cell r="E795">
            <v>8511.33</v>
          </cell>
        </row>
        <row r="796">
          <cell r="A796">
            <v>10117</v>
          </cell>
          <cell r="B796">
            <v>1604</v>
          </cell>
          <cell r="C796">
            <v>83579</v>
          </cell>
          <cell r="D796" t="str">
            <v>Чабанова О. В.</v>
          </cell>
          <cell r="E796">
            <v>11205.03</v>
          </cell>
        </row>
        <row r="797">
          <cell r="A797">
            <v>10120</v>
          </cell>
          <cell r="B797">
            <v>1604</v>
          </cell>
          <cell r="C797">
            <v>83580</v>
          </cell>
          <cell r="D797" t="str">
            <v>Ерошенко Т. А.</v>
          </cell>
          <cell r="E797">
            <v>9941.3799999999992</v>
          </cell>
        </row>
        <row r="798">
          <cell r="A798">
            <v>10121</v>
          </cell>
          <cell r="B798">
            <v>1604</v>
          </cell>
          <cell r="C798">
            <v>83581</v>
          </cell>
          <cell r="D798" t="str">
            <v>Лехцер Н. И.</v>
          </cell>
          <cell r="E798">
            <v>8401.74</v>
          </cell>
        </row>
        <row r="799">
          <cell r="A799">
            <v>10122</v>
          </cell>
          <cell r="B799">
            <v>1604</v>
          </cell>
          <cell r="C799">
            <v>83583</v>
          </cell>
          <cell r="D799" t="str">
            <v>Короткевич М. А.</v>
          </cell>
          <cell r="E799">
            <v>14199.02</v>
          </cell>
        </row>
        <row r="800">
          <cell r="A800">
            <v>10125</v>
          </cell>
          <cell r="B800">
            <v>2015</v>
          </cell>
          <cell r="C800">
            <v>83575</v>
          </cell>
          <cell r="D800" t="str">
            <v>Кудрявцев А. А.</v>
          </cell>
          <cell r="E800">
            <v>11426.59</v>
          </cell>
        </row>
        <row r="801">
          <cell r="A801">
            <v>10130</v>
          </cell>
          <cell r="B801">
            <v>2006</v>
          </cell>
          <cell r="C801">
            <v>83599</v>
          </cell>
          <cell r="D801" t="str">
            <v>Быкова Ю. А.</v>
          </cell>
          <cell r="E801">
            <v>6253.46</v>
          </cell>
        </row>
        <row r="802">
          <cell r="A802">
            <v>10135</v>
          </cell>
          <cell r="B802">
            <v>1101</v>
          </cell>
          <cell r="C802">
            <v>10135</v>
          </cell>
          <cell r="D802" t="str">
            <v>Токарчук С. А.</v>
          </cell>
          <cell r="E802">
            <v>1929.87</v>
          </cell>
        </row>
        <row r="803">
          <cell r="A803">
            <v>10136</v>
          </cell>
          <cell r="B803">
            <v>304</v>
          </cell>
          <cell r="C803">
            <v>10136</v>
          </cell>
          <cell r="D803" t="str">
            <v>Земляной П. А.</v>
          </cell>
          <cell r="E803">
            <v>16402.25</v>
          </cell>
        </row>
        <row r="804">
          <cell r="A804">
            <v>10144</v>
          </cell>
          <cell r="B804">
            <v>401</v>
          </cell>
          <cell r="C804">
            <v>83592</v>
          </cell>
          <cell r="D804" t="str">
            <v>Халайджи В. Г.</v>
          </cell>
          <cell r="E804">
            <v>1576.96</v>
          </cell>
        </row>
        <row r="805">
          <cell r="A805">
            <v>10146</v>
          </cell>
          <cell r="B805">
            <v>2006</v>
          </cell>
          <cell r="C805">
            <v>10146</v>
          </cell>
          <cell r="D805" t="str">
            <v>Коваль В. Н.</v>
          </cell>
          <cell r="E805">
            <v>8826.61</v>
          </cell>
        </row>
        <row r="806">
          <cell r="A806">
            <v>10148</v>
          </cell>
          <cell r="B806">
            <v>2014</v>
          </cell>
          <cell r="C806">
            <v>83597</v>
          </cell>
          <cell r="D806" t="str">
            <v>Иноземцев Е. Е.</v>
          </cell>
          <cell r="E806">
            <v>16437.54</v>
          </cell>
        </row>
        <row r="807">
          <cell r="A807">
            <v>10150</v>
          </cell>
          <cell r="B807">
            <v>201</v>
          </cell>
          <cell r="C807">
            <v>10150</v>
          </cell>
          <cell r="D807" t="str">
            <v>Скега О. А.</v>
          </cell>
          <cell r="E807">
            <v>10730</v>
          </cell>
        </row>
        <row r="808">
          <cell r="A808">
            <v>10151</v>
          </cell>
          <cell r="B808">
            <v>2013</v>
          </cell>
          <cell r="C808">
            <v>10151</v>
          </cell>
          <cell r="D808" t="str">
            <v>Погосян Р. М.</v>
          </cell>
          <cell r="E808">
            <v>15960.51</v>
          </cell>
        </row>
        <row r="809">
          <cell r="A809">
            <v>10168</v>
          </cell>
          <cell r="B809">
            <v>10002</v>
          </cell>
          <cell r="C809">
            <v>83804</v>
          </cell>
          <cell r="D809" t="str">
            <v>Охтилев К. Э.</v>
          </cell>
          <cell r="E809">
            <v>11600</v>
          </cell>
        </row>
        <row r="810">
          <cell r="A810">
            <v>10170</v>
          </cell>
          <cell r="B810">
            <v>2002</v>
          </cell>
          <cell r="C810">
            <v>10170</v>
          </cell>
          <cell r="D810" t="str">
            <v>Горбатова В. Е.</v>
          </cell>
          <cell r="E810">
            <v>8732.4</v>
          </cell>
          <cell r="F810">
            <v>1</v>
          </cell>
        </row>
        <row r="811">
          <cell r="A811">
            <v>10171</v>
          </cell>
          <cell r="B811">
            <v>2002</v>
          </cell>
          <cell r="C811">
            <v>83604</v>
          </cell>
          <cell r="D811" t="str">
            <v>Ряго О. А.</v>
          </cell>
          <cell r="E811">
            <v>5654.82</v>
          </cell>
        </row>
        <row r="812">
          <cell r="A812">
            <v>10176</v>
          </cell>
          <cell r="B812">
            <v>304</v>
          </cell>
          <cell r="C812">
            <v>10176</v>
          </cell>
          <cell r="D812" t="str">
            <v>Былинская Л. Н.</v>
          </cell>
          <cell r="E812">
            <v>8862.36</v>
          </cell>
        </row>
        <row r="813">
          <cell r="A813">
            <v>10179</v>
          </cell>
          <cell r="B813">
            <v>301</v>
          </cell>
          <cell r="C813">
            <v>83611</v>
          </cell>
          <cell r="D813" t="str">
            <v>Радцувейт З. И.</v>
          </cell>
          <cell r="E813">
            <v>10297.049999999999</v>
          </cell>
        </row>
        <row r="814">
          <cell r="A814">
            <v>10180</v>
          </cell>
          <cell r="B814">
            <v>301</v>
          </cell>
          <cell r="C814">
            <v>10180</v>
          </cell>
          <cell r="D814" t="str">
            <v>Шелудько Л. И.</v>
          </cell>
          <cell r="E814">
            <v>14489.82</v>
          </cell>
        </row>
        <row r="815">
          <cell r="A815">
            <v>10181</v>
          </cell>
          <cell r="B815">
            <v>2001</v>
          </cell>
          <cell r="C815">
            <v>10181</v>
          </cell>
          <cell r="D815" t="str">
            <v>Кулигина В. А.</v>
          </cell>
          <cell r="E815">
            <v>1486.44</v>
          </cell>
          <cell r="F815">
            <v>1</v>
          </cell>
        </row>
        <row r="816">
          <cell r="A816">
            <v>10182</v>
          </cell>
          <cell r="B816">
            <v>2014</v>
          </cell>
          <cell r="C816">
            <v>83615</v>
          </cell>
          <cell r="D816" t="str">
            <v>Сапунцов А. А.</v>
          </cell>
          <cell r="E816">
            <v>16153.27</v>
          </cell>
        </row>
        <row r="817">
          <cell r="A817">
            <v>10185</v>
          </cell>
          <cell r="B817">
            <v>2006</v>
          </cell>
          <cell r="C817">
            <v>10185</v>
          </cell>
          <cell r="D817" t="str">
            <v>Белей Т. А.</v>
          </cell>
          <cell r="E817">
            <v>3943.5</v>
          </cell>
        </row>
        <row r="818">
          <cell r="A818">
            <v>10187</v>
          </cell>
          <cell r="B818">
            <v>1211</v>
          </cell>
          <cell r="C818">
            <v>83626</v>
          </cell>
          <cell r="D818" t="str">
            <v>Колупаев В. М.</v>
          </cell>
          <cell r="E818">
            <v>7319.93</v>
          </cell>
        </row>
        <row r="819">
          <cell r="A819">
            <v>10188</v>
          </cell>
          <cell r="B819">
            <v>2013</v>
          </cell>
          <cell r="C819">
            <v>83629</v>
          </cell>
          <cell r="D819" t="str">
            <v>Филимонов С. В.</v>
          </cell>
          <cell r="E819">
            <v>13188.72</v>
          </cell>
        </row>
        <row r="820">
          <cell r="A820">
            <v>10191</v>
          </cell>
          <cell r="B820">
            <v>2006</v>
          </cell>
          <cell r="C820">
            <v>83623</v>
          </cell>
          <cell r="D820" t="str">
            <v>Литвиненко Н. В.</v>
          </cell>
          <cell r="E820">
            <v>365.74</v>
          </cell>
        </row>
        <row r="821">
          <cell r="A821">
            <v>10193</v>
          </cell>
          <cell r="B821">
            <v>2001</v>
          </cell>
          <cell r="C821">
            <v>83823</v>
          </cell>
          <cell r="D821" t="str">
            <v>Баранник Е. И.</v>
          </cell>
          <cell r="E821">
            <v>1130.57</v>
          </cell>
        </row>
        <row r="822">
          <cell r="A822">
            <v>10199</v>
          </cell>
          <cell r="B822">
            <v>10002</v>
          </cell>
          <cell r="C822">
            <v>83806</v>
          </cell>
          <cell r="D822" t="str">
            <v>Дорофеев С. В.</v>
          </cell>
          <cell r="E822">
            <v>4200</v>
          </cell>
        </row>
        <row r="823">
          <cell r="A823">
            <v>10200</v>
          </cell>
          <cell r="B823">
            <v>304</v>
          </cell>
          <cell r="C823">
            <v>83660</v>
          </cell>
          <cell r="D823" t="str">
            <v>Красикова С. В.</v>
          </cell>
          <cell r="E823">
            <v>11452.22</v>
          </cell>
        </row>
        <row r="824">
          <cell r="A824">
            <v>10203</v>
          </cell>
          <cell r="B824">
            <v>2002</v>
          </cell>
          <cell r="C824">
            <v>83644</v>
          </cell>
          <cell r="D824" t="str">
            <v>Князев С. П.</v>
          </cell>
          <cell r="E824">
            <v>3400.26</v>
          </cell>
        </row>
        <row r="825">
          <cell r="A825">
            <v>10206</v>
          </cell>
          <cell r="B825">
            <v>304</v>
          </cell>
          <cell r="C825">
            <v>83641</v>
          </cell>
          <cell r="D825" t="str">
            <v>Земнюрова М. Ю.</v>
          </cell>
          <cell r="E825">
            <v>14101.07</v>
          </cell>
        </row>
        <row r="826">
          <cell r="A826">
            <v>10209</v>
          </cell>
          <cell r="B826">
            <v>2014</v>
          </cell>
          <cell r="C826">
            <v>83638</v>
          </cell>
          <cell r="D826" t="str">
            <v>Бачкин М. В.</v>
          </cell>
          <cell r="E826">
            <v>18455.97</v>
          </cell>
        </row>
        <row r="827">
          <cell r="A827">
            <v>10210</v>
          </cell>
          <cell r="B827">
            <v>2007</v>
          </cell>
          <cell r="C827">
            <v>83633</v>
          </cell>
          <cell r="D827" t="str">
            <v>Галушкина Г. И.</v>
          </cell>
          <cell r="E827">
            <v>10069.120000000001</v>
          </cell>
        </row>
        <row r="828">
          <cell r="A828">
            <v>10211</v>
          </cell>
          <cell r="B828">
            <v>304</v>
          </cell>
          <cell r="C828">
            <v>10211</v>
          </cell>
          <cell r="D828" t="str">
            <v>Козак Л. С.</v>
          </cell>
          <cell r="E828">
            <v>14876.01</v>
          </cell>
        </row>
        <row r="829">
          <cell r="A829">
            <v>10212</v>
          </cell>
          <cell r="B829">
            <v>1604</v>
          </cell>
          <cell r="C829">
            <v>83631</v>
          </cell>
          <cell r="D829" t="str">
            <v>Крылова Н. В.</v>
          </cell>
          <cell r="E829">
            <v>13698.07</v>
          </cell>
        </row>
        <row r="830">
          <cell r="A830">
            <v>10213</v>
          </cell>
          <cell r="B830">
            <v>1604</v>
          </cell>
          <cell r="C830">
            <v>83632</v>
          </cell>
          <cell r="D830" t="str">
            <v>Кислица Е. В.</v>
          </cell>
          <cell r="E830">
            <v>2766.57</v>
          </cell>
        </row>
        <row r="831">
          <cell r="A831">
            <v>10215</v>
          </cell>
          <cell r="B831">
            <v>1604</v>
          </cell>
          <cell r="C831">
            <v>83680</v>
          </cell>
          <cell r="D831" t="str">
            <v>Антоненко О. Г.</v>
          </cell>
          <cell r="E831">
            <v>14595.49</v>
          </cell>
        </row>
        <row r="832">
          <cell r="A832">
            <v>10218</v>
          </cell>
          <cell r="B832">
            <v>1604</v>
          </cell>
          <cell r="C832">
            <v>83686</v>
          </cell>
          <cell r="D832" t="str">
            <v>Ваулина Е. Н.</v>
          </cell>
          <cell r="E832">
            <v>3206.54</v>
          </cell>
        </row>
        <row r="833">
          <cell r="A833">
            <v>10221</v>
          </cell>
          <cell r="B833">
            <v>202</v>
          </cell>
          <cell r="C833">
            <v>83672</v>
          </cell>
          <cell r="D833" t="str">
            <v>Браташ В. А.</v>
          </cell>
          <cell r="E833">
            <v>21158.21</v>
          </cell>
        </row>
        <row r="834">
          <cell r="A834">
            <v>10222</v>
          </cell>
          <cell r="B834">
            <v>2007</v>
          </cell>
          <cell r="C834">
            <v>10222</v>
          </cell>
          <cell r="D834" t="str">
            <v>Краснослободцева И. А.</v>
          </cell>
          <cell r="E834">
            <v>17116.740000000002</v>
          </cell>
        </row>
        <row r="835">
          <cell r="A835">
            <v>10223</v>
          </cell>
          <cell r="B835">
            <v>1604</v>
          </cell>
          <cell r="C835">
            <v>83683</v>
          </cell>
          <cell r="D835" t="str">
            <v>Мартынова О. П.</v>
          </cell>
          <cell r="E835">
            <v>13064.22</v>
          </cell>
        </row>
        <row r="836">
          <cell r="A836">
            <v>10224</v>
          </cell>
          <cell r="B836">
            <v>2014</v>
          </cell>
          <cell r="C836">
            <v>83684</v>
          </cell>
          <cell r="D836" t="str">
            <v>Калинин С. В.</v>
          </cell>
          <cell r="E836">
            <v>10611.65</v>
          </cell>
        </row>
        <row r="837">
          <cell r="A837">
            <v>10225</v>
          </cell>
          <cell r="B837">
            <v>1604</v>
          </cell>
          <cell r="C837">
            <v>83687</v>
          </cell>
          <cell r="D837" t="str">
            <v>Ванина С. С.</v>
          </cell>
          <cell r="E837">
            <v>14803.5</v>
          </cell>
        </row>
        <row r="838">
          <cell r="A838">
            <v>10229</v>
          </cell>
          <cell r="B838">
            <v>1604</v>
          </cell>
          <cell r="C838">
            <v>83692</v>
          </cell>
          <cell r="D838" t="str">
            <v>Сорокина Е. А.</v>
          </cell>
          <cell r="E838">
            <v>13663.01</v>
          </cell>
        </row>
        <row r="839">
          <cell r="A839">
            <v>10232</v>
          </cell>
          <cell r="B839">
            <v>1604</v>
          </cell>
          <cell r="C839">
            <v>83703</v>
          </cell>
          <cell r="D839" t="str">
            <v>Бакова Н. Ю.</v>
          </cell>
          <cell r="E839">
            <v>13064.21</v>
          </cell>
        </row>
        <row r="840">
          <cell r="A840">
            <v>10236</v>
          </cell>
          <cell r="B840">
            <v>1604</v>
          </cell>
          <cell r="C840">
            <v>83693</v>
          </cell>
          <cell r="D840" t="str">
            <v>Шадрина Р. В.</v>
          </cell>
          <cell r="E840">
            <v>9611.2199999999993</v>
          </cell>
        </row>
        <row r="841">
          <cell r="A841">
            <v>10237</v>
          </cell>
          <cell r="B841">
            <v>1604</v>
          </cell>
          <cell r="C841">
            <v>83694</v>
          </cell>
          <cell r="D841" t="str">
            <v>Азерская М. В.</v>
          </cell>
          <cell r="E841">
            <v>12924.47</v>
          </cell>
        </row>
        <row r="842">
          <cell r="A842">
            <v>10240</v>
          </cell>
          <cell r="B842">
            <v>2002</v>
          </cell>
          <cell r="C842">
            <v>10240</v>
          </cell>
          <cell r="D842" t="str">
            <v>Тырышкина В. И.</v>
          </cell>
          <cell r="E842">
            <v>7480.56</v>
          </cell>
        </row>
        <row r="843">
          <cell r="A843">
            <v>10241</v>
          </cell>
          <cell r="B843">
            <v>2011</v>
          </cell>
          <cell r="C843">
            <v>10241</v>
          </cell>
          <cell r="D843" t="str">
            <v>Мамичев И. А.</v>
          </cell>
          <cell r="E843">
            <v>12682</v>
          </cell>
        </row>
        <row r="844">
          <cell r="A844">
            <v>10244</v>
          </cell>
          <cell r="B844">
            <v>1604</v>
          </cell>
          <cell r="C844">
            <v>83700</v>
          </cell>
          <cell r="D844" t="str">
            <v>Петкова А. М.</v>
          </cell>
          <cell r="E844">
            <v>10125.98</v>
          </cell>
        </row>
        <row r="845">
          <cell r="A845">
            <v>10246</v>
          </cell>
          <cell r="B845">
            <v>2006</v>
          </cell>
          <cell r="C845">
            <v>10246</v>
          </cell>
          <cell r="D845" t="str">
            <v>Клищенко А. В.</v>
          </cell>
          <cell r="E845">
            <v>5012.96</v>
          </cell>
        </row>
        <row r="846">
          <cell r="A846">
            <v>10247</v>
          </cell>
          <cell r="B846">
            <v>2006</v>
          </cell>
          <cell r="C846">
            <v>10247</v>
          </cell>
          <cell r="D846" t="str">
            <v>Дранишникова Е. Л.</v>
          </cell>
          <cell r="E846">
            <v>5268.14</v>
          </cell>
        </row>
        <row r="847">
          <cell r="A847">
            <v>10248</v>
          </cell>
          <cell r="B847">
            <v>1604</v>
          </cell>
          <cell r="C847">
            <v>83710</v>
          </cell>
          <cell r="D847" t="str">
            <v>Ташкенова И. А.</v>
          </cell>
          <cell r="E847">
            <v>14575.69</v>
          </cell>
        </row>
        <row r="848">
          <cell r="A848">
            <v>10250</v>
          </cell>
          <cell r="B848">
            <v>2014</v>
          </cell>
          <cell r="C848">
            <v>83706</v>
          </cell>
          <cell r="D848" t="str">
            <v>Самок А. К.</v>
          </cell>
          <cell r="E848">
            <v>17651</v>
          </cell>
        </row>
        <row r="849">
          <cell r="A849">
            <v>10252</v>
          </cell>
          <cell r="B849">
            <v>2014</v>
          </cell>
          <cell r="C849">
            <v>83708</v>
          </cell>
          <cell r="D849" t="str">
            <v>Даниленков С. Н.</v>
          </cell>
          <cell r="E849">
            <v>16612.23</v>
          </cell>
        </row>
        <row r="850">
          <cell r="A850">
            <v>10253</v>
          </cell>
          <cell r="B850">
            <v>2002</v>
          </cell>
          <cell r="C850">
            <v>83709</v>
          </cell>
          <cell r="D850" t="str">
            <v>Шупик А. И.</v>
          </cell>
          <cell r="E850">
            <v>10817</v>
          </cell>
        </row>
        <row r="851">
          <cell r="A851">
            <v>10254</v>
          </cell>
          <cell r="B851">
            <v>2015</v>
          </cell>
          <cell r="C851">
            <v>0</v>
          </cell>
          <cell r="D851" t="str">
            <v>Минченко С. И.</v>
          </cell>
          <cell r="E851">
            <v>12598.07</v>
          </cell>
        </row>
        <row r="852">
          <cell r="A852">
            <v>10256</v>
          </cell>
          <cell r="B852">
            <v>1604</v>
          </cell>
          <cell r="C852">
            <v>83714</v>
          </cell>
          <cell r="D852" t="str">
            <v>Ефремов Е. Е.</v>
          </cell>
          <cell r="E852">
            <v>17901.43</v>
          </cell>
        </row>
        <row r="853">
          <cell r="A853">
            <v>10257</v>
          </cell>
          <cell r="B853">
            <v>2014</v>
          </cell>
          <cell r="C853">
            <v>83719</v>
          </cell>
          <cell r="D853" t="str">
            <v>Попков С. И.</v>
          </cell>
          <cell r="E853">
            <v>18009.41</v>
          </cell>
        </row>
        <row r="854">
          <cell r="A854">
            <v>10258</v>
          </cell>
          <cell r="B854">
            <v>2014</v>
          </cell>
          <cell r="C854">
            <v>83718</v>
          </cell>
          <cell r="D854" t="str">
            <v>Ючайко М. А.</v>
          </cell>
          <cell r="E854">
            <v>2367.7399999999998</v>
          </cell>
        </row>
        <row r="855">
          <cell r="A855">
            <v>10260</v>
          </cell>
          <cell r="B855">
            <v>1604</v>
          </cell>
          <cell r="C855">
            <v>83711</v>
          </cell>
          <cell r="D855" t="str">
            <v>Голубятникова М. Н.</v>
          </cell>
          <cell r="E855">
            <v>14522.01</v>
          </cell>
        </row>
        <row r="856">
          <cell r="A856">
            <v>10261</v>
          </cell>
          <cell r="B856">
            <v>2013</v>
          </cell>
          <cell r="C856">
            <v>83730</v>
          </cell>
          <cell r="D856" t="str">
            <v>Лакаев А. Ю.</v>
          </cell>
          <cell r="E856">
            <v>2919.14</v>
          </cell>
        </row>
        <row r="857">
          <cell r="A857">
            <v>10263</v>
          </cell>
          <cell r="B857">
            <v>2015</v>
          </cell>
          <cell r="C857">
            <v>83735</v>
          </cell>
          <cell r="D857" t="str">
            <v>Коваленко А. А.</v>
          </cell>
          <cell r="E857">
            <v>8010.67</v>
          </cell>
        </row>
        <row r="858">
          <cell r="A858">
            <v>10266</v>
          </cell>
          <cell r="B858">
            <v>2006</v>
          </cell>
          <cell r="C858">
            <v>10266</v>
          </cell>
          <cell r="D858" t="str">
            <v>Мулюкова Ф. Ф.</v>
          </cell>
          <cell r="E858">
            <v>9586.11</v>
          </cell>
        </row>
        <row r="859">
          <cell r="A859">
            <v>10269</v>
          </cell>
          <cell r="B859">
            <v>2006</v>
          </cell>
          <cell r="C859">
            <v>83746</v>
          </cell>
          <cell r="D859" t="str">
            <v>Гордеева Е. П.</v>
          </cell>
          <cell r="E859">
            <v>6693.56</v>
          </cell>
        </row>
        <row r="860">
          <cell r="A860">
            <v>10272</v>
          </cell>
          <cell r="B860">
            <v>1604</v>
          </cell>
          <cell r="C860">
            <v>10272</v>
          </cell>
          <cell r="D860" t="str">
            <v>Матяж Т. Е.</v>
          </cell>
          <cell r="E860">
            <v>14784.7</v>
          </cell>
        </row>
        <row r="861">
          <cell r="A861">
            <v>10274</v>
          </cell>
          <cell r="B861">
            <v>1604</v>
          </cell>
          <cell r="C861">
            <v>83740</v>
          </cell>
          <cell r="D861" t="str">
            <v>Ткачева О. К.</v>
          </cell>
          <cell r="E861">
            <v>6170.6</v>
          </cell>
        </row>
        <row r="862">
          <cell r="A862">
            <v>10276</v>
          </cell>
          <cell r="B862">
            <v>304</v>
          </cell>
          <cell r="C862">
            <v>83723</v>
          </cell>
          <cell r="D862" t="str">
            <v>Черепко Е. Л.</v>
          </cell>
          <cell r="E862">
            <v>954.96</v>
          </cell>
        </row>
        <row r="863">
          <cell r="A863">
            <v>10280</v>
          </cell>
          <cell r="B863">
            <v>304</v>
          </cell>
          <cell r="C863">
            <v>83724</v>
          </cell>
          <cell r="D863" t="str">
            <v>Журавлева М. Е.</v>
          </cell>
          <cell r="E863">
            <v>9512.07</v>
          </cell>
        </row>
        <row r="864">
          <cell r="A864">
            <v>10281</v>
          </cell>
          <cell r="B864">
            <v>304</v>
          </cell>
          <cell r="C864">
            <v>83731</v>
          </cell>
          <cell r="D864" t="str">
            <v>Дежурина Т. А.</v>
          </cell>
          <cell r="E864">
            <v>8067.49</v>
          </cell>
        </row>
        <row r="865">
          <cell r="A865">
            <v>10283</v>
          </cell>
          <cell r="B865">
            <v>1604</v>
          </cell>
          <cell r="C865">
            <v>83736</v>
          </cell>
          <cell r="D865" t="str">
            <v>Столярик Н. И.</v>
          </cell>
          <cell r="E865">
            <v>10937.46</v>
          </cell>
        </row>
        <row r="866">
          <cell r="A866">
            <v>10284</v>
          </cell>
          <cell r="B866">
            <v>304</v>
          </cell>
          <cell r="C866">
            <v>83747</v>
          </cell>
          <cell r="D866" t="str">
            <v>Миляева М. Е.</v>
          </cell>
          <cell r="E866">
            <v>6120.66</v>
          </cell>
        </row>
        <row r="867">
          <cell r="A867">
            <v>10288</v>
          </cell>
          <cell r="B867">
            <v>1101</v>
          </cell>
          <cell r="C867">
            <v>83760</v>
          </cell>
          <cell r="D867" t="str">
            <v>Сыченко А. Н.</v>
          </cell>
          <cell r="E867">
            <v>15077.9</v>
          </cell>
        </row>
        <row r="868">
          <cell r="A868">
            <v>10289</v>
          </cell>
          <cell r="B868">
            <v>2015</v>
          </cell>
          <cell r="C868">
            <v>83750</v>
          </cell>
          <cell r="D868" t="str">
            <v>Крайс А. В.</v>
          </cell>
          <cell r="E868">
            <v>12051.92</v>
          </cell>
        </row>
        <row r="869">
          <cell r="A869">
            <v>10291</v>
          </cell>
          <cell r="B869">
            <v>2014</v>
          </cell>
          <cell r="C869">
            <v>83757</v>
          </cell>
          <cell r="D869" t="str">
            <v>Комаров А. Г.</v>
          </cell>
          <cell r="E869">
            <v>17493.68</v>
          </cell>
        </row>
        <row r="870">
          <cell r="A870">
            <v>10295</v>
          </cell>
          <cell r="B870">
            <v>2013</v>
          </cell>
          <cell r="C870">
            <v>83756</v>
          </cell>
          <cell r="D870" t="str">
            <v>Джугостран С. Б.</v>
          </cell>
          <cell r="E870">
            <v>14575.8</v>
          </cell>
        </row>
        <row r="871">
          <cell r="A871">
            <v>10297</v>
          </cell>
          <cell r="B871">
            <v>304</v>
          </cell>
          <cell r="C871">
            <v>83752</v>
          </cell>
          <cell r="D871" t="str">
            <v>Александров Р. А.</v>
          </cell>
          <cell r="E871">
            <v>14758.3</v>
          </cell>
        </row>
        <row r="872">
          <cell r="A872">
            <v>10298</v>
          </cell>
          <cell r="B872">
            <v>1604</v>
          </cell>
          <cell r="C872">
            <v>83755</v>
          </cell>
          <cell r="D872" t="str">
            <v>Коногорова И. В.</v>
          </cell>
          <cell r="E872">
            <v>1193.69</v>
          </cell>
        </row>
        <row r="873">
          <cell r="A873">
            <v>10300</v>
          </cell>
          <cell r="B873">
            <v>2006</v>
          </cell>
          <cell r="C873">
            <v>83768</v>
          </cell>
          <cell r="D873" t="str">
            <v>Загоскин А. С.</v>
          </cell>
          <cell r="E873">
            <v>11124.77</v>
          </cell>
        </row>
        <row r="874">
          <cell r="A874">
            <v>10301</v>
          </cell>
          <cell r="B874">
            <v>304</v>
          </cell>
          <cell r="C874">
            <v>83753</v>
          </cell>
          <cell r="D874" t="str">
            <v>Ляшкова О. М.</v>
          </cell>
          <cell r="E874">
            <v>11323.69</v>
          </cell>
        </row>
        <row r="875">
          <cell r="A875">
            <v>10302</v>
          </cell>
          <cell r="B875">
            <v>2002</v>
          </cell>
          <cell r="C875">
            <v>83763</v>
          </cell>
          <cell r="D875" t="str">
            <v>Фирсова Л. Н.</v>
          </cell>
          <cell r="E875">
            <v>8075.61</v>
          </cell>
        </row>
        <row r="876">
          <cell r="A876">
            <v>10307</v>
          </cell>
          <cell r="B876">
            <v>2014</v>
          </cell>
          <cell r="C876">
            <v>83773</v>
          </cell>
          <cell r="D876" t="str">
            <v>Алейников В. С.</v>
          </cell>
          <cell r="E876">
            <v>17772.7</v>
          </cell>
        </row>
        <row r="877">
          <cell r="A877">
            <v>10308</v>
          </cell>
          <cell r="B877">
            <v>2006</v>
          </cell>
          <cell r="C877">
            <v>83762</v>
          </cell>
          <cell r="D877" t="str">
            <v>Науменко И. С.</v>
          </cell>
          <cell r="E877">
            <v>8667</v>
          </cell>
        </row>
        <row r="878">
          <cell r="A878">
            <v>10387</v>
          </cell>
          <cell r="B878">
            <v>2006</v>
          </cell>
          <cell r="C878">
            <v>83771</v>
          </cell>
          <cell r="D878" t="str">
            <v>Чурюкина А. В.</v>
          </cell>
          <cell r="E878">
            <v>2490.56</v>
          </cell>
        </row>
        <row r="879">
          <cell r="A879">
            <v>10391</v>
          </cell>
          <cell r="B879">
            <v>2014</v>
          </cell>
          <cell r="C879">
            <v>83779</v>
          </cell>
          <cell r="D879" t="str">
            <v>Фаличев Н. С.</v>
          </cell>
          <cell r="E879">
            <v>15918.2</v>
          </cell>
        </row>
        <row r="880">
          <cell r="A880">
            <v>10392</v>
          </cell>
          <cell r="B880">
            <v>2013</v>
          </cell>
          <cell r="C880">
            <v>83774</v>
          </cell>
          <cell r="D880" t="str">
            <v>Лысенко В. А.</v>
          </cell>
          <cell r="E880">
            <v>12630.36</v>
          </cell>
        </row>
        <row r="881">
          <cell r="A881">
            <v>10393</v>
          </cell>
          <cell r="B881">
            <v>2006</v>
          </cell>
          <cell r="C881">
            <v>83778</v>
          </cell>
          <cell r="D881" t="str">
            <v>Ермакова Л. В.</v>
          </cell>
          <cell r="E881">
            <v>11656.75</v>
          </cell>
        </row>
        <row r="882">
          <cell r="A882">
            <v>10394</v>
          </cell>
          <cell r="B882">
            <v>2006</v>
          </cell>
          <cell r="C882">
            <v>83783</v>
          </cell>
          <cell r="D882" t="str">
            <v>Стефанович А. В.</v>
          </cell>
          <cell r="E882">
            <v>2042.17</v>
          </cell>
        </row>
        <row r="883">
          <cell r="A883">
            <v>10395</v>
          </cell>
          <cell r="B883">
            <v>2006</v>
          </cell>
          <cell r="C883">
            <v>83798</v>
          </cell>
          <cell r="D883" t="str">
            <v>Гаврилова Н. В.</v>
          </cell>
          <cell r="E883">
            <v>2079</v>
          </cell>
        </row>
        <row r="884">
          <cell r="A884">
            <v>10396</v>
          </cell>
          <cell r="B884">
            <v>1604</v>
          </cell>
          <cell r="C884">
            <v>83776</v>
          </cell>
          <cell r="D884" t="str">
            <v>Шваб С. В.</v>
          </cell>
          <cell r="E884">
            <v>6485.35</v>
          </cell>
        </row>
        <row r="885">
          <cell r="A885">
            <v>10397</v>
          </cell>
          <cell r="B885">
            <v>1604</v>
          </cell>
          <cell r="C885">
            <v>83782</v>
          </cell>
          <cell r="D885" t="str">
            <v>Ступак Н. С.</v>
          </cell>
          <cell r="E885">
            <v>10596.13</v>
          </cell>
        </row>
        <row r="886">
          <cell r="A886">
            <v>20216</v>
          </cell>
          <cell r="B886">
            <v>304</v>
          </cell>
          <cell r="C886">
            <v>83662</v>
          </cell>
          <cell r="D886" t="str">
            <v>Сагайдак О. А.</v>
          </cell>
          <cell r="E886">
            <v>3578.27</v>
          </cell>
        </row>
        <row r="887">
          <cell r="A887">
            <v>20217</v>
          </cell>
          <cell r="B887">
            <v>2013</v>
          </cell>
          <cell r="C887">
            <v>20217</v>
          </cell>
          <cell r="D887" t="str">
            <v>Зимарев О. Ю.</v>
          </cell>
          <cell r="E887">
            <v>10780.29</v>
          </cell>
        </row>
        <row r="888">
          <cell r="A888">
            <v>20218</v>
          </cell>
          <cell r="B888">
            <v>2015</v>
          </cell>
          <cell r="C888">
            <v>83657</v>
          </cell>
          <cell r="D888" t="str">
            <v>Глебов А. А.</v>
          </cell>
          <cell r="E888">
            <v>827.08</v>
          </cell>
        </row>
        <row r="889">
          <cell r="A889">
            <v>20220</v>
          </cell>
          <cell r="B889">
            <v>1101</v>
          </cell>
          <cell r="C889">
            <v>20220</v>
          </cell>
          <cell r="D889" t="str">
            <v>Рыженкин А. А.</v>
          </cell>
          <cell r="E889">
            <v>12094.97</v>
          </cell>
          <cell r="F889">
            <v>1</v>
          </cell>
        </row>
        <row r="890">
          <cell r="A890">
            <v>20221</v>
          </cell>
          <cell r="B890">
            <v>1604</v>
          </cell>
          <cell r="C890">
            <v>83654</v>
          </cell>
          <cell r="D890" t="str">
            <v>Карелина Е. В.</v>
          </cell>
          <cell r="E890">
            <v>9694.77</v>
          </cell>
        </row>
        <row r="891">
          <cell r="A891">
            <v>20222</v>
          </cell>
          <cell r="B891">
            <v>1604</v>
          </cell>
          <cell r="C891">
            <v>83653</v>
          </cell>
          <cell r="D891" t="str">
            <v>Пилипюк А. А.</v>
          </cell>
          <cell r="E891">
            <v>10325.25</v>
          </cell>
        </row>
        <row r="892">
          <cell r="A892">
            <v>20224</v>
          </cell>
          <cell r="B892">
            <v>1604</v>
          </cell>
          <cell r="C892">
            <v>83651</v>
          </cell>
          <cell r="D892" t="str">
            <v>Король Л. А.</v>
          </cell>
          <cell r="E892">
            <v>14999.46</v>
          </cell>
        </row>
        <row r="893">
          <cell r="A893">
            <v>20226</v>
          </cell>
          <cell r="B893">
            <v>1604</v>
          </cell>
          <cell r="C893">
            <v>83649</v>
          </cell>
          <cell r="D893" t="str">
            <v>Романенко Л. С.</v>
          </cell>
          <cell r="E893">
            <v>11960.68</v>
          </cell>
        </row>
        <row r="894">
          <cell r="A894">
            <v>20227</v>
          </cell>
          <cell r="B894">
            <v>2013</v>
          </cell>
          <cell r="C894">
            <v>83648</v>
          </cell>
          <cell r="D894" t="str">
            <v>Сучков В. В.</v>
          </cell>
          <cell r="E894">
            <v>14571.09</v>
          </cell>
        </row>
        <row r="895">
          <cell r="A895">
            <v>20228</v>
          </cell>
          <cell r="B895">
            <v>304</v>
          </cell>
          <cell r="C895">
            <v>83661</v>
          </cell>
          <cell r="D895" t="str">
            <v>Коломенко И. В.</v>
          </cell>
          <cell r="E895">
            <v>10873.99</v>
          </cell>
        </row>
        <row r="896">
          <cell r="A896">
            <v>20231</v>
          </cell>
          <cell r="B896">
            <v>2013</v>
          </cell>
          <cell r="C896">
            <v>20231</v>
          </cell>
          <cell r="D896" t="str">
            <v>Козлов В. В.</v>
          </cell>
          <cell r="E896">
            <v>12769.51</v>
          </cell>
        </row>
        <row r="897">
          <cell r="A897">
            <v>20233</v>
          </cell>
          <cell r="B897">
            <v>2014</v>
          </cell>
          <cell r="C897">
            <v>83665</v>
          </cell>
          <cell r="D897" t="str">
            <v>Яхъяев А. Ш.</v>
          </cell>
          <cell r="E897">
            <v>16650.46</v>
          </cell>
        </row>
        <row r="898">
          <cell r="A898">
            <v>20235</v>
          </cell>
          <cell r="B898">
            <v>2014</v>
          </cell>
          <cell r="C898">
            <v>83667</v>
          </cell>
          <cell r="D898" t="str">
            <v>Захарчук С. И.</v>
          </cell>
          <cell r="E898">
            <v>16542.14</v>
          </cell>
        </row>
        <row r="899">
          <cell r="A899">
            <v>20236</v>
          </cell>
          <cell r="B899">
            <v>1604</v>
          </cell>
          <cell r="C899">
            <v>83671</v>
          </cell>
          <cell r="D899" t="str">
            <v>Комарова Г. И.</v>
          </cell>
          <cell r="E899">
            <v>10226.950000000001</v>
          </cell>
        </row>
        <row r="900">
          <cell r="A900">
            <v>20239</v>
          </cell>
          <cell r="B900">
            <v>303</v>
          </cell>
          <cell r="C900">
            <v>1068</v>
          </cell>
          <cell r="D900" t="str">
            <v>Талапина А. И.</v>
          </cell>
          <cell r="E900">
            <v>15773.8</v>
          </cell>
        </row>
        <row r="901">
          <cell r="A901" t="str">
            <v>Луки</v>
          </cell>
          <cell r="B901" t="str">
            <v>ведом</v>
          </cell>
          <cell r="C901" t="str">
            <v>№</v>
          </cell>
          <cell r="E901" t="str">
            <v>для расчета</v>
          </cell>
        </row>
        <row r="902">
          <cell r="A902" t="str">
            <v>Таб №</v>
          </cell>
          <cell r="B902" t="str">
            <v xml:space="preserve"> №</v>
          </cell>
          <cell r="C902" t="str">
            <v>Таб</v>
          </cell>
          <cell r="D902" t="str">
            <v>Сотрудник</v>
          </cell>
          <cell r="E902" t="str">
            <v>Сумма</v>
          </cell>
          <cell r="F902" t="str">
            <v>ЕстьОтпуск</v>
          </cell>
        </row>
      </sheetData>
      <sheetData sheetId="4" refreshError="1"/>
      <sheetData sheetId="5" refreshError="1"/>
      <sheetData sheetId="6" refreshError="1"/>
    </sheetDataSet>
  </externalBook>
</externalLink>
</file>

<file path=xl/externalLinks/externalLink6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таблица 1"/>
      <sheetName val="Лист1"/>
      <sheetName val="Исходные"/>
      <sheetName val="т1.15(смета8а)"/>
      <sheetName val="6"/>
      <sheetName val="2002(v2)"/>
      <sheetName val="даты"/>
      <sheetName val="Вопросник"/>
      <sheetName val="Регионы"/>
      <sheetName val="Скорр_АБП_на 2009г_Твер_030809_"/>
      <sheetName val="17СВОД-ПУ"/>
    </sheetNames>
    <sheetDataSet>
      <sheetData sheetId="0" refreshError="1"/>
      <sheetData sheetId="1" refreshError="1">
        <row r="46">
          <cell r="L46">
            <v>0</v>
          </cell>
        </row>
        <row r="53">
          <cell r="L53">
            <v>0</v>
          </cell>
        </row>
        <row r="60">
          <cell r="L60">
            <v>0</v>
          </cell>
        </row>
        <row r="70">
          <cell r="L70">
            <v>0</v>
          </cell>
        </row>
        <row r="71">
          <cell r="L71">
            <v>0</v>
          </cell>
        </row>
        <row r="79">
          <cell r="L79">
            <v>0</v>
          </cell>
        </row>
        <row r="89">
          <cell r="L89">
            <v>0</v>
          </cell>
        </row>
        <row r="93">
          <cell r="L93">
            <v>0</v>
          </cell>
        </row>
        <row r="95">
          <cell r="L95">
            <v>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6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р тарифы"/>
      <sheetName val="НВВ утв тарифы (скорр баланс)"/>
      <sheetName val="НВВ утв тарифы"/>
      <sheetName val="НВВ система утв тарифы"/>
      <sheetName val="москва"/>
      <sheetName val="область"/>
      <sheetName val="ФОТ"/>
      <sheetName val="прибыль ЭКМО"/>
      <sheetName val="Лист2"/>
      <sheetName val="Лист1"/>
      <sheetName val="Лист3"/>
      <sheetName val="смета2005"/>
      <sheetName val="смета скорр"/>
      <sheetName val="АУП"/>
      <sheetName val="смета ЭКМО"/>
      <sheetName val="ФСК"/>
      <sheetName val="баланс"/>
      <sheetName val="баланс ФП"/>
      <sheetName val="смета"/>
      <sheetName val="тариф НВВ ФП"/>
      <sheetName val="баланс 3года"/>
      <sheetName val="п 1.1"/>
      <sheetName val="НВВ система утв тарифы (2)"/>
      <sheetName val="НВВ система 2007"/>
      <sheetName val="НВВ1"/>
      <sheetName val="НВВ2"/>
      <sheetName val="НВВ (таб1)"/>
      <sheetName val="НВВ  (Таб2)"/>
      <sheetName val="НВВ Москва "/>
      <sheetName val="НВВ Обл"/>
      <sheetName val="НВВ (таб1) (2)"/>
      <sheetName val="НВВ (Таб2) (2)"/>
      <sheetName val="НВВ Москва (2)"/>
      <sheetName val="НВВ Обл (2)"/>
      <sheetName val="НВВ МГЭК"/>
      <sheetName val="НВВ МГЭК(Таб2)"/>
      <sheetName val="НВВ  (таб1) (3)"/>
      <sheetName val="НВВ (Таб2) (3)"/>
      <sheetName val="НВВ Москва (3)"/>
      <sheetName val="НВВ Обл (3)"/>
      <sheetName val="лизинг присоединения"/>
      <sheetName val="смета ЭКМО (2)"/>
      <sheetName val="ФСК (2)"/>
      <sheetName val="баланс (2007 сбыт)"/>
      <sheetName val="НВВ Москва"/>
      <sheetName val="НВВ Москва-"/>
      <sheetName val="НВВ Москва+"/>
      <sheetName val="НВВ Область-"/>
      <sheetName val="НВВ Область+"/>
      <sheetName val="НВВ всего-"/>
      <sheetName val="НВВ всего+"/>
      <sheetName val="смета (2)"/>
      <sheetName val="тариф НВВ ФП (2)"/>
      <sheetName val="Лист3 (2)"/>
      <sheetName val="ИТОГИ  по Н,Р,Э,Q"/>
      <sheetName val="эл ст"/>
      <sheetName val="ИТ-бюджет"/>
      <sheetName val="t_настройки"/>
      <sheetName val="Заголовок"/>
      <sheetName val="t_проверки"/>
      <sheetName val="Сценарные условия"/>
      <sheetName val="Список ДЗО"/>
      <sheetName val="Исходные"/>
      <sheetName val="Регионы"/>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Set>
  </externalBook>
</externalLink>
</file>

<file path=xl/externalLinks/externalLink6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писок"/>
      <sheetName val="журн изм"/>
      <sheetName val="БФ-1-1-П"/>
      <sheetName val="БФ-2-2-П"/>
      <sheetName val="БФ-2-3-П"/>
      <sheetName val="БФ-3-4-П"/>
      <sheetName val="БФ-2-5-П"/>
      <sheetName val="БФ-2-6-П"/>
      <sheetName val="БФ-2-7-П"/>
      <sheetName val="БФ-1-8-П"/>
      <sheetName val="БФ-2-9-П"/>
      <sheetName val="БФ-1-10-П"/>
      <sheetName val="БФ-2-11-П"/>
      <sheetName val="БФ-1-12-П"/>
      <sheetName val="БФ-2-13-П"/>
      <sheetName val="ИТ-бюджет"/>
      <sheetName val="Макро"/>
      <sheetName val="БФ_2_5_П"/>
      <sheetName val="Лист13"/>
      <sheetName val="П-БР-2-2-П"/>
      <sheetName val="НП-2-12-П"/>
      <sheetName val="Заголовок"/>
      <sheetName val="ПРОГНОЗ_1"/>
      <sheetName val="ПС ФСК"/>
      <sheetName val="t_проверки"/>
      <sheetName val="Список ДЗО"/>
      <sheetName val="ИТОГИ  по Н,Р,Э,Q"/>
      <sheetName val="Бюджетные формы.Финансы v.3"/>
    </sheetNames>
    <sheetDataSet>
      <sheetData sheetId="0" refreshError="1"/>
      <sheetData sheetId="1" refreshError="1"/>
      <sheetData sheetId="2" refreshError="1"/>
      <sheetData sheetId="3" refreshError="1"/>
      <sheetData sheetId="4" refreshError="1"/>
      <sheetData sheetId="5" refreshError="1"/>
      <sheetData sheetId="6" refreshError="1">
        <row r="6">
          <cell r="B6" t="str">
            <v>Плановый расчет  обязательств по налогу на добавленную стоимость РСК</v>
          </cell>
        </row>
      </sheetData>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Set>
  </externalBook>
</externalLink>
</file>

<file path=xl/externalLinks/externalLink6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писок"/>
      <sheetName val="журнал изм"/>
      <sheetName val="БДР-1-1-П"/>
      <sheetName val="БДР-1-2-П"/>
      <sheetName val="БДР-2-3-П"/>
      <sheetName val="БДДС-1-4-П"/>
      <sheetName val="БДДС-1-5-П"/>
      <sheetName val="БДДС-2-6-П"/>
      <sheetName val="ПБ-1-7-П"/>
      <sheetName val="ПБ-1-8-П"/>
      <sheetName val="ПБ-2-9-П"/>
      <sheetName val="ПБ-2-10-П"/>
      <sheetName val="ПБ-2-11-П"/>
      <sheetName val="НП-2-12-П"/>
      <sheetName val="НП-2-13-П"/>
      <sheetName val="методика"/>
      <sheetName val="БФ-2-5-П"/>
      <sheetName val="БФ-2-8-П"/>
      <sheetName val="НП_2_12_П"/>
      <sheetName val="БФ-2-13-П"/>
      <sheetName val="Баланс"/>
      <sheetName val="Макро"/>
      <sheetName val="ИТ-бюджет"/>
      <sheetName val="t_настройки"/>
      <sheetName val="t_проверки"/>
      <sheetName val="Сценарные условия"/>
      <sheetName val="ПРОГНОЗ_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row r="6">
          <cell r="B6" t="str">
            <v>Плановый расчет  обязательств по налогу на прибыль РСК для целей бухгалтерского учета</v>
          </cell>
        </row>
      </sheetData>
      <sheetData sheetId="14" refreshError="1"/>
      <sheetData sheetId="15" refreshError="1"/>
      <sheetData sheetId="16" refreshError="1"/>
      <sheetData sheetId="17" refreshError="1"/>
      <sheetData sheetId="18"/>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externalLinks/externalLink6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окращ"/>
      <sheetName val="сокращаемые"/>
      <sheetName val="общий расчет"/>
      <sheetName val="списки год вознагр сокр 05.12"/>
      <sheetName val="2007-2008"/>
      <sheetName val="СВОД "/>
      <sheetName val="10"/>
      <sheetName val="бонус"/>
      <sheetName val="сокр ИТОГ"/>
      <sheetName val="стаж"/>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егионы"/>
      <sheetName val="отчет 2007"/>
      <sheetName val="FST5"/>
      <sheetName val="Заголовок"/>
      <sheetName val="Вводные данные систем"/>
      <sheetName val="TEHSHEET"/>
      <sheetName val="Топливо2009"/>
      <sheetName val="2009"/>
      <sheetName val="Опросный лист МЭ РФ"/>
      <sheetName val="Баланс по уровням U квартальный"/>
      <sheetName val="расчет стоимостных показателей"/>
      <sheetName val="Тарифно-договорная модель"/>
      <sheetName val="Передача эл.энергии"/>
      <sheetName val="Тср 12-17"/>
      <sheetName val="T0"/>
      <sheetName val="расшир сс"/>
      <sheetName val="cc"/>
      <sheetName val="смета"/>
      <sheetName val="прибыль"/>
      <sheetName val="прочие"/>
      <sheetName val="12 прибыль"/>
      <sheetName val="УПЛ"/>
      <sheetName val="ППЛ"/>
      <sheetName val="резерв"/>
      <sheetName val="спорт культ проф маст"/>
      <sheetName val="прочие прочие"/>
      <sheetName val="возм.пр.ущерба"/>
      <sheetName val="пени,штрафы"/>
      <sheetName val="реал. ОС, МПЗ, пр."/>
      <sheetName val="Списание"/>
      <sheetName val="АРЕНДА"/>
      <sheetName val="РТ передача"/>
      <sheetName val="Лист2"/>
      <sheetName val="Лист1"/>
      <sheetName val="ээ"/>
      <sheetName val="ик"/>
      <sheetName val="Баланс ээ"/>
      <sheetName val="Баланс мощности"/>
      <sheetName val="regs"/>
      <sheetName val="Справочники"/>
      <sheetName val="Расчет НВВ общий"/>
      <sheetName val="ЭСО"/>
      <sheetName val="Ген. не уч. ОРЭМ"/>
      <sheetName val="Свод"/>
      <sheetName val="База"/>
      <sheetName val="proverka"/>
      <sheetName val="I"/>
      <sheetName val="MTO REV.0"/>
      <sheetName val="ПРОГНОЗ_1"/>
      <sheetName val="Dati Caricati"/>
      <sheetName val="Lists"/>
      <sheetName val="Прилож.1"/>
      <sheetName val="Списки"/>
      <sheetName val="F5"/>
      <sheetName val="Лист3"/>
      <sheetName val="Данные"/>
      <sheetName val="ИТ-бюджет"/>
    </sheetNames>
    <sheetDataSet>
      <sheetData sheetId="0" refreshError="1"/>
      <sheetData sheetId="1" refreshError="1"/>
      <sheetData sheetId="2" refreshError="1">
        <row r="5">
          <cell r="G5">
            <v>4551113.38</v>
          </cell>
        </row>
        <row r="100">
          <cell r="G100">
            <v>0</v>
          </cell>
        </row>
        <row r="101">
          <cell r="G101">
            <v>0</v>
          </cell>
        </row>
        <row r="102">
          <cell r="G102">
            <v>0</v>
          </cell>
        </row>
        <row r="103">
          <cell r="G103">
            <v>0</v>
          </cell>
        </row>
        <row r="104">
          <cell r="G104">
            <v>0</v>
          </cell>
        </row>
        <row r="105">
          <cell r="G105">
            <v>0</v>
          </cell>
        </row>
        <row r="106">
          <cell r="G106">
            <v>0</v>
          </cell>
        </row>
        <row r="107">
          <cell r="G107">
            <v>0</v>
          </cell>
        </row>
        <row r="108">
          <cell r="G108">
            <v>0</v>
          </cell>
        </row>
        <row r="109">
          <cell r="G109">
            <v>0</v>
          </cell>
        </row>
        <row r="110">
          <cell r="G110">
            <v>0</v>
          </cell>
        </row>
        <row r="111">
          <cell r="G111">
            <v>0</v>
          </cell>
        </row>
        <row r="112">
          <cell r="G112">
            <v>0</v>
          </cell>
        </row>
        <row r="113">
          <cell r="G113">
            <v>0</v>
          </cell>
        </row>
        <row r="114">
          <cell r="G114">
            <v>0</v>
          </cell>
        </row>
        <row r="115">
          <cell r="G115">
            <v>0</v>
          </cell>
        </row>
        <row r="116">
          <cell r="G116">
            <v>0</v>
          </cell>
        </row>
        <row r="149">
          <cell r="G149">
            <v>7246471.5</v>
          </cell>
        </row>
        <row r="150">
          <cell r="G150">
            <v>7164333.5</v>
          </cell>
        </row>
        <row r="151">
          <cell r="G151">
            <v>672196</v>
          </cell>
        </row>
        <row r="152">
          <cell r="G152">
            <v>1067.018</v>
          </cell>
        </row>
        <row r="153">
          <cell r="G153">
            <v>62.997599999999998</v>
          </cell>
        </row>
        <row r="154">
          <cell r="G154">
            <v>6492137.5</v>
          </cell>
        </row>
        <row r="155">
          <cell r="G155">
            <v>3514.51</v>
          </cell>
        </row>
        <row r="156">
          <cell r="G156">
            <v>184.72380000000001</v>
          </cell>
        </row>
        <row r="157">
          <cell r="G157">
            <v>0</v>
          </cell>
        </row>
        <row r="158">
          <cell r="G158">
            <v>0</v>
          </cell>
        </row>
        <row r="159">
          <cell r="G159">
            <v>0.83</v>
          </cell>
        </row>
        <row r="160">
          <cell r="G160">
            <v>82138</v>
          </cell>
        </row>
        <row r="161">
          <cell r="G161">
            <v>754472</v>
          </cell>
        </row>
        <row r="162">
          <cell r="G162">
            <v>181699</v>
          </cell>
        </row>
        <row r="163">
          <cell r="G163">
            <v>293126</v>
          </cell>
        </row>
        <row r="164">
          <cell r="G164">
            <v>0</v>
          </cell>
        </row>
        <row r="165">
          <cell r="G165">
            <v>1055372.8999999999</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ow r="5">
          <cell r="G5">
            <v>16503137.241579933</v>
          </cell>
        </row>
      </sheetData>
      <sheetData sheetId="15">
        <row r="5">
          <cell r="G5">
            <v>16503137.241579933</v>
          </cell>
        </row>
      </sheetData>
      <sheetData sheetId="16">
        <row r="5">
          <cell r="G5">
            <v>16503137.241579933</v>
          </cell>
        </row>
      </sheetData>
      <sheetData sheetId="17">
        <row r="5">
          <cell r="G5">
            <v>16503137.241579933</v>
          </cell>
        </row>
      </sheetData>
      <sheetData sheetId="18">
        <row r="5">
          <cell r="G5">
            <v>16503137.241579933</v>
          </cell>
        </row>
      </sheetData>
      <sheetData sheetId="19">
        <row r="5">
          <cell r="G5">
            <v>16503137.241579933</v>
          </cell>
        </row>
      </sheetData>
      <sheetData sheetId="20">
        <row r="5">
          <cell r="G5">
            <v>16503137.241579933</v>
          </cell>
        </row>
      </sheetData>
      <sheetData sheetId="21">
        <row r="5">
          <cell r="G5">
            <v>16503137.241579933</v>
          </cell>
        </row>
      </sheetData>
      <sheetData sheetId="22">
        <row r="5">
          <cell r="G5">
            <v>16503137.241579933</v>
          </cell>
        </row>
      </sheetData>
      <sheetData sheetId="23">
        <row r="5">
          <cell r="G5">
            <v>16503137.241579933</v>
          </cell>
        </row>
      </sheetData>
      <sheetData sheetId="24">
        <row r="5">
          <cell r="G5">
            <v>16503137.241579933</v>
          </cell>
        </row>
      </sheetData>
      <sheetData sheetId="25">
        <row r="5">
          <cell r="G5">
            <v>16503137.241579933</v>
          </cell>
        </row>
      </sheetData>
      <sheetData sheetId="26">
        <row r="5">
          <cell r="G5">
            <v>16503137.241579933</v>
          </cell>
        </row>
      </sheetData>
      <sheetData sheetId="27">
        <row r="5">
          <cell r="G5">
            <v>16503137.241579933</v>
          </cell>
        </row>
      </sheetData>
      <sheetData sheetId="28">
        <row r="5">
          <cell r="G5">
            <v>16503137.241579933</v>
          </cell>
        </row>
      </sheetData>
      <sheetData sheetId="29">
        <row r="5">
          <cell r="G5">
            <v>16503137.241579933</v>
          </cell>
        </row>
      </sheetData>
      <sheetData sheetId="30">
        <row r="5">
          <cell r="G5">
            <v>16503137.241579933</v>
          </cell>
        </row>
      </sheetData>
      <sheetData sheetId="31">
        <row r="5">
          <cell r="G5">
            <v>16503137.241579933</v>
          </cell>
        </row>
      </sheetData>
      <sheetData sheetId="32">
        <row r="5">
          <cell r="G5">
            <v>16503137.241579933</v>
          </cell>
        </row>
      </sheetData>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ow r="5">
          <cell r="G5">
            <v>4551113.38</v>
          </cell>
        </row>
      </sheetData>
      <sheetData sheetId="55" refreshError="1"/>
      <sheetData sheetId="56" refreshError="1"/>
    </sheetDataSet>
  </externalBook>
</externalLink>
</file>

<file path=xl/externalLinks/externalLink7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нформ обмен"/>
      <sheetName val="табл 1"/>
      <sheetName val="табл 2"/>
      <sheetName val="маршрут"/>
      <sheetName val="3"/>
      <sheetName val="7(2)"/>
      <sheetName val="РБ РСК"/>
      <sheetName val="РБ ПЭС"/>
      <sheetName val="Справка по потерям РЭС"/>
      <sheetName val="Осн показ"/>
      <sheetName val="баланс квадраты ПЭС"/>
      <sheetName val="баланс квадраты РСК"/>
      <sheetName val="7а-Баланс стандартный"/>
      <sheetName val="Баланс линиии 10(6)"/>
      <sheetName val="Баланс линиии 110 (35)"/>
      <sheetName val="Акты БЗП"/>
      <sheetName val="Точки поставки"/>
      <sheetName val="График проверки"/>
      <sheetName val="Лист3"/>
      <sheetName val="Титульный лист С-П"/>
      <sheetName val="жилой фонд"/>
      <sheetName val="Баланс по ТЭЦ-1"/>
      <sheetName val="Настройки"/>
      <sheetName val="ИТОГИ  по Н,Р,Э,Q"/>
      <sheetName val="2002(v1)"/>
      <sheetName val="НП-2-12-П"/>
      <sheetName val="Пост. ДС"/>
      <sheetName val="АНАЛИТ"/>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Set>
  </externalBook>
</externalLink>
</file>

<file path=xl/externalLinks/externalLink7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refreshError="1"/>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7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счет 2005 (учтен стаж)"/>
      <sheetName val="Стаж(ОК)"/>
    </sheetNames>
    <sheetDataSet>
      <sheetData sheetId="0"/>
      <sheetData sheetId="1" refreshError="1">
        <row r="3">
          <cell r="A3">
            <v>13</v>
          </cell>
          <cell r="B3">
            <v>393</v>
          </cell>
          <cell r="C3">
            <v>202</v>
          </cell>
          <cell r="D3" t="str">
            <v>Сироткина Н. В.</v>
          </cell>
          <cell r="E3">
            <v>18</v>
          </cell>
          <cell r="F3">
            <v>10</v>
          </cell>
          <cell r="G3">
            <v>16</v>
          </cell>
        </row>
        <row r="4">
          <cell r="A4">
            <v>16</v>
          </cell>
          <cell r="B4">
            <v>137</v>
          </cell>
          <cell r="C4">
            <v>2011</v>
          </cell>
          <cell r="D4" t="str">
            <v>Ермолова М. С.</v>
          </cell>
          <cell r="E4">
            <v>40</v>
          </cell>
          <cell r="F4">
            <v>2</v>
          </cell>
          <cell r="G4">
            <v>3</v>
          </cell>
        </row>
        <row r="5">
          <cell r="A5">
            <v>19</v>
          </cell>
          <cell r="B5">
            <v>139</v>
          </cell>
          <cell r="C5">
            <v>202</v>
          </cell>
          <cell r="D5" t="str">
            <v>Жвинклене В. М.</v>
          </cell>
          <cell r="E5">
            <v>15</v>
          </cell>
          <cell r="F5">
            <v>9</v>
          </cell>
          <cell r="G5">
            <v>3</v>
          </cell>
        </row>
        <row r="6">
          <cell r="A6">
            <v>21</v>
          </cell>
          <cell r="B6">
            <v>280</v>
          </cell>
          <cell r="C6">
            <v>202</v>
          </cell>
          <cell r="D6" t="str">
            <v>Мельник П. П.</v>
          </cell>
          <cell r="E6">
            <v>15</v>
          </cell>
          <cell r="F6">
            <v>10</v>
          </cell>
          <cell r="G6">
            <v>9</v>
          </cell>
        </row>
        <row r="7">
          <cell r="A7">
            <v>22</v>
          </cell>
          <cell r="B7">
            <v>49</v>
          </cell>
          <cell r="C7">
            <v>201</v>
          </cell>
          <cell r="D7" t="str">
            <v>Бондаренко И. И.</v>
          </cell>
          <cell r="E7">
            <v>26</v>
          </cell>
          <cell r="F7">
            <v>10</v>
          </cell>
          <cell r="G7">
            <v>29</v>
          </cell>
        </row>
        <row r="8">
          <cell r="A8">
            <v>23</v>
          </cell>
          <cell r="B8">
            <v>208</v>
          </cell>
          <cell r="C8">
            <v>201</v>
          </cell>
          <cell r="D8" t="str">
            <v>Коршунова Л. Г.</v>
          </cell>
          <cell r="E8">
            <v>28</v>
          </cell>
          <cell r="F8">
            <v>5</v>
          </cell>
          <cell r="G8">
            <v>0</v>
          </cell>
        </row>
        <row r="9">
          <cell r="A9">
            <v>27</v>
          </cell>
          <cell r="B9">
            <v>160</v>
          </cell>
          <cell r="C9">
            <v>202</v>
          </cell>
          <cell r="D9" t="str">
            <v>Ивлева Л. Н.</v>
          </cell>
          <cell r="E9">
            <v>21</v>
          </cell>
          <cell r="F9">
            <v>3</v>
          </cell>
          <cell r="G9">
            <v>25</v>
          </cell>
        </row>
        <row r="10">
          <cell r="A10">
            <v>41</v>
          </cell>
          <cell r="B10">
            <v>109</v>
          </cell>
          <cell r="C10">
            <v>202</v>
          </cell>
          <cell r="D10" t="str">
            <v>Гукасян Л. Х.</v>
          </cell>
          <cell r="E10">
            <v>16</v>
          </cell>
          <cell r="F10">
            <v>10</v>
          </cell>
          <cell r="G10">
            <v>0</v>
          </cell>
        </row>
        <row r="11">
          <cell r="A11">
            <v>51</v>
          </cell>
          <cell r="B11">
            <v>67</v>
          </cell>
          <cell r="C11">
            <v>202</v>
          </cell>
          <cell r="D11" t="str">
            <v>Вахрушева О. М.</v>
          </cell>
          <cell r="E11">
            <v>18</v>
          </cell>
          <cell r="F11">
            <v>4</v>
          </cell>
          <cell r="G11">
            <v>3</v>
          </cell>
        </row>
        <row r="12">
          <cell r="A12">
            <v>55</v>
          </cell>
          <cell r="B12">
            <v>195</v>
          </cell>
          <cell r="C12">
            <v>201</v>
          </cell>
          <cell r="D12" t="str">
            <v>Коломиец О. Г.</v>
          </cell>
          <cell r="E12">
            <v>16</v>
          </cell>
          <cell r="F12">
            <v>3</v>
          </cell>
          <cell r="G12">
            <v>20</v>
          </cell>
        </row>
        <row r="13">
          <cell r="A13">
            <v>58</v>
          </cell>
          <cell r="B13">
            <v>459</v>
          </cell>
          <cell r="C13">
            <v>202</v>
          </cell>
          <cell r="D13" t="str">
            <v>Хомюк В. Д.</v>
          </cell>
          <cell r="E13">
            <v>25</v>
          </cell>
          <cell r="F13">
            <v>3</v>
          </cell>
          <cell r="G13">
            <v>19</v>
          </cell>
        </row>
        <row r="14">
          <cell r="A14">
            <v>63</v>
          </cell>
          <cell r="B14">
            <v>84</v>
          </cell>
          <cell r="C14">
            <v>201</v>
          </cell>
          <cell r="D14" t="str">
            <v>Галабуда С. Ф.</v>
          </cell>
          <cell r="E14">
            <v>22</v>
          </cell>
          <cell r="F14">
            <v>11</v>
          </cell>
          <cell r="G14">
            <v>29</v>
          </cell>
        </row>
        <row r="15">
          <cell r="A15">
            <v>65</v>
          </cell>
          <cell r="B15">
            <v>301</v>
          </cell>
          <cell r="C15">
            <v>2005</v>
          </cell>
          <cell r="D15" t="str">
            <v>Нечет Г. А.</v>
          </cell>
          <cell r="E15">
            <v>19</v>
          </cell>
          <cell r="F15">
            <v>9</v>
          </cell>
          <cell r="G15">
            <v>28</v>
          </cell>
        </row>
        <row r="16">
          <cell r="A16">
            <v>66</v>
          </cell>
          <cell r="B16">
            <v>472</v>
          </cell>
          <cell r="C16">
            <v>202</v>
          </cell>
          <cell r="D16" t="str">
            <v>Чернышова Л. Н.</v>
          </cell>
          <cell r="E16">
            <v>17</v>
          </cell>
          <cell r="F16">
            <v>7</v>
          </cell>
          <cell r="G16">
            <v>17</v>
          </cell>
        </row>
        <row r="17">
          <cell r="A17">
            <v>77</v>
          </cell>
          <cell r="B17">
            <v>470</v>
          </cell>
          <cell r="C17">
            <v>201</v>
          </cell>
          <cell r="D17" t="str">
            <v>Черныховская И. Б.</v>
          </cell>
          <cell r="E17">
            <v>15</v>
          </cell>
          <cell r="F17">
            <v>6</v>
          </cell>
          <cell r="G17">
            <v>15</v>
          </cell>
        </row>
        <row r="18">
          <cell r="A18">
            <v>79</v>
          </cell>
          <cell r="B18">
            <v>431</v>
          </cell>
          <cell r="C18">
            <v>401</v>
          </cell>
          <cell r="D18" t="str">
            <v>Тупакова З. Н.</v>
          </cell>
          <cell r="E18">
            <v>15</v>
          </cell>
          <cell r="F18">
            <v>0</v>
          </cell>
          <cell r="G18">
            <v>12</v>
          </cell>
        </row>
        <row r="19">
          <cell r="A19">
            <v>81</v>
          </cell>
          <cell r="B19">
            <v>413</v>
          </cell>
          <cell r="C19">
            <v>303</v>
          </cell>
          <cell r="D19" t="str">
            <v>Стратанович Л. В.</v>
          </cell>
          <cell r="E19">
            <v>8</v>
          </cell>
          <cell r="F19">
            <v>7</v>
          </cell>
          <cell r="G19">
            <v>13</v>
          </cell>
        </row>
        <row r="20">
          <cell r="A20">
            <v>83</v>
          </cell>
          <cell r="B20">
            <v>469</v>
          </cell>
          <cell r="C20">
            <v>2005</v>
          </cell>
          <cell r="D20" t="str">
            <v>Черкасова Г. Э.</v>
          </cell>
          <cell r="E20">
            <v>15</v>
          </cell>
          <cell r="F20">
            <v>2</v>
          </cell>
          <cell r="G20">
            <v>0</v>
          </cell>
        </row>
        <row r="21">
          <cell r="A21">
            <v>94</v>
          </cell>
          <cell r="B21">
            <v>1</v>
          </cell>
          <cell r="C21">
            <v>301</v>
          </cell>
          <cell r="D21" t="str">
            <v>Абакелия М. К.</v>
          </cell>
          <cell r="E21">
            <v>8</v>
          </cell>
          <cell r="F21">
            <v>7</v>
          </cell>
          <cell r="G21">
            <v>13</v>
          </cell>
        </row>
        <row r="22">
          <cell r="A22">
            <v>95</v>
          </cell>
          <cell r="B22">
            <v>307</v>
          </cell>
          <cell r="C22">
            <v>302</v>
          </cell>
          <cell r="D22" t="str">
            <v>Новикова З. И.</v>
          </cell>
          <cell r="E22">
            <v>8</v>
          </cell>
          <cell r="F22">
            <v>7</v>
          </cell>
          <cell r="G22">
            <v>13</v>
          </cell>
        </row>
        <row r="23">
          <cell r="A23">
            <v>117</v>
          </cell>
          <cell r="B23">
            <v>351</v>
          </cell>
          <cell r="C23">
            <v>302</v>
          </cell>
          <cell r="D23" t="str">
            <v>Родина А. А.</v>
          </cell>
          <cell r="E23">
            <v>8</v>
          </cell>
          <cell r="F23">
            <v>7</v>
          </cell>
          <cell r="G23">
            <v>13</v>
          </cell>
        </row>
        <row r="24">
          <cell r="A24">
            <v>118</v>
          </cell>
          <cell r="B24">
            <v>501</v>
          </cell>
          <cell r="C24">
            <v>1601</v>
          </cell>
          <cell r="D24" t="str">
            <v>Ярымова О. И.</v>
          </cell>
          <cell r="E24">
            <v>8</v>
          </cell>
          <cell r="F24">
            <v>7</v>
          </cell>
          <cell r="G24">
            <v>13</v>
          </cell>
        </row>
        <row r="25">
          <cell r="A25">
            <v>121</v>
          </cell>
          <cell r="B25">
            <v>240</v>
          </cell>
          <cell r="C25">
            <v>401</v>
          </cell>
          <cell r="D25" t="str">
            <v>Лис Н. В.</v>
          </cell>
          <cell r="E25">
            <v>8</v>
          </cell>
          <cell r="F25">
            <v>6</v>
          </cell>
          <cell r="G25">
            <v>16</v>
          </cell>
        </row>
        <row r="26">
          <cell r="A26">
            <v>124</v>
          </cell>
          <cell r="B26">
            <v>175</v>
          </cell>
          <cell r="C26">
            <v>501</v>
          </cell>
          <cell r="D26" t="str">
            <v>Карташева О. Г.</v>
          </cell>
          <cell r="E26">
            <v>8</v>
          </cell>
          <cell r="F26">
            <v>6</v>
          </cell>
          <cell r="G26">
            <v>16</v>
          </cell>
        </row>
        <row r="27">
          <cell r="A27">
            <v>127</v>
          </cell>
          <cell r="B27">
            <v>157</v>
          </cell>
          <cell r="C27">
            <v>301</v>
          </cell>
          <cell r="D27" t="str">
            <v>Иванова Н. М.</v>
          </cell>
          <cell r="E27">
            <v>8</v>
          </cell>
          <cell r="F27">
            <v>4</v>
          </cell>
          <cell r="G27">
            <v>24</v>
          </cell>
        </row>
        <row r="28">
          <cell r="A28">
            <v>139</v>
          </cell>
          <cell r="B28">
            <v>75</v>
          </cell>
          <cell r="C28">
            <v>2009</v>
          </cell>
          <cell r="D28" t="str">
            <v>Возненко И. В.</v>
          </cell>
          <cell r="E28">
            <v>8</v>
          </cell>
          <cell r="F28">
            <v>4</v>
          </cell>
          <cell r="G28">
            <v>24</v>
          </cell>
        </row>
        <row r="29">
          <cell r="A29">
            <v>144</v>
          </cell>
          <cell r="B29">
            <v>129</v>
          </cell>
          <cell r="C29">
            <v>2013</v>
          </cell>
          <cell r="D29" t="str">
            <v>Драгун А. А.</v>
          </cell>
          <cell r="E29">
            <v>8</v>
          </cell>
          <cell r="F29">
            <v>4</v>
          </cell>
          <cell r="G29">
            <v>23</v>
          </cell>
        </row>
        <row r="30">
          <cell r="A30">
            <v>149</v>
          </cell>
          <cell r="B30">
            <v>288</v>
          </cell>
          <cell r="C30">
            <v>301</v>
          </cell>
          <cell r="D30" t="str">
            <v>Мороз Е. А.</v>
          </cell>
          <cell r="E30">
            <v>8</v>
          </cell>
          <cell r="F30">
            <v>4</v>
          </cell>
          <cell r="G30">
            <v>24</v>
          </cell>
        </row>
        <row r="31">
          <cell r="A31">
            <v>156</v>
          </cell>
          <cell r="B31">
            <v>268</v>
          </cell>
          <cell r="C31">
            <v>2011</v>
          </cell>
          <cell r="D31" t="str">
            <v>Марковцов М. М.</v>
          </cell>
          <cell r="E31">
            <v>8</v>
          </cell>
          <cell r="F31">
            <v>4</v>
          </cell>
          <cell r="G31">
            <v>15</v>
          </cell>
        </row>
        <row r="32">
          <cell r="A32">
            <v>157</v>
          </cell>
          <cell r="B32">
            <v>95</v>
          </cell>
          <cell r="C32">
            <v>301</v>
          </cell>
          <cell r="D32" t="str">
            <v>Гончарова Е. Г.</v>
          </cell>
          <cell r="E32">
            <v>8</v>
          </cell>
          <cell r="F32">
            <v>4</v>
          </cell>
          <cell r="G32">
            <v>24</v>
          </cell>
        </row>
        <row r="33">
          <cell r="A33">
            <v>158</v>
          </cell>
          <cell r="B33">
            <v>376</v>
          </cell>
          <cell r="C33">
            <v>302</v>
          </cell>
          <cell r="D33" t="str">
            <v>Седых А. М.</v>
          </cell>
          <cell r="E33">
            <v>8</v>
          </cell>
          <cell r="F33">
            <v>4</v>
          </cell>
          <cell r="G33">
            <v>3</v>
          </cell>
        </row>
        <row r="34">
          <cell r="A34">
            <v>160</v>
          </cell>
          <cell r="B34">
            <v>150</v>
          </cell>
          <cell r="C34">
            <v>201</v>
          </cell>
          <cell r="D34" t="str">
            <v>Зупаров Р. А.</v>
          </cell>
          <cell r="E34">
            <v>8</v>
          </cell>
          <cell r="F34">
            <v>4</v>
          </cell>
          <cell r="G34">
            <v>1</v>
          </cell>
        </row>
        <row r="35">
          <cell r="A35">
            <v>163</v>
          </cell>
          <cell r="B35">
            <v>54</v>
          </cell>
          <cell r="C35">
            <v>202</v>
          </cell>
          <cell r="D35" t="str">
            <v>Браташ В. В.</v>
          </cell>
          <cell r="E35">
            <v>8</v>
          </cell>
          <cell r="F35">
            <v>3</v>
          </cell>
          <cell r="G35">
            <v>20</v>
          </cell>
        </row>
        <row r="36">
          <cell r="A36">
            <v>164</v>
          </cell>
          <cell r="B36">
            <v>252</v>
          </cell>
          <cell r="C36">
            <v>303</v>
          </cell>
          <cell r="D36" t="str">
            <v>Лукьяненко Г. Ю.</v>
          </cell>
          <cell r="E36">
            <v>8</v>
          </cell>
          <cell r="F36">
            <v>3</v>
          </cell>
          <cell r="G36">
            <v>13</v>
          </cell>
        </row>
        <row r="37">
          <cell r="A37">
            <v>166</v>
          </cell>
          <cell r="B37">
            <v>415</v>
          </cell>
          <cell r="C37">
            <v>2011</v>
          </cell>
          <cell r="D37" t="str">
            <v>Суворов А. Е.</v>
          </cell>
          <cell r="E37">
            <v>8</v>
          </cell>
          <cell r="F37">
            <v>2</v>
          </cell>
          <cell r="G37">
            <v>26</v>
          </cell>
        </row>
        <row r="38">
          <cell r="A38">
            <v>171</v>
          </cell>
          <cell r="B38">
            <v>69</v>
          </cell>
          <cell r="C38">
            <v>202</v>
          </cell>
          <cell r="D38" t="str">
            <v>Ващишина Г. Г.</v>
          </cell>
          <cell r="E38">
            <v>35</v>
          </cell>
          <cell r="F38">
            <v>6</v>
          </cell>
          <cell r="G38">
            <v>25</v>
          </cell>
        </row>
        <row r="39">
          <cell r="A39">
            <v>174</v>
          </cell>
          <cell r="B39">
            <v>477</v>
          </cell>
          <cell r="C39">
            <v>302</v>
          </cell>
          <cell r="D39" t="str">
            <v>Шаулите А. Ф.</v>
          </cell>
          <cell r="E39">
            <v>8</v>
          </cell>
          <cell r="F39">
            <v>2</v>
          </cell>
          <cell r="G39">
            <v>0</v>
          </cell>
        </row>
        <row r="40">
          <cell r="A40">
            <v>175</v>
          </cell>
          <cell r="B40">
            <v>185</v>
          </cell>
          <cell r="C40">
            <v>302</v>
          </cell>
          <cell r="D40" t="str">
            <v>Климова И. В.</v>
          </cell>
          <cell r="E40">
            <v>8</v>
          </cell>
          <cell r="F40">
            <v>1</v>
          </cell>
          <cell r="G40">
            <v>17</v>
          </cell>
        </row>
        <row r="41">
          <cell r="A41">
            <v>181</v>
          </cell>
          <cell r="B41">
            <v>330</v>
          </cell>
          <cell r="C41">
            <v>2009</v>
          </cell>
          <cell r="D41" t="str">
            <v>Петрук М. И.</v>
          </cell>
          <cell r="E41">
            <v>3</v>
          </cell>
          <cell r="F41">
            <v>9</v>
          </cell>
          <cell r="G41">
            <v>27</v>
          </cell>
        </row>
        <row r="42">
          <cell r="A42">
            <v>183</v>
          </cell>
          <cell r="B42">
            <v>265</v>
          </cell>
          <cell r="C42">
            <v>201</v>
          </cell>
          <cell r="D42" t="str">
            <v>Мануйлов С. Г.</v>
          </cell>
          <cell r="E42">
            <v>8</v>
          </cell>
          <cell r="F42">
            <v>0</v>
          </cell>
          <cell r="G42">
            <v>28</v>
          </cell>
        </row>
        <row r="43">
          <cell r="A43">
            <v>187</v>
          </cell>
          <cell r="B43">
            <v>203</v>
          </cell>
          <cell r="C43">
            <v>201</v>
          </cell>
          <cell r="D43" t="str">
            <v>Кондратьева И. Ф.</v>
          </cell>
          <cell r="E43">
            <v>8</v>
          </cell>
          <cell r="F43">
            <v>0</v>
          </cell>
          <cell r="G43">
            <v>14</v>
          </cell>
        </row>
        <row r="44">
          <cell r="A44">
            <v>191</v>
          </cell>
          <cell r="B44">
            <v>255</v>
          </cell>
          <cell r="C44">
            <v>2002</v>
          </cell>
          <cell r="D44" t="str">
            <v>Любомирова И. С.</v>
          </cell>
          <cell r="E44">
            <v>4</v>
          </cell>
          <cell r="F44">
            <v>6</v>
          </cell>
          <cell r="G44">
            <v>28</v>
          </cell>
        </row>
        <row r="45">
          <cell r="A45">
            <v>192</v>
          </cell>
          <cell r="B45">
            <v>46</v>
          </cell>
          <cell r="C45">
            <v>2005</v>
          </cell>
          <cell r="D45" t="str">
            <v>Бобровская М. Л.</v>
          </cell>
          <cell r="E45">
            <v>8</v>
          </cell>
          <cell r="F45">
            <v>0</v>
          </cell>
          <cell r="G45">
            <v>5</v>
          </cell>
        </row>
        <row r="46">
          <cell r="A46">
            <v>230</v>
          </cell>
          <cell r="B46">
            <v>377</v>
          </cell>
          <cell r="C46">
            <v>1500</v>
          </cell>
          <cell r="D46" t="str">
            <v>Селюх А. Е.</v>
          </cell>
          <cell r="E46">
            <v>8</v>
          </cell>
          <cell r="F46">
            <v>6</v>
          </cell>
          <cell r="G46">
            <v>16</v>
          </cell>
        </row>
        <row r="47">
          <cell r="A47">
            <v>242</v>
          </cell>
          <cell r="B47">
            <v>71</v>
          </cell>
          <cell r="C47">
            <v>2002</v>
          </cell>
          <cell r="D47" t="str">
            <v>Винниченко А. В.</v>
          </cell>
          <cell r="E47">
            <v>8</v>
          </cell>
          <cell r="F47">
            <v>6</v>
          </cell>
          <cell r="G47">
            <v>16</v>
          </cell>
        </row>
        <row r="48">
          <cell r="A48">
            <v>252</v>
          </cell>
          <cell r="B48">
            <v>43</v>
          </cell>
          <cell r="C48">
            <v>301</v>
          </cell>
          <cell r="D48" t="str">
            <v>Беспамятнова Т. Н.</v>
          </cell>
          <cell r="E48">
            <v>8</v>
          </cell>
          <cell r="F48">
            <v>4</v>
          </cell>
          <cell r="G48">
            <v>24</v>
          </cell>
        </row>
        <row r="49">
          <cell r="A49">
            <v>258</v>
          </cell>
          <cell r="B49">
            <v>474</v>
          </cell>
          <cell r="C49">
            <v>302</v>
          </cell>
          <cell r="D49" t="str">
            <v>Чуфистова Ж. Г.</v>
          </cell>
          <cell r="E49">
            <v>8</v>
          </cell>
          <cell r="F49">
            <v>5</v>
          </cell>
          <cell r="G49">
            <v>22</v>
          </cell>
        </row>
        <row r="50">
          <cell r="A50">
            <v>261</v>
          </cell>
          <cell r="B50">
            <v>26</v>
          </cell>
          <cell r="C50">
            <v>202</v>
          </cell>
          <cell r="D50" t="str">
            <v>Бакшаева С. В.</v>
          </cell>
          <cell r="E50">
            <v>8</v>
          </cell>
          <cell r="F50">
            <v>5</v>
          </cell>
          <cell r="G50">
            <v>13</v>
          </cell>
        </row>
        <row r="51">
          <cell r="A51">
            <v>263</v>
          </cell>
          <cell r="B51">
            <v>273</v>
          </cell>
          <cell r="C51">
            <v>1604</v>
          </cell>
          <cell r="D51" t="str">
            <v>Масленикова Н. Т.</v>
          </cell>
          <cell r="E51">
            <v>8</v>
          </cell>
          <cell r="F51">
            <v>4</v>
          </cell>
          <cell r="G51">
            <v>24</v>
          </cell>
        </row>
        <row r="52">
          <cell r="A52">
            <v>265</v>
          </cell>
          <cell r="B52">
            <v>182</v>
          </cell>
          <cell r="C52">
            <v>301</v>
          </cell>
          <cell r="D52" t="str">
            <v>Клейманова А. Г.</v>
          </cell>
          <cell r="E52">
            <v>8</v>
          </cell>
          <cell r="F52">
            <v>4</v>
          </cell>
          <cell r="G52">
            <v>24</v>
          </cell>
        </row>
        <row r="53">
          <cell r="A53">
            <v>266</v>
          </cell>
          <cell r="B53">
            <v>378</v>
          </cell>
          <cell r="C53">
            <v>1500</v>
          </cell>
          <cell r="D53" t="str">
            <v>Селюх Ю. А.</v>
          </cell>
          <cell r="E53">
            <v>8</v>
          </cell>
          <cell r="F53">
            <v>4</v>
          </cell>
          <cell r="G53">
            <v>24</v>
          </cell>
        </row>
        <row r="54">
          <cell r="A54">
            <v>268</v>
          </cell>
          <cell r="B54">
            <v>216</v>
          </cell>
          <cell r="C54">
            <v>302</v>
          </cell>
          <cell r="D54" t="str">
            <v>Крайникова Г. Ф.</v>
          </cell>
          <cell r="E54">
            <v>29</v>
          </cell>
          <cell r="F54">
            <v>2</v>
          </cell>
          <cell r="G54">
            <v>17</v>
          </cell>
        </row>
        <row r="55">
          <cell r="A55">
            <v>277</v>
          </cell>
          <cell r="B55">
            <v>74</v>
          </cell>
          <cell r="C55">
            <v>302</v>
          </cell>
          <cell r="D55" t="str">
            <v>Вирбицкая К. П.</v>
          </cell>
          <cell r="E55">
            <v>26</v>
          </cell>
          <cell r="F55">
            <v>10</v>
          </cell>
          <cell r="G55">
            <v>20</v>
          </cell>
        </row>
        <row r="56">
          <cell r="A56">
            <v>278</v>
          </cell>
          <cell r="B56">
            <v>161</v>
          </cell>
          <cell r="C56">
            <v>1603</v>
          </cell>
          <cell r="D56" t="str">
            <v>Игнатьева В. Н.</v>
          </cell>
          <cell r="E56">
            <v>26</v>
          </cell>
          <cell r="F56">
            <v>3</v>
          </cell>
          <cell r="G56">
            <v>8</v>
          </cell>
        </row>
        <row r="57">
          <cell r="A57">
            <v>281</v>
          </cell>
          <cell r="B57">
            <v>346</v>
          </cell>
          <cell r="C57">
            <v>2011</v>
          </cell>
          <cell r="D57" t="str">
            <v>Портнова Л. И.</v>
          </cell>
          <cell r="E57">
            <v>5</v>
          </cell>
          <cell r="F57">
            <v>6</v>
          </cell>
          <cell r="G57">
            <v>16</v>
          </cell>
        </row>
        <row r="58">
          <cell r="A58">
            <v>282</v>
          </cell>
          <cell r="B58">
            <v>267</v>
          </cell>
          <cell r="C58">
            <v>1601</v>
          </cell>
          <cell r="D58" t="str">
            <v>Маркова Т. Н.</v>
          </cell>
          <cell r="E58">
            <v>3</v>
          </cell>
          <cell r="F58">
            <v>4</v>
          </cell>
          <cell r="G58">
            <v>23</v>
          </cell>
        </row>
        <row r="59">
          <cell r="A59">
            <v>285</v>
          </cell>
          <cell r="B59">
            <v>167</v>
          </cell>
          <cell r="C59">
            <v>301</v>
          </cell>
          <cell r="D59" t="str">
            <v>Казакова К. С.</v>
          </cell>
          <cell r="E59">
            <v>3</v>
          </cell>
          <cell r="F59">
            <v>6</v>
          </cell>
          <cell r="G59">
            <v>17</v>
          </cell>
        </row>
        <row r="60">
          <cell r="A60">
            <v>290</v>
          </cell>
          <cell r="B60">
            <v>213</v>
          </cell>
          <cell r="C60">
            <v>301</v>
          </cell>
          <cell r="D60" t="str">
            <v>Кочеткова Р. Х.</v>
          </cell>
          <cell r="E60">
            <v>3</v>
          </cell>
          <cell r="F60">
            <v>6</v>
          </cell>
          <cell r="G60">
            <v>17</v>
          </cell>
        </row>
        <row r="61">
          <cell r="A61">
            <v>294</v>
          </cell>
          <cell r="B61">
            <v>162</v>
          </cell>
          <cell r="C61">
            <v>201</v>
          </cell>
          <cell r="D61" t="str">
            <v>Ильина Н. П.</v>
          </cell>
          <cell r="E61">
            <v>16</v>
          </cell>
          <cell r="F61">
            <v>2</v>
          </cell>
          <cell r="G61">
            <v>20</v>
          </cell>
        </row>
        <row r="62">
          <cell r="A62">
            <v>296</v>
          </cell>
          <cell r="B62">
            <v>374</v>
          </cell>
          <cell r="C62">
            <v>202</v>
          </cell>
          <cell r="D62" t="str">
            <v>Северин А. А.</v>
          </cell>
          <cell r="E62">
            <v>7</v>
          </cell>
          <cell r="F62">
            <v>9</v>
          </cell>
          <cell r="G62">
            <v>29</v>
          </cell>
        </row>
        <row r="63">
          <cell r="A63">
            <v>298</v>
          </cell>
          <cell r="B63">
            <v>400</v>
          </cell>
          <cell r="C63">
            <v>1101</v>
          </cell>
          <cell r="D63" t="str">
            <v>Сметанина Л. И.</v>
          </cell>
          <cell r="E63">
            <v>7</v>
          </cell>
          <cell r="F63">
            <v>9</v>
          </cell>
          <cell r="G63">
            <v>29</v>
          </cell>
        </row>
        <row r="64">
          <cell r="A64">
            <v>301</v>
          </cell>
          <cell r="B64">
            <v>188</v>
          </cell>
          <cell r="C64">
            <v>302</v>
          </cell>
          <cell r="D64" t="str">
            <v>Ковалевская Г. Н.</v>
          </cell>
          <cell r="E64">
            <v>16</v>
          </cell>
          <cell r="F64">
            <v>3</v>
          </cell>
          <cell r="G64">
            <v>28</v>
          </cell>
        </row>
        <row r="65">
          <cell r="A65">
            <v>313</v>
          </cell>
          <cell r="B65">
            <v>63</v>
          </cell>
          <cell r="C65">
            <v>301</v>
          </cell>
          <cell r="D65" t="str">
            <v>Ванькова О. В.</v>
          </cell>
          <cell r="E65">
            <v>3</v>
          </cell>
          <cell r="F65">
            <v>10</v>
          </cell>
          <cell r="G65">
            <v>0</v>
          </cell>
        </row>
        <row r="66">
          <cell r="A66">
            <v>315</v>
          </cell>
          <cell r="B66">
            <v>237</v>
          </cell>
          <cell r="C66">
            <v>401</v>
          </cell>
          <cell r="D66" t="str">
            <v>Леднович Л. С.</v>
          </cell>
          <cell r="E66">
            <v>4</v>
          </cell>
          <cell r="F66">
            <v>2</v>
          </cell>
          <cell r="G66">
            <v>7</v>
          </cell>
        </row>
        <row r="67">
          <cell r="A67">
            <v>322</v>
          </cell>
          <cell r="B67">
            <v>22</v>
          </cell>
          <cell r="C67">
            <v>1401</v>
          </cell>
          <cell r="D67" t="str">
            <v>Астапова В. В.</v>
          </cell>
          <cell r="E67">
            <v>27</v>
          </cell>
          <cell r="F67">
            <v>1</v>
          </cell>
          <cell r="G67">
            <v>25</v>
          </cell>
        </row>
        <row r="68">
          <cell r="A68">
            <v>323</v>
          </cell>
          <cell r="B68">
            <v>73</v>
          </cell>
          <cell r="C68">
            <v>302</v>
          </cell>
          <cell r="D68" t="str">
            <v>Виноградова И. М.</v>
          </cell>
          <cell r="E68">
            <v>17</v>
          </cell>
          <cell r="F68">
            <v>1</v>
          </cell>
          <cell r="G68">
            <v>0</v>
          </cell>
        </row>
        <row r="69">
          <cell r="A69">
            <v>333</v>
          </cell>
          <cell r="B69">
            <v>418</v>
          </cell>
          <cell r="C69">
            <v>1500</v>
          </cell>
          <cell r="D69" t="str">
            <v>Талапин С. В.</v>
          </cell>
          <cell r="E69">
            <v>20</v>
          </cell>
          <cell r="F69">
            <v>1</v>
          </cell>
          <cell r="G69">
            <v>17</v>
          </cell>
        </row>
        <row r="70">
          <cell r="A70">
            <v>334</v>
          </cell>
          <cell r="B70">
            <v>453</v>
          </cell>
          <cell r="C70">
            <v>401</v>
          </cell>
          <cell r="D70" t="str">
            <v>Халайджи Р. Н.</v>
          </cell>
          <cell r="E70">
            <v>36</v>
          </cell>
          <cell r="F70">
            <v>4</v>
          </cell>
          <cell r="G70">
            <v>14</v>
          </cell>
        </row>
        <row r="71">
          <cell r="A71">
            <v>341</v>
          </cell>
          <cell r="B71">
            <v>125</v>
          </cell>
          <cell r="C71">
            <v>1401</v>
          </cell>
          <cell r="D71" t="str">
            <v>Довженко А. А.</v>
          </cell>
          <cell r="E71">
            <v>36</v>
          </cell>
          <cell r="F71">
            <v>8</v>
          </cell>
          <cell r="G71">
            <v>21</v>
          </cell>
        </row>
        <row r="72">
          <cell r="A72">
            <v>345</v>
          </cell>
          <cell r="B72">
            <v>127</v>
          </cell>
          <cell r="C72">
            <v>2002</v>
          </cell>
          <cell r="D72" t="str">
            <v>Доромейчик Т. А.</v>
          </cell>
          <cell r="E72">
            <v>7</v>
          </cell>
          <cell r="F72">
            <v>4</v>
          </cell>
          <cell r="G72">
            <v>16</v>
          </cell>
        </row>
        <row r="73">
          <cell r="A73">
            <v>350</v>
          </cell>
          <cell r="B73">
            <v>36</v>
          </cell>
          <cell r="C73">
            <v>801</v>
          </cell>
          <cell r="D73" t="str">
            <v>Белова А. М.</v>
          </cell>
          <cell r="E73">
            <v>20</v>
          </cell>
          <cell r="F73">
            <v>6</v>
          </cell>
          <cell r="G73">
            <v>22</v>
          </cell>
        </row>
        <row r="74">
          <cell r="A74">
            <v>354</v>
          </cell>
          <cell r="B74">
            <v>422</v>
          </cell>
          <cell r="C74">
            <v>801</v>
          </cell>
          <cell r="D74" t="str">
            <v>Ташкенова Л. А.</v>
          </cell>
          <cell r="E74">
            <v>18</v>
          </cell>
          <cell r="F74">
            <v>10</v>
          </cell>
          <cell r="G74">
            <v>10</v>
          </cell>
        </row>
        <row r="75">
          <cell r="A75">
            <v>355</v>
          </cell>
          <cell r="B75">
            <v>357</v>
          </cell>
          <cell r="C75">
            <v>1500</v>
          </cell>
          <cell r="D75" t="str">
            <v>Руденко В. М.</v>
          </cell>
          <cell r="E75">
            <v>14</v>
          </cell>
          <cell r="F75">
            <v>4</v>
          </cell>
          <cell r="G75">
            <v>0</v>
          </cell>
        </row>
        <row r="76">
          <cell r="A76">
            <v>361</v>
          </cell>
          <cell r="B76">
            <v>155</v>
          </cell>
          <cell r="C76">
            <v>1603</v>
          </cell>
          <cell r="D76" t="str">
            <v>Иванова Г. П.</v>
          </cell>
          <cell r="E76">
            <v>4</v>
          </cell>
          <cell r="F76">
            <v>2</v>
          </cell>
          <cell r="G76">
            <v>28</v>
          </cell>
        </row>
        <row r="77">
          <cell r="A77">
            <v>362</v>
          </cell>
          <cell r="B77">
            <v>423</v>
          </cell>
          <cell r="C77">
            <v>1603</v>
          </cell>
          <cell r="D77" t="str">
            <v>Терзи Е. В.</v>
          </cell>
          <cell r="E77">
            <v>4</v>
          </cell>
          <cell r="F77">
            <v>4</v>
          </cell>
          <cell r="G77">
            <v>0</v>
          </cell>
        </row>
        <row r="78">
          <cell r="A78">
            <v>365</v>
          </cell>
          <cell r="B78">
            <v>421</v>
          </cell>
          <cell r="C78">
            <v>1501</v>
          </cell>
          <cell r="D78" t="str">
            <v>Ташкенов С. А.</v>
          </cell>
          <cell r="E78">
            <v>7</v>
          </cell>
          <cell r="F78">
            <v>3</v>
          </cell>
          <cell r="G78">
            <v>18</v>
          </cell>
        </row>
        <row r="79">
          <cell r="A79">
            <v>367</v>
          </cell>
          <cell r="B79">
            <v>78</v>
          </cell>
          <cell r="C79">
            <v>1500</v>
          </cell>
          <cell r="D79" t="str">
            <v>Габсаттарова З. Ш.</v>
          </cell>
          <cell r="E79">
            <v>28</v>
          </cell>
          <cell r="F79">
            <v>4</v>
          </cell>
          <cell r="G79">
            <v>17</v>
          </cell>
        </row>
        <row r="80">
          <cell r="A80">
            <v>368</v>
          </cell>
          <cell r="B80">
            <v>32</v>
          </cell>
          <cell r="C80">
            <v>1101</v>
          </cell>
          <cell r="D80" t="str">
            <v>Бачманов В. А.</v>
          </cell>
          <cell r="E80">
            <v>5</v>
          </cell>
          <cell r="F80">
            <v>6</v>
          </cell>
          <cell r="G80">
            <v>28</v>
          </cell>
        </row>
        <row r="81">
          <cell r="A81">
            <v>371</v>
          </cell>
          <cell r="B81">
            <v>454</v>
          </cell>
          <cell r="C81">
            <v>1603</v>
          </cell>
          <cell r="D81" t="str">
            <v>Харионовская В. Н.</v>
          </cell>
          <cell r="E81">
            <v>3</v>
          </cell>
          <cell r="F81">
            <v>10</v>
          </cell>
          <cell r="G81">
            <v>15</v>
          </cell>
        </row>
        <row r="82">
          <cell r="A82">
            <v>372</v>
          </cell>
          <cell r="B82">
            <v>165</v>
          </cell>
          <cell r="C82">
            <v>1101</v>
          </cell>
          <cell r="D82" t="str">
            <v>Истомина М. В.</v>
          </cell>
          <cell r="E82">
            <v>18</v>
          </cell>
          <cell r="F82">
            <v>9</v>
          </cell>
          <cell r="G82">
            <v>14</v>
          </cell>
        </row>
        <row r="83">
          <cell r="A83">
            <v>376</v>
          </cell>
          <cell r="B83">
            <v>263</v>
          </cell>
          <cell r="C83">
            <v>1603</v>
          </cell>
          <cell r="D83" t="str">
            <v>Максимова Е. В.</v>
          </cell>
          <cell r="E83">
            <v>4</v>
          </cell>
          <cell r="F83">
            <v>4</v>
          </cell>
          <cell r="G83">
            <v>0</v>
          </cell>
        </row>
        <row r="84">
          <cell r="A84">
            <v>381</v>
          </cell>
          <cell r="B84">
            <v>449</v>
          </cell>
          <cell r="C84">
            <v>2007</v>
          </cell>
          <cell r="D84" t="str">
            <v>Фомишкина Л. А.</v>
          </cell>
          <cell r="E84">
            <v>14</v>
          </cell>
          <cell r="F84">
            <v>5</v>
          </cell>
          <cell r="G84">
            <v>4</v>
          </cell>
        </row>
        <row r="85">
          <cell r="A85">
            <v>387</v>
          </cell>
          <cell r="B85">
            <v>132</v>
          </cell>
          <cell r="C85">
            <v>201</v>
          </cell>
          <cell r="D85" t="str">
            <v>Дуплинская Н. В.</v>
          </cell>
          <cell r="E85">
            <v>7</v>
          </cell>
          <cell r="F85">
            <v>2</v>
          </cell>
          <cell r="G85">
            <v>17</v>
          </cell>
        </row>
        <row r="86">
          <cell r="A86">
            <v>402</v>
          </cell>
          <cell r="B86">
            <v>353</v>
          </cell>
          <cell r="C86">
            <v>1212</v>
          </cell>
          <cell r="D86" t="str">
            <v>Романенко С. Д.</v>
          </cell>
          <cell r="E86">
            <v>5</v>
          </cell>
          <cell r="F86">
            <v>4</v>
          </cell>
          <cell r="G86">
            <v>7</v>
          </cell>
        </row>
        <row r="87">
          <cell r="A87">
            <v>410</v>
          </cell>
          <cell r="B87">
            <v>483</v>
          </cell>
          <cell r="C87">
            <v>1602</v>
          </cell>
          <cell r="D87" t="str">
            <v>Шидишкене Л. Н.</v>
          </cell>
          <cell r="E87">
            <v>5</v>
          </cell>
          <cell r="F87">
            <v>8</v>
          </cell>
          <cell r="G87">
            <v>0</v>
          </cell>
        </row>
        <row r="88">
          <cell r="A88">
            <v>418</v>
          </cell>
          <cell r="B88">
            <v>108</v>
          </cell>
          <cell r="C88">
            <v>202</v>
          </cell>
          <cell r="D88" t="str">
            <v>Губий Н. Н.</v>
          </cell>
          <cell r="E88">
            <v>5</v>
          </cell>
          <cell r="F88">
            <v>4</v>
          </cell>
          <cell r="G88">
            <v>6</v>
          </cell>
        </row>
        <row r="89">
          <cell r="A89">
            <v>420</v>
          </cell>
          <cell r="B89">
            <v>96</v>
          </cell>
          <cell r="C89">
            <v>202</v>
          </cell>
          <cell r="D89" t="str">
            <v>Горбачев В. А.</v>
          </cell>
          <cell r="E89">
            <v>5</v>
          </cell>
          <cell r="F89">
            <v>3</v>
          </cell>
          <cell r="G89">
            <v>24</v>
          </cell>
        </row>
        <row r="90">
          <cell r="A90">
            <v>421</v>
          </cell>
          <cell r="B90">
            <v>249</v>
          </cell>
          <cell r="C90">
            <v>201</v>
          </cell>
          <cell r="D90" t="str">
            <v>Лузанова О. Н.</v>
          </cell>
          <cell r="E90">
            <v>5</v>
          </cell>
          <cell r="F90">
            <v>2</v>
          </cell>
          <cell r="G90">
            <v>6</v>
          </cell>
        </row>
        <row r="91">
          <cell r="A91">
            <v>424</v>
          </cell>
          <cell r="B91">
            <v>399</v>
          </cell>
          <cell r="C91">
            <v>201</v>
          </cell>
          <cell r="D91" t="str">
            <v>Слободянюк Л. Ю.</v>
          </cell>
          <cell r="E91">
            <v>4</v>
          </cell>
          <cell r="F91">
            <v>6</v>
          </cell>
          <cell r="G91">
            <v>10</v>
          </cell>
        </row>
        <row r="92">
          <cell r="A92">
            <v>425</v>
          </cell>
          <cell r="B92">
            <v>45</v>
          </cell>
          <cell r="C92">
            <v>2011</v>
          </cell>
          <cell r="D92" t="str">
            <v>Бобков Ю. А.</v>
          </cell>
          <cell r="E92">
            <v>1</v>
          </cell>
          <cell r="F92">
            <v>11</v>
          </cell>
          <cell r="G92">
            <v>7</v>
          </cell>
        </row>
        <row r="93">
          <cell r="A93">
            <v>430</v>
          </cell>
          <cell r="B93">
            <v>235</v>
          </cell>
          <cell r="C93">
            <v>2011</v>
          </cell>
          <cell r="D93" t="str">
            <v>Ларченков В. В.</v>
          </cell>
          <cell r="E93">
            <v>4</v>
          </cell>
          <cell r="F93">
            <v>6</v>
          </cell>
          <cell r="G93">
            <v>28</v>
          </cell>
        </row>
        <row r="94">
          <cell r="A94">
            <v>433</v>
          </cell>
          <cell r="B94">
            <v>115</v>
          </cell>
          <cell r="C94">
            <v>201</v>
          </cell>
          <cell r="D94" t="str">
            <v>Демьянкова Н. В.</v>
          </cell>
          <cell r="E94">
            <v>14</v>
          </cell>
          <cell r="F94">
            <v>5</v>
          </cell>
          <cell r="G94">
            <v>0</v>
          </cell>
        </row>
        <row r="95">
          <cell r="A95">
            <v>434</v>
          </cell>
          <cell r="B95">
            <v>339</v>
          </cell>
          <cell r="C95">
            <v>201</v>
          </cell>
          <cell r="D95" t="str">
            <v>Подгорная М. А.</v>
          </cell>
          <cell r="E95">
            <v>14</v>
          </cell>
          <cell r="F95">
            <v>5</v>
          </cell>
          <cell r="G95">
            <v>0</v>
          </cell>
        </row>
        <row r="96">
          <cell r="A96">
            <v>439</v>
          </cell>
          <cell r="B96">
            <v>62</v>
          </cell>
          <cell r="C96">
            <v>1501</v>
          </cell>
          <cell r="D96" t="str">
            <v>Важенин А. Н.</v>
          </cell>
          <cell r="E96">
            <v>5</v>
          </cell>
          <cell r="F96">
            <v>8</v>
          </cell>
          <cell r="G96">
            <v>0</v>
          </cell>
        </row>
        <row r="97">
          <cell r="A97">
            <v>441</v>
          </cell>
          <cell r="B97">
            <v>497</v>
          </cell>
          <cell r="C97">
            <v>2005</v>
          </cell>
          <cell r="D97" t="str">
            <v>Яворская Г. А.</v>
          </cell>
          <cell r="E97">
            <v>5</v>
          </cell>
          <cell r="F97">
            <v>0</v>
          </cell>
          <cell r="G97">
            <v>9</v>
          </cell>
        </row>
        <row r="98">
          <cell r="A98">
            <v>443</v>
          </cell>
          <cell r="B98">
            <v>229</v>
          </cell>
          <cell r="C98">
            <v>201</v>
          </cell>
          <cell r="D98" t="str">
            <v>Курбатова И. В.</v>
          </cell>
          <cell r="E98">
            <v>4</v>
          </cell>
          <cell r="F98">
            <v>6</v>
          </cell>
          <cell r="G98">
            <v>28</v>
          </cell>
        </row>
        <row r="99">
          <cell r="A99">
            <v>445</v>
          </cell>
          <cell r="B99">
            <v>6</v>
          </cell>
          <cell r="C99">
            <v>202</v>
          </cell>
          <cell r="D99" t="str">
            <v>Агапов С. В.</v>
          </cell>
          <cell r="E99">
            <v>4</v>
          </cell>
          <cell r="F99">
            <v>5</v>
          </cell>
          <cell r="G99">
            <v>24</v>
          </cell>
        </row>
        <row r="100">
          <cell r="A100">
            <v>447</v>
          </cell>
          <cell r="B100">
            <v>13</v>
          </cell>
          <cell r="C100">
            <v>1101</v>
          </cell>
          <cell r="D100" t="str">
            <v>Алексеев П. И.</v>
          </cell>
          <cell r="E100">
            <v>4</v>
          </cell>
          <cell r="F100">
            <v>10</v>
          </cell>
          <cell r="G100">
            <v>22</v>
          </cell>
        </row>
        <row r="101">
          <cell r="A101">
            <v>450</v>
          </cell>
          <cell r="B101">
            <v>314</v>
          </cell>
          <cell r="C101">
            <v>202</v>
          </cell>
          <cell r="D101" t="str">
            <v>Огурцов Г. Б.</v>
          </cell>
          <cell r="E101">
            <v>4</v>
          </cell>
          <cell r="F101">
            <v>10</v>
          </cell>
          <cell r="G101">
            <v>20</v>
          </cell>
        </row>
        <row r="102">
          <cell r="A102">
            <v>451</v>
          </cell>
          <cell r="B102">
            <v>289</v>
          </cell>
          <cell r="C102">
            <v>801</v>
          </cell>
          <cell r="D102" t="str">
            <v>Мосейчук Т. И.</v>
          </cell>
          <cell r="E102">
            <v>4</v>
          </cell>
          <cell r="F102">
            <v>9</v>
          </cell>
          <cell r="G102">
            <v>26</v>
          </cell>
        </row>
        <row r="103">
          <cell r="A103">
            <v>452</v>
          </cell>
          <cell r="B103">
            <v>294</v>
          </cell>
          <cell r="C103">
            <v>2009</v>
          </cell>
          <cell r="D103" t="str">
            <v>Навойчик Л. В.</v>
          </cell>
          <cell r="E103">
            <v>4</v>
          </cell>
          <cell r="F103">
            <v>9</v>
          </cell>
          <cell r="G103">
            <v>0</v>
          </cell>
        </row>
        <row r="104">
          <cell r="A104">
            <v>465</v>
          </cell>
          <cell r="B104">
            <v>349</v>
          </cell>
          <cell r="C104">
            <v>201</v>
          </cell>
          <cell r="D104" t="str">
            <v>Протасенко З. Н.</v>
          </cell>
          <cell r="E104">
            <v>30</v>
          </cell>
          <cell r="F104">
            <v>8</v>
          </cell>
          <cell r="G104">
            <v>1</v>
          </cell>
        </row>
        <row r="105">
          <cell r="A105">
            <v>521</v>
          </cell>
          <cell r="B105">
            <v>487</v>
          </cell>
          <cell r="C105">
            <v>2013</v>
          </cell>
          <cell r="D105" t="str">
            <v>Шкутько Л. С.</v>
          </cell>
          <cell r="E105">
            <v>25</v>
          </cell>
          <cell r="F105">
            <v>1</v>
          </cell>
          <cell r="G105">
            <v>20</v>
          </cell>
        </row>
        <row r="106">
          <cell r="A106">
            <v>529</v>
          </cell>
          <cell r="B106">
            <v>33</v>
          </cell>
          <cell r="C106">
            <v>202</v>
          </cell>
          <cell r="D106" t="str">
            <v>Бегун И. Е.</v>
          </cell>
          <cell r="E106">
            <v>14</v>
          </cell>
          <cell r="F106">
            <v>7</v>
          </cell>
          <cell r="G106">
            <v>23</v>
          </cell>
        </row>
        <row r="107">
          <cell r="A107">
            <v>531</v>
          </cell>
          <cell r="B107">
            <v>363</v>
          </cell>
          <cell r="C107">
            <v>2009</v>
          </cell>
          <cell r="D107" t="str">
            <v>Савченко В. В.</v>
          </cell>
          <cell r="E107">
            <v>14</v>
          </cell>
          <cell r="F107">
            <v>7</v>
          </cell>
          <cell r="G107">
            <v>22</v>
          </cell>
        </row>
        <row r="108">
          <cell r="A108">
            <v>542</v>
          </cell>
          <cell r="B108">
            <v>151</v>
          </cell>
          <cell r="C108">
            <v>2005</v>
          </cell>
          <cell r="D108" t="str">
            <v>Иваненко О. Б.</v>
          </cell>
          <cell r="E108">
            <v>23</v>
          </cell>
          <cell r="F108">
            <v>3</v>
          </cell>
          <cell r="G108">
            <v>7</v>
          </cell>
        </row>
        <row r="109">
          <cell r="A109">
            <v>543</v>
          </cell>
          <cell r="B109">
            <v>140</v>
          </cell>
          <cell r="C109">
            <v>2005</v>
          </cell>
          <cell r="D109" t="str">
            <v>Жилкина Е. Н.</v>
          </cell>
          <cell r="E109">
            <v>19</v>
          </cell>
          <cell r="F109">
            <v>4</v>
          </cell>
          <cell r="G109">
            <v>6</v>
          </cell>
        </row>
        <row r="110">
          <cell r="A110">
            <v>544</v>
          </cell>
          <cell r="B110">
            <v>442</v>
          </cell>
          <cell r="C110">
            <v>202</v>
          </cell>
          <cell r="D110" t="str">
            <v>Федоров В. С.</v>
          </cell>
          <cell r="E110">
            <v>14</v>
          </cell>
          <cell r="F110">
            <v>10</v>
          </cell>
          <cell r="G110">
            <v>19</v>
          </cell>
        </row>
        <row r="111">
          <cell r="A111">
            <v>548</v>
          </cell>
          <cell r="B111">
            <v>149</v>
          </cell>
          <cell r="C111">
            <v>201</v>
          </cell>
          <cell r="D111" t="str">
            <v>Зиновьева Н. А.</v>
          </cell>
          <cell r="E111">
            <v>23</v>
          </cell>
          <cell r="F111">
            <v>11</v>
          </cell>
          <cell r="G111">
            <v>23</v>
          </cell>
        </row>
        <row r="112">
          <cell r="A112">
            <v>556</v>
          </cell>
          <cell r="B112">
            <v>259</v>
          </cell>
          <cell r="C112">
            <v>2013</v>
          </cell>
          <cell r="D112" t="str">
            <v>Ляшков М. М.</v>
          </cell>
          <cell r="E112">
            <v>8</v>
          </cell>
          <cell r="F112">
            <v>5</v>
          </cell>
          <cell r="G112">
            <v>12</v>
          </cell>
        </row>
        <row r="113">
          <cell r="A113">
            <v>561</v>
          </cell>
          <cell r="B113">
            <v>299</v>
          </cell>
          <cell r="C113">
            <v>1601</v>
          </cell>
          <cell r="D113" t="str">
            <v>Ненашева Г. В.</v>
          </cell>
          <cell r="E113">
            <v>3</v>
          </cell>
          <cell r="F113">
            <v>10</v>
          </cell>
          <cell r="G113">
            <v>0</v>
          </cell>
        </row>
        <row r="114">
          <cell r="A114">
            <v>563</v>
          </cell>
          <cell r="B114">
            <v>313</v>
          </cell>
          <cell r="C114">
            <v>1602</v>
          </cell>
          <cell r="D114" t="str">
            <v>Овсянникова Н. М.</v>
          </cell>
          <cell r="E114">
            <v>14</v>
          </cell>
          <cell r="F114">
            <v>3</v>
          </cell>
          <cell r="G114">
            <v>26</v>
          </cell>
        </row>
        <row r="115">
          <cell r="A115">
            <v>568</v>
          </cell>
          <cell r="B115">
            <v>232</v>
          </cell>
          <cell r="C115">
            <v>2005</v>
          </cell>
          <cell r="D115" t="str">
            <v>Лаврова Н. С.</v>
          </cell>
          <cell r="E115">
            <v>4</v>
          </cell>
          <cell r="F115">
            <v>6</v>
          </cell>
          <cell r="G115">
            <v>17</v>
          </cell>
        </row>
        <row r="116">
          <cell r="A116">
            <v>572</v>
          </cell>
          <cell r="B116">
            <v>450</v>
          </cell>
          <cell r="C116">
            <v>2007</v>
          </cell>
          <cell r="D116" t="str">
            <v>Фроленко Л. Д.</v>
          </cell>
          <cell r="E116">
            <v>12</v>
          </cell>
          <cell r="F116">
            <v>3</v>
          </cell>
          <cell r="G116">
            <v>15</v>
          </cell>
        </row>
        <row r="117">
          <cell r="A117">
            <v>575</v>
          </cell>
          <cell r="B117">
            <v>8</v>
          </cell>
          <cell r="C117">
            <v>1601</v>
          </cell>
          <cell r="D117" t="str">
            <v>Адушкина Р. К.</v>
          </cell>
          <cell r="E117">
            <v>4</v>
          </cell>
          <cell r="F117">
            <v>4</v>
          </cell>
          <cell r="G117">
            <v>0</v>
          </cell>
        </row>
        <row r="118">
          <cell r="A118">
            <v>587</v>
          </cell>
          <cell r="B118">
            <v>79</v>
          </cell>
          <cell r="C118">
            <v>1601</v>
          </cell>
          <cell r="D118" t="str">
            <v>Гавриленкова Е. И.</v>
          </cell>
          <cell r="E118">
            <v>14</v>
          </cell>
          <cell r="F118">
            <v>5</v>
          </cell>
          <cell r="G118">
            <v>11</v>
          </cell>
        </row>
        <row r="119">
          <cell r="A119">
            <v>588</v>
          </cell>
          <cell r="B119">
            <v>224</v>
          </cell>
          <cell r="C119">
            <v>1601</v>
          </cell>
          <cell r="D119" t="str">
            <v>Кузнецова В. Н.</v>
          </cell>
          <cell r="E119">
            <v>14</v>
          </cell>
          <cell r="F119">
            <v>5</v>
          </cell>
          <cell r="G119">
            <v>5</v>
          </cell>
        </row>
        <row r="120">
          <cell r="A120">
            <v>590</v>
          </cell>
          <cell r="B120">
            <v>35</v>
          </cell>
          <cell r="C120">
            <v>302</v>
          </cell>
          <cell r="D120" t="str">
            <v>Белинская О. Н.</v>
          </cell>
          <cell r="E120">
            <v>14</v>
          </cell>
          <cell r="F120">
            <v>4</v>
          </cell>
          <cell r="G120">
            <v>4</v>
          </cell>
        </row>
        <row r="121">
          <cell r="A121">
            <v>595</v>
          </cell>
          <cell r="B121">
            <v>30</v>
          </cell>
          <cell r="C121">
            <v>202</v>
          </cell>
          <cell r="D121" t="str">
            <v>Барышев А. А.</v>
          </cell>
          <cell r="E121">
            <v>7</v>
          </cell>
          <cell r="F121">
            <v>9</v>
          </cell>
          <cell r="G121">
            <v>29</v>
          </cell>
        </row>
        <row r="122">
          <cell r="A122">
            <v>609</v>
          </cell>
          <cell r="B122">
            <v>53</v>
          </cell>
          <cell r="C122">
            <v>1603</v>
          </cell>
          <cell r="D122" t="str">
            <v>Ботнарь Е. Е.</v>
          </cell>
          <cell r="E122">
            <v>4</v>
          </cell>
          <cell r="F122">
            <v>4</v>
          </cell>
          <cell r="G122">
            <v>0</v>
          </cell>
        </row>
        <row r="123">
          <cell r="A123">
            <v>615</v>
          </cell>
          <cell r="B123">
            <v>223</v>
          </cell>
          <cell r="C123">
            <v>201</v>
          </cell>
          <cell r="D123" t="str">
            <v>Кузнецов В. В.</v>
          </cell>
          <cell r="E123">
            <v>14</v>
          </cell>
          <cell r="F123">
            <v>5</v>
          </cell>
          <cell r="G123">
            <v>0</v>
          </cell>
        </row>
        <row r="124">
          <cell r="A124">
            <v>619</v>
          </cell>
          <cell r="B124">
            <v>320</v>
          </cell>
          <cell r="C124">
            <v>1602</v>
          </cell>
          <cell r="D124" t="str">
            <v>Панова Т. Ю.</v>
          </cell>
          <cell r="E124">
            <v>12</v>
          </cell>
          <cell r="F124">
            <v>0</v>
          </cell>
          <cell r="G124">
            <v>16</v>
          </cell>
        </row>
        <row r="125">
          <cell r="A125">
            <v>625</v>
          </cell>
          <cell r="B125">
            <v>412</v>
          </cell>
          <cell r="C125">
            <v>2011</v>
          </cell>
          <cell r="D125" t="str">
            <v>Степанова Л. М.</v>
          </cell>
          <cell r="E125">
            <v>9</v>
          </cell>
          <cell r="F125">
            <v>1</v>
          </cell>
          <cell r="G125">
            <v>15</v>
          </cell>
        </row>
        <row r="126">
          <cell r="A126">
            <v>628</v>
          </cell>
          <cell r="B126">
            <v>38</v>
          </cell>
          <cell r="C126">
            <v>2011</v>
          </cell>
          <cell r="D126" t="str">
            <v>Бербенцева И. А.</v>
          </cell>
          <cell r="E126">
            <v>9</v>
          </cell>
          <cell r="F126">
            <v>2</v>
          </cell>
          <cell r="G126">
            <v>29</v>
          </cell>
        </row>
        <row r="127">
          <cell r="A127">
            <v>631</v>
          </cell>
          <cell r="B127">
            <v>7</v>
          </cell>
          <cell r="C127">
            <v>201</v>
          </cell>
          <cell r="D127" t="str">
            <v>Агафонова Т. С.</v>
          </cell>
          <cell r="E127">
            <v>7</v>
          </cell>
          <cell r="F127">
            <v>5</v>
          </cell>
          <cell r="G127">
            <v>0</v>
          </cell>
        </row>
        <row r="128">
          <cell r="A128">
            <v>633</v>
          </cell>
          <cell r="B128">
            <v>272</v>
          </cell>
          <cell r="C128">
            <v>2011</v>
          </cell>
          <cell r="D128" t="str">
            <v>Марченко Ю. А.</v>
          </cell>
          <cell r="E128">
            <v>7</v>
          </cell>
          <cell r="F128">
            <v>5</v>
          </cell>
          <cell r="G128">
            <v>1</v>
          </cell>
        </row>
        <row r="129">
          <cell r="A129">
            <v>636</v>
          </cell>
          <cell r="B129">
            <v>193</v>
          </cell>
          <cell r="C129">
            <v>2013</v>
          </cell>
          <cell r="D129" t="str">
            <v>Колобков В. В.</v>
          </cell>
          <cell r="E129">
            <v>12</v>
          </cell>
          <cell r="F129">
            <v>1</v>
          </cell>
          <cell r="G129">
            <v>13</v>
          </cell>
        </row>
        <row r="130">
          <cell r="A130">
            <v>643</v>
          </cell>
          <cell r="B130">
            <v>296</v>
          </cell>
          <cell r="C130">
            <v>1601</v>
          </cell>
          <cell r="D130" t="str">
            <v>Назарова Л. В.</v>
          </cell>
          <cell r="E130">
            <v>14</v>
          </cell>
          <cell r="F130">
            <v>4</v>
          </cell>
          <cell r="G130">
            <v>1</v>
          </cell>
        </row>
        <row r="131">
          <cell r="A131">
            <v>644</v>
          </cell>
          <cell r="B131">
            <v>221</v>
          </cell>
          <cell r="C131">
            <v>2011</v>
          </cell>
          <cell r="D131" t="str">
            <v>Криеванс А. П.</v>
          </cell>
          <cell r="E131">
            <v>8</v>
          </cell>
          <cell r="F131">
            <v>11</v>
          </cell>
          <cell r="G131">
            <v>29</v>
          </cell>
        </row>
        <row r="132">
          <cell r="A132">
            <v>649</v>
          </cell>
          <cell r="B132">
            <v>118</v>
          </cell>
          <cell r="C132">
            <v>201</v>
          </cell>
          <cell r="D132" t="str">
            <v>Джмиль В. А.</v>
          </cell>
          <cell r="E132">
            <v>12</v>
          </cell>
          <cell r="F132">
            <v>1</v>
          </cell>
          <cell r="G132">
            <v>0</v>
          </cell>
        </row>
        <row r="133">
          <cell r="A133">
            <v>653</v>
          </cell>
          <cell r="B133">
            <v>388</v>
          </cell>
          <cell r="C133">
            <v>201</v>
          </cell>
          <cell r="D133" t="str">
            <v>Синиченков В. Н.</v>
          </cell>
          <cell r="E133">
            <v>11</v>
          </cell>
          <cell r="F133">
            <v>8</v>
          </cell>
          <cell r="G133">
            <v>27</v>
          </cell>
        </row>
        <row r="134">
          <cell r="A134">
            <v>655</v>
          </cell>
          <cell r="B134">
            <v>27</v>
          </cell>
          <cell r="C134">
            <v>1601</v>
          </cell>
          <cell r="D134" t="str">
            <v>Балашевский А. И.</v>
          </cell>
          <cell r="E134">
            <v>14</v>
          </cell>
          <cell r="F134">
            <v>3</v>
          </cell>
          <cell r="G134">
            <v>19</v>
          </cell>
        </row>
        <row r="135">
          <cell r="A135">
            <v>658</v>
          </cell>
          <cell r="B135">
            <v>197</v>
          </cell>
          <cell r="C135">
            <v>302</v>
          </cell>
          <cell r="D135" t="str">
            <v>Колотова В. В.</v>
          </cell>
          <cell r="E135">
            <v>14</v>
          </cell>
          <cell r="F135">
            <v>3</v>
          </cell>
          <cell r="G135">
            <v>14</v>
          </cell>
        </row>
        <row r="136">
          <cell r="A136">
            <v>660</v>
          </cell>
          <cell r="B136">
            <v>250</v>
          </cell>
          <cell r="C136">
            <v>1601</v>
          </cell>
          <cell r="D136" t="str">
            <v>Луканова О. З.</v>
          </cell>
          <cell r="E136">
            <v>14</v>
          </cell>
          <cell r="F136">
            <v>3</v>
          </cell>
          <cell r="G136">
            <v>17</v>
          </cell>
        </row>
        <row r="137">
          <cell r="A137">
            <v>662</v>
          </cell>
          <cell r="B137">
            <v>447</v>
          </cell>
          <cell r="C137">
            <v>1501</v>
          </cell>
          <cell r="D137" t="str">
            <v>Флоринский Ю. И.</v>
          </cell>
          <cell r="E137">
            <v>14</v>
          </cell>
          <cell r="F137">
            <v>3</v>
          </cell>
          <cell r="G137">
            <v>17</v>
          </cell>
        </row>
        <row r="138">
          <cell r="A138">
            <v>663</v>
          </cell>
          <cell r="B138">
            <v>466</v>
          </cell>
          <cell r="C138">
            <v>202</v>
          </cell>
          <cell r="D138" t="str">
            <v>Цукан Ю. В.</v>
          </cell>
          <cell r="E138">
            <v>14</v>
          </cell>
          <cell r="F138">
            <v>3</v>
          </cell>
          <cell r="G138">
            <v>17</v>
          </cell>
        </row>
        <row r="139">
          <cell r="A139">
            <v>668</v>
          </cell>
          <cell r="B139">
            <v>98</v>
          </cell>
          <cell r="C139">
            <v>202</v>
          </cell>
          <cell r="D139" t="str">
            <v>Горбунова В. Б.</v>
          </cell>
          <cell r="E139">
            <v>8</v>
          </cell>
          <cell r="F139">
            <v>9</v>
          </cell>
          <cell r="G139">
            <v>6</v>
          </cell>
        </row>
        <row r="140">
          <cell r="A140">
            <v>669</v>
          </cell>
          <cell r="B140">
            <v>439</v>
          </cell>
          <cell r="C140">
            <v>1211</v>
          </cell>
          <cell r="D140" t="str">
            <v>Ушаков С. В.</v>
          </cell>
          <cell r="E140">
            <v>14</v>
          </cell>
          <cell r="F140">
            <v>3</v>
          </cell>
          <cell r="G140">
            <v>11</v>
          </cell>
        </row>
        <row r="141">
          <cell r="A141">
            <v>672</v>
          </cell>
          <cell r="B141">
            <v>405</v>
          </cell>
          <cell r="C141">
            <v>2013</v>
          </cell>
          <cell r="D141" t="str">
            <v>Соловьев Ю. В.</v>
          </cell>
          <cell r="E141">
            <v>11</v>
          </cell>
          <cell r="F141">
            <v>11</v>
          </cell>
          <cell r="G141">
            <v>18</v>
          </cell>
        </row>
        <row r="142">
          <cell r="A142">
            <v>674</v>
          </cell>
          <cell r="B142">
            <v>420</v>
          </cell>
          <cell r="C142">
            <v>1500</v>
          </cell>
          <cell r="D142" t="str">
            <v>Тарасенко В. Н.</v>
          </cell>
          <cell r="E142">
            <v>9</v>
          </cell>
          <cell r="F142">
            <v>4</v>
          </cell>
          <cell r="G142">
            <v>16</v>
          </cell>
        </row>
        <row r="143">
          <cell r="A143">
            <v>677</v>
          </cell>
          <cell r="B143">
            <v>436</v>
          </cell>
          <cell r="C143">
            <v>1603</v>
          </cell>
          <cell r="D143" t="str">
            <v>Урывкина В. И.</v>
          </cell>
          <cell r="E143">
            <v>14</v>
          </cell>
          <cell r="F143">
            <v>3</v>
          </cell>
          <cell r="G143">
            <v>4</v>
          </cell>
        </row>
        <row r="144">
          <cell r="A144">
            <v>679</v>
          </cell>
          <cell r="B144">
            <v>247</v>
          </cell>
          <cell r="C144">
            <v>1601</v>
          </cell>
          <cell r="D144" t="str">
            <v>Лобода Н. В.</v>
          </cell>
          <cell r="E144">
            <v>14</v>
          </cell>
          <cell r="F144">
            <v>3</v>
          </cell>
          <cell r="G144">
            <v>2</v>
          </cell>
        </row>
        <row r="145">
          <cell r="A145">
            <v>680</v>
          </cell>
          <cell r="B145">
            <v>50</v>
          </cell>
          <cell r="C145">
            <v>1211</v>
          </cell>
          <cell r="D145" t="str">
            <v>Бондарчук В. А.</v>
          </cell>
          <cell r="E145">
            <v>14</v>
          </cell>
          <cell r="F145">
            <v>2</v>
          </cell>
          <cell r="G145">
            <v>29</v>
          </cell>
        </row>
        <row r="146">
          <cell r="A146">
            <v>686</v>
          </cell>
          <cell r="B146">
            <v>302</v>
          </cell>
          <cell r="C146">
            <v>2011</v>
          </cell>
          <cell r="D146" t="str">
            <v>Нигманов М. Т.</v>
          </cell>
          <cell r="E146">
            <v>7</v>
          </cell>
          <cell r="F146">
            <v>7</v>
          </cell>
          <cell r="G146">
            <v>21</v>
          </cell>
        </row>
        <row r="147">
          <cell r="A147">
            <v>687</v>
          </cell>
          <cell r="B147">
            <v>142</v>
          </cell>
          <cell r="C147">
            <v>201</v>
          </cell>
          <cell r="D147" t="str">
            <v>Жукович Н. А.</v>
          </cell>
          <cell r="E147">
            <v>8</v>
          </cell>
          <cell r="F147">
            <v>7</v>
          </cell>
          <cell r="G147">
            <v>2</v>
          </cell>
        </row>
        <row r="148">
          <cell r="A148">
            <v>691</v>
          </cell>
          <cell r="B148">
            <v>417</v>
          </cell>
          <cell r="C148">
            <v>1500</v>
          </cell>
          <cell r="D148" t="str">
            <v>Таганович В. К.</v>
          </cell>
          <cell r="E148">
            <v>8</v>
          </cell>
          <cell r="F148">
            <v>6</v>
          </cell>
          <cell r="G148">
            <v>16</v>
          </cell>
        </row>
        <row r="149">
          <cell r="A149">
            <v>693</v>
          </cell>
          <cell r="B149">
            <v>29</v>
          </cell>
          <cell r="C149">
            <v>201</v>
          </cell>
          <cell r="D149" t="str">
            <v>Барбо А. Л.</v>
          </cell>
          <cell r="E149">
            <v>7</v>
          </cell>
          <cell r="F149">
            <v>8</v>
          </cell>
          <cell r="G149">
            <v>1</v>
          </cell>
        </row>
        <row r="150">
          <cell r="A150">
            <v>694</v>
          </cell>
          <cell r="B150">
            <v>176</v>
          </cell>
          <cell r="C150">
            <v>1602</v>
          </cell>
          <cell r="D150" t="str">
            <v>Кемайкина Г. В.</v>
          </cell>
          <cell r="E150">
            <v>14</v>
          </cell>
          <cell r="F150">
            <v>2</v>
          </cell>
          <cell r="G150">
            <v>21</v>
          </cell>
        </row>
        <row r="151">
          <cell r="A151">
            <v>695</v>
          </cell>
          <cell r="B151">
            <v>136</v>
          </cell>
          <cell r="C151">
            <v>1601</v>
          </cell>
          <cell r="D151" t="str">
            <v>Ермолаева Л. Б.</v>
          </cell>
          <cell r="E151">
            <v>14</v>
          </cell>
          <cell r="F151">
            <v>2</v>
          </cell>
          <cell r="G151">
            <v>8</v>
          </cell>
        </row>
        <row r="152">
          <cell r="A152">
            <v>696</v>
          </cell>
          <cell r="B152">
            <v>311</v>
          </cell>
          <cell r="C152">
            <v>1602</v>
          </cell>
          <cell r="D152" t="str">
            <v>Норкина М. Ф.</v>
          </cell>
          <cell r="E152">
            <v>14</v>
          </cell>
          <cell r="F152">
            <v>2</v>
          </cell>
          <cell r="G152">
            <v>21</v>
          </cell>
        </row>
        <row r="153">
          <cell r="A153">
            <v>707</v>
          </cell>
          <cell r="B153">
            <v>166</v>
          </cell>
          <cell r="C153">
            <v>2013</v>
          </cell>
          <cell r="D153" t="str">
            <v>Каверин Б. В.</v>
          </cell>
          <cell r="E153">
            <v>11</v>
          </cell>
          <cell r="F153">
            <v>7</v>
          </cell>
          <cell r="G153">
            <v>4</v>
          </cell>
        </row>
        <row r="154">
          <cell r="A154">
            <v>711</v>
          </cell>
          <cell r="B154">
            <v>241</v>
          </cell>
          <cell r="C154">
            <v>1212</v>
          </cell>
          <cell r="D154" t="str">
            <v>Лисевич А. В.</v>
          </cell>
          <cell r="E154">
            <v>14</v>
          </cell>
          <cell r="F154">
            <v>2</v>
          </cell>
          <cell r="G154">
            <v>13</v>
          </cell>
        </row>
        <row r="155">
          <cell r="A155">
            <v>712</v>
          </cell>
          <cell r="B155">
            <v>253</v>
          </cell>
          <cell r="C155">
            <v>1501</v>
          </cell>
          <cell r="D155" t="str">
            <v>Лущенко А. Е.</v>
          </cell>
          <cell r="E155">
            <v>11</v>
          </cell>
          <cell r="F155">
            <v>7</v>
          </cell>
          <cell r="G155">
            <v>3</v>
          </cell>
        </row>
        <row r="156">
          <cell r="A156">
            <v>714</v>
          </cell>
          <cell r="B156">
            <v>41</v>
          </cell>
          <cell r="C156">
            <v>1601</v>
          </cell>
          <cell r="D156" t="str">
            <v>Беседина Г. А.</v>
          </cell>
          <cell r="E156">
            <v>11</v>
          </cell>
          <cell r="F156">
            <v>8</v>
          </cell>
          <cell r="G156">
            <v>0</v>
          </cell>
        </row>
        <row r="157">
          <cell r="A157">
            <v>717</v>
          </cell>
          <cell r="B157">
            <v>390</v>
          </cell>
          <cell r="C157">
            <v>1501</v>
          </cell>
          <cell r="D157" t="str">
            <v>Синчук Н. Е.</v>
          </cell>
          <cell r="E157">
            <v>3</v>
          </cell>
          <cell r="F157">
            <v>7</v>
          </cell>
          <cell r="G157">
            <v>23</v>
          </cell>
        </row>
        <row r="158">
          <cell r="A158">
            <v>724</v>
          </cell>
          <cell r="B158">
            <v>411</v>
          </cell>
          <cell r="C158">
            <v>2013</v>
          </cell>
          <cell r="D158" t="str">
            <v>Степанов С. П.</v>
          </cell>
          <cell r="E158">
            <v>11</v>
          </cell>
          <cell r="F158">
            <v>6</v>
          </cell>
          <cell r="G158">
            <v>27</v>
          </cell>
        </row>
        <row r="159">
          <cell r="A159">
            <v>726</v>
          </cell>
          <cell r="B159">
            <v>344</v>
          </cell>
          <cell r="C159">
            <v>201</v>
          </cell>
          <cell r="D159" t="str">
            <v>Полякова О. А.</v>
          </cell>
          <cell r="E159">
            <v>17</v>
          </cell>
          <cell r="F159">
            <v>4</v>
          </cell>
          <cell r="G159">
            <v>23</v>
          </cell>
        </row>
        <row r="160">
          <cell r="A160">
            <v>732</v>
          </cell>
          <cell r="B160">
            <v>191</v>
          </cell>
          <cell r="C160">
            <v>801</v>
          </cell>
          <cell r="D160" t="str">
            <v>Козинец Т. Н.</v>
          </cell>
          <cell r="E160">
            <v>11</v>
          </cell>
          <cell r="F160">
            <v>6</v>
          </cell>
          <cell r="G160">
            <v>14</v>
          </cell>
        </row>
        <row r="161">
          <cell r="A161">
            <v>735</v>
          </cell>
          <cell r="B161">
            <v>124</v>
          </cell>
          <cell r="C161">
            <v>202</v>
          </cell>
          <cell r="D161" t="str">
            <v>Добромиллер И. Э.</v>
          </cell>
          <cell r="E161">
            <v>7</v>
          </cell>
          <cell r="F161">
            <v>6</v>
          </cell>
          <cell r="G161">
            <v>19</v>
          </cell>
        </row>
        <row r="162">
          <cell r="A162">
            <v>738</v>
          </cell>
          <cell r="B162">
            <v>94</v>
          </cell>
          <cell r="C162">
            <v>302</v>
          </cell>
          <cell r="D162" t="str">
            <v>Гончарова Г. Г.</v>
          </cell>
          <cell r="E162">
            <v>14</v>
          </cell>
          <cell r="F162">
            <v>2</v>
          </cell>
          <cell r="G162">
            <v>1</v>
          </cell>
        </row>
        <row r="163">
          <cell r="A163">
            <v>740</v>
          </cell>
          <cell r="B163">
            <v>111</v>
          </cell>
          <cell r="C163">
            <v>1601</v>
          </cell>
          <cell r="D163" t="str">
            <v>Гусакова В. З.</v>
          </cell>
          <cell r="E163">
            <v>14</v>
          </cell>
          <cell r="F163">
            <v>2</v>
          </cell>
          <cell r="G163">
            <v>4</v>
          </cell>
        </row>
        <row r="164">
          <cell r="A164">
            <v>741</v>
          </cell>
          <cell r="B164">
            <v>386</v>
          </cell>
          <cell r="C164">
            <v>1602</v>
          </cell>
          <cell r="D164" t="str">
            <v>Сидоренко Р. Н.</v>
          </cell>
          <cell r="E164">
            <v>14</v>
          </cell>
          <cell r="F164">
            <v>2</v>
          </cell>
          <cell r="G164">
            <v>0</v>
          </cell>
        </row>
        <row r="165">
          <cell r="A165">
            <v>743</v>
          </cell>
          <cell r="B165">
            <v>328</v>
          </cell>
          <cell r="C165">
            <v>2007</v>
          </cell>
          <cell r="D165" t="str">
            <v>Пащенко Л. А.</v>
          </cell>
          <cell r="E165">
            <v>11</v>
          </cell>
          <cell r="F165">
            <v>6</v>
          </cell>
          <cell r="G165">
            <v>0</v>
          </cell>
        </row>
        <row r="166">
          <cell r="A166">
            <v>744</v>
          </cell>
          <cell r="B166">
            <v>180</v>
          </cell>
          <cell r="C166">
            <v>501</v>
          </cell>
          <cell r="D166" t="str">
            <v>Кисткина Р. Ф.</v>
          </cell>
          <cell r="E166">
            <v>14</v>
          </cell>
          <cell r="F166">
            <v>2</v>
          </cell>
          <cell r="G166">
            <v>0</v>
          </cell>
        </row>
        <row r="167">
          <cell r="A167">
            <v>746</v>
          </cell>
          <cell r="B167">
            <v>266</v>
          </cell>
          <cell r="C167">
            <v>202</v>
          </cell>
          <cell r="D167" t="str">
            <v>Маренникова Г. Н.</v>
          </cell>
          <cell r="E167">
            <v>14</v>
          </cell>
          <cell r="F167">
            <v>2</v>
          </cell>
          <cell r="G167">
            <v>0</v>
          </cell>
        </row>
        <row r="168">
          <cell r="A168">
            <v>749</v>
          </cell>
          <cell r="B168">
            <v>359</v>
          </cell>
          <cell r="C168">
            <v>302</v>
          </cell>
          <cell r="D168" t="str">
            <v>Рыжик Н. В.</v>
          </cell>
          <cell r="E168">
            <v>9</v>
          </cell>
          <cell r="F168">
            <v>4</v>
          </cell>
          <cell r="G168">
            <v>15</v>
          </cell>
        </row>
        <row r="169">
          <cell r="A169">
            <v>752</v>
          </cell>
          <cell r="B169">
            <v>460</v>
          </cell>
          <cell r="C169">
            <v>202</v>
          </cell>
          <cell r="D169" t="str">
            <v>Хотеев М. Н.</v>
          </cell>
          <cell r="E169">
            <v>7</v>
          </cell>
          <cell r="F169">
            <v>8</v>
          </cell>
          <cell r="G169">
            <v>15</v>
          </cell>
        </row>
        <row r="170">
          <cell r="A170">
            <v>757</v>
          </cell>
          <cell r="B170">
            <v>154</v>
          </cell>
          <cell r="C170">
            <v>1401</v>
          </cell>
          <cell r="D170" t="str">
            <v>Иванова Г. Н.</v>
          </cell>
          <cell r="E170">
            <v>11</v>
          </cell>
          <cell r="F170">
            <v>9</v>
          </cell>
          <cell r="G170">
            <v>8</v>
          </cell>
        </row>
        <row r="171">
          <cell r="A171">
            <v>764</v>
          </cell>
          <cell r="B171">
            <v>305</v>
          </cell>
          <cell r="C171">
            <v>1401</v>
          </cell>
          <cell r="D171" t="str">
            <v>Николенко В. Л.</v>
          </cell>
          <cell r="E171">
            <v>14</v>
          </cell>
          <cell r="F171">
            <v>0</v>
          </cell>
          <cell r="G171">
            <v>26</v>
          </cell>
        </row>
        <row r="172">
          <cell r="A172">
            <v>767</v>
          </cell>
          <cell r="B172">
            <v>312</v>
          </cell>
          <cell r="C172">
            <v>1501</v>
          </cell>
          <cell r="D172" t="str">
            <v>Овсянкин О. Е.</v>
          </cell>
          <cell r="E172">
            <v>11</v>
          </cell>
          <cell r="F172">
            <v>5</v>
          </cell>
          <cell r="G172">
            <v>11</v>
          </cell>
        </row>
        <row r="173">
          <cell r="A173">
            <v>769</v>
          </cell>
          <cell r="B173">
            <v>143</v>
          </cell>
          <cell r="C173">
            <v>1601</v>
          </cell>
          <cell r="D173" t="str">
            <v>Журавская Л. М.</v>
          </cell>
          <cell r="E173">
            <v>7</v>
          </cell>
          <cell r="F173">
            <v>6</v>
          </cell>
          <cell r="G173">
            <v>0</v>
          </cell>
        </row>
        <row r="174">
          <cell r="A174">
            <v>774</v>
          </cell>
          <cell r="B174">
            <v>12</v>
          </cell>
          <cell r="C174">
            <v>2007</v>
          </cell>
          <cell r="D174" t="str">
            <v>Александрова Э. А.</v>
          </cell>
          <cell r="E174">
            <v>13</v>
          </cell>
          <cell r="F174">
            <v>11</v>
          </cell>
          <cell r="G174">
            <v>22</v>
          </cell>
        </row>
        <row r="175">
          <cell r="A175">
            <v>775</v>
          </cell>
          <cell r="B175">
            <v>66</v>
          </cell>
          <cell r="C175">
            <v>2011</v>
          </cell>
          <cell r="D175" t="str">
            <v>Ватолин А. Н.</v>
          </cell>
          <cell r="E175">
            <v>13</v>
          </cell>
          <cell r="F175">
            <v>11</v>
          </cell>
          <cell r="G175">
            <v>26</v>
          </cell>
        </row>
        <row r="176">
          <cell r="A176">
            <v>784</v>
          </cell>
          <cell r="B176">
            <v>107</v>
          </cell>
          <cell r="C176">
            <v>2007</v>
          </cell>
          <cell r="D176" t="str">
            <v>Губарева А. А.</v>
          </cell>
          <cell r="E176">
            <v>13</v>
          </cell>
          <cell r="F176">
            <v>10</v>
          </cell>
          <cell r="G176">
            <v>29</v>
          </cell>
        </row>
        <row r="177">
          <cell r="A177">
            <v>787</v>
          </cell>
          <cell r="B177">
            <v>310</v>
          </cell>
          <cell r="C177">
            <v>201</v>
          </cell>
          <cell r="D177" t="str">
            <v>Новоселова С. А.</v>
          </cell>
          <cell r="E177">
            <v>13</v>
          </cell>
          <cell r="F177">
            <v>11</v>
          </cell>
          <cell r="G177">
            <v>13</v>
          </cell>
        </row>
        <row r="178">
          <cell r="A178">
            <v>792</v>
          </cell>
          <cell r="B178">
            <v>452</v>
          </cell>
          <cell r="C178">
            <v>2002</v>
          </cell>
          <cell r="D178" t="str">
            <v>Фролова С. Н.</v>
          </cell>
          <cell r="E178">
            <v>16</v>
          </cell>
          <cell r="F178">
            <v>9</v>
          </cell>
          <cell r="G178">
            <v>28</v>
          </cell>
        </row>
        <row r="179">
          <cell r="A179">
            <v>794</v>
          </cell>
          <cell r="B179">
            <v>257</v>
          </cell>
          <cell r="C179">
            <v>202</v>
          </cell>
          <cell r="D179" t="str">
            <v>Лямо А. В.</v>
          </cell>
          <cell r="E179">
            <v>11</v>
          </cell>
          <cell r="F179">
            <v>4</v>
          </cell>
          <cell r="G179">
            <v>0</v>
          </cell>
        </row>
        <row r="180">
          <cell r="A180">
            <v>797</v>
          </cell>
          <cell r="B180">
            <v>116</v>
          </cell>
          <cell r="C180">
            <v>2013</v>
          </cell>
          <cell r="D180" t="str">
            <v>Денисенков В. Н.</v>
          </cell>
          <cell r="E180">
            <v>17</v>
          </cell>
          <cell r="F180">
            <v>0</v>
          </cell>
          <cell r="G180">
            <v>9</v>
          </cell>
        </row>
        <row r="181">
          <cell r="A181">
            <v>801</v>
          </cell>
          <cell r="B181">
            <v>485</v>
          </cell>
          <cell r="C181">
            <v>202</v>
          </cell>
          <cell r="D181" t="str">
            <v>Шилкин А. В.</v>
          </cell>
          <cell r="E181">
            <v>11</v>
          </cell>
          <cell r="F181">
            <v>4</v>
          </cell>
          <cell r="G181">
            <v>0</v>
          </cell>
        </row>
        <row r="182">
          <cell r="A182">
            <v>802</v>
          </cell>
          <cell r="B182">
            <v>158</v>
          </cell>
          <cell r="C182">
            <v>1601</v>
          </cell>
          <cell r="D182" t="str">
            <v>Ивлев П. Ю.</v>
          </cell>
          <cell r="E182">
            <v>4</v>
          </cell>
          <cell r="F182">
            <v>6</v>
          </cell>
          <cell r="G182">
            <v>10</v>
          </cell>
        </row>
        <row r="183">
          <cell r="A183">
            <v>805</v>
          </cell>
          <cell r="B183">
            <v>15</v>
          </cell>
          <cell r="C183">
            <v>2011</v>
          </cell>
          <cell r="D183" t="str">
            <v>Андреев А. В.</v>
          </cell>
          <cell r="E183">
            <v>11</v>
          </cell>
          <cell r="F183">
            <v>3</v>
          </cell>
          <cell r="G183">
            <v>2</v>
          </cell>
        </row>
        <row r="184">
          <cell r="A184">
            <v>809</v>
          </cell>
          <cell r="B184">
            <v>163</v>
          </cell>
          <cell r="C184">
            <v>201</v>
          </cell>
          <cell r="D184" t="str">
            <v>Исаева И. А.</v>
          </cell>
          <cell r="E184">
            <v>13</v>
          </cell>
          <cell r="F184">
            <v>8</v>
          </cell>
          <cell r="G184">
            <v>0</v>
          </cell>
        </row>
        <row r="185">
          <cell r="A185">
            <v>816</v>
          </cell>
          <cell r="B185">
            <v>48</v>
          </cell>
          <cell r="C185">
            <v>201</v>
          </cell>
          <cell r="D185" t="str">
            <v>Бойченко С. И.</v>
          </cell>
          <cell r="E185">
            <v>13</v>
          </cell>
          <cell r="F185">
            <v>7</v>
          </cell>
          <cell r="G185">
            <v>22</v>
          </cell>
        </row>
        <row r="186">
          <cell r="A186">
            <v>819</v>
          </cell>
          <cell r="B186">
            <v>364</v>
          </cell>
          <cell r="C186">
            <v>202</v>
          </cell>
          <cell r="D186" t="str">
            <v>Садуха С. М.</v>
          </cell>
          <cell r="E186">
            <v>11</v>
          </cell>
          <cell r="F186">
            <v>10</v>
          </cell>
          <cell r="G186">
            <v>27</v>
          </cell>
        </row>
        <row r="187">
          <cell r="A187">
            <v>824</v>
          </cell>
          <cell r="B187">
            <v>297</v>
          </cell>
          <cell r="C187">
            <v>2011</v>
          </cell>
          <cell r="D187" t="str">
            <v>Науменко В. М.</v>
          </cell>
          <cell r="E187">
            <v>1</v>
          </cell>
          <cell r="F187">
            <v>0</v>
          </cell>
          <cell r="G187">
            <v>0</v>
          </cell>
        </row>
        <row r="188">
          <cell r="A188">
            <v>826</v>
          </cell>
          <cell r="B188">
            <v>207</v>
          </cell>
          <cell r="C188">
            <v>2011</v>
          </cell>
          <cell r="D188" t="str">
            <v>Коротков А. В.</v>
          </cell>
          <cell r="E188">
            <v>11</v>
          </cell>
          <cell r="F188">
            <v>3</v>
          </cell>
          <cell r="G188">
            <v>14</v>
          </cell>
        </row>
        <row r="189">
          <cell r="A189">
            <v>832</v>
          </cell>
          <cell r="B189">
            <v>318</v>
          </cell>
          <cell r="C189">
            <v>1501</v>
          </cell>
          <cell r="D189" t="str">
            <v>Панасенков Е. С.</v>
          </cell>
          <cell r="E189">
            <v>9</v>
          </cell>
          <cell r="F189">
            <v>3</v>
          </cell>
          <cell r="G189">
            <v>4</v>
          </cell>
        </row>
        <row r="190">
          <cell r="A190">
            <v>834</v>
          </cell>
          <cell r="B190">
            <v>225</v>
          </cell>
          <cell r="C190">
            <v>2002</v>
          </cell>
          <cell r="D190" t="str">
            <v>Кузнецова Т. А.</v>
          </cell>
          <cell r="E190">
            <v>13</v>
          </cell>
          <cell r="F190">
            <v>6</v>
          </cell>
          <cell r="G190">
            <v>11</v>
          </cell>
        </row>
        <row r="191">
          <cell r="A191">
            <v>835</v>
          </cell>
          <cell r="B191">
            <v>262</v>
          </cell>
          <cell r="C191">
            <v>2011</v>
          </cell>
          <cell r="D191" t="str">
            <v>Маклагина А. И.</v>
          </cell>
          <cell r="E191">
            <v>11</v>
          </cell>
          <cell r="F191">
            <v>2</v>
          </cell>
          <cell r="G191">
            <v>4</v>
          </cell>
        </row>
        <row r="192">
          <cell r="A192">
            <v>838</v>
          </cell>
          <cell r="B192">
            <v>481</v>
          </cell>
          <cell r="C192">
            <v>201</v>
          </cell>
          <cell r="D192" t="str">
            <v>Шестерненко С. В.</v>
          </cell>
          <cell r="E192">
            <v>36</v>
          </cell>
          <cell r="F192">
            <v>3</v>
          </cell>
          <cell r="G192">
            <v>1</v>
          </cell>
        </row>
        <row r="193">
          <cell r="A193">
            <v>841</v>
          </cell>
          <cell r="B193">
            <v>77</v>
          </cell>
          <cell r="C193" t="str">
            <v xml:space="preserve">  </v>
          </cell>
          <cell r="D193" t="str">
            <v>Вытрищак Н. Н.</v>
          </cell>
          <cell r="E193">
            <v>21</v>
          </cell>
          <cell r="F193">
            <v>0</v>
          </cell>
          <cell r="G193">
            <v>17</v>
          </cell>
        </row>
        <row r="194">
          <cell r="A194">
            <v>842</v>
          </cell>
          <cell r="B194">
            <v>40</v>
          </cell>
          <cell r="C194">
            <v>2002</v>
          </cell>
          <cell r="D194" t="str">
            <v>Березина Т. О.</v>
          </cell>
          <cell r="E194">
            <v>33</v>
          </cell>
          <cell r="F194">
            <v>1</v>
          </cell>
          <cell r="G194">
            <v>19</v>
          </cell>
        </row>
        <row r="195">
          <cell r="A195">
            <v>846</v>
          </cell>
          <cell r="B195">
            <v>61</v>
          </cell>
          <cell r="C195">
            <v>2011</v>
          </cell>
          <cell r="D195" t="str">
            <v>Бусыгин О. А.</v>
          </cell>
          <cell r="E195">
            <v>11</v>
          </cell>
          <cell r="F195">
            <v>1</v>
          </cell>
          <cell r="G195">
            <v>19</v>
          </cell>
        </row>
        <row r="196">
          <cell r="A196">
            <v>847</v>
          </cell>
          <cell r="B196">
            <v>461</v>
          </cell>
          <cell r="C196">
            <v>202</v>
          </cell>
          <cell r="D196" t="str">
            <v>Хотеева С. А.</v>
          </cell>
          <cell r="E196">
            <v>11</v>
          </cell>
          <cell r="F196">
            <v>1</v>
          </cell>
          <cell r="G196">
            <v>7</v>
          </cell>
        </row>
        <row r="197">
          <cell r="A197">
            <v>851</v>
          </cell>
          <cell r="B197">
            <v>179</v>
          </cell>
          <cell r="C197">
            <v>202</v>
          </cell>
          <cell r="D197" t="str">
            <v>Кисель Л. П.</v>
          </cell>
          <cell r="E197">
            <v>13</v>
          </cell>
          <cell r="F197">
            <v>6</v>
          </cell>
          <cell r="G197">
            <v>0</v>
          </cell>
        </row>
        <row r="198">
          <cell r="A198">
            <v>854</v>
          </cell>
          <cell r="B198">
            <v>279</v>
          </cell>
          <cell r="C198">
            <v>2007</v>
          </cell>
          <cell r="D198" t="str">
            <v>Мельник Г. В.</v>
          </cell>
          <cell r="E198">
            <v>13</v>
          </cell>
          <cell r="F198">
            <v>5</v>
          </cell>
          <cell r="G198">
            <v>23</v>
          </cell>
        </row>
        <row r="199">
          <cell r="A199">
            <v>856</v>
          </cell>
          <cell r="B199">
            <v>278</v>
          </cell>
          <cell r="C199">
            <v>201</v>
          </cell>
          <cell r="D199" t="str">
            <v>Медведева Л. В.</v>
          </cell>
          <cell r="E199">
            <v>13</v>
          </cell>
          <cell r="F199">
            <v>5</v>
          </cell>
          <cell r="G199">
            <v>15</v>
          </cell>
        </row>
        <row r="200">
          <cell r="A200">
            <v>858</v>
          </cell>
          <cell r="B200">
            <v>451</v>
          </cell>
          <cell r="C200">
            <v>2011</v>
          </cell>
          <cell r="D200" t="str">
            <v>Фролова Е. Г.</v>
          </cell>
          <cell r="E200">
            <v>13</v>
          </cell>
          <cell r="F200">
            <v>5</v>
          </cell>
          <cell r="G200">
            <v>13</v>
          </cell>
        </row>
        <row r="201">
          <cell r="A201">
            <v>861</v>
          </cell>
          <cell r="B201">
            <v>488</v>
          </cell>
          <cell r="C201">
            <v>2011</v>
          </cell>
          <cell r="D201" t="str">
            <v>Шульпенков Е. А.</v>
          </cell>
          <cell r="E201">
            <v>13</v>
          </cell>
          <cell r="F201">
            <v>5</v>
          </cell>
          <cell r="G201">
            <v>7</v>
          </cell>
        </row>
        <row r="202">
          <cell r="A202">
            <v>878</v>
          </cell>
          <cell r="B202">
            <v>410</v>
          </cell>
          <cell r="C202">
            <v>2011</v>
          </cell>
          <cell r="D202" t="str">
            <v>Степанов С. М.</v>
          </cell>
          <cell r="E202">
            <v>13</v>
          </cell>
          <cell r="F202">
            <v>4</v>
          </cell>
          <cell r="G202">
            <v>18</v>
          </cell>
        </row>
        <row r="203">
          <cell r="A203">
            <v>884</v>
          </cell>
          <cell r="B203">
            <v>402</v>
          </cell>
          <cell r="C203">
            <v>2009</v>
          </cell>
          <cell r="D203" t="str">
            <v>Смоляков И. П.</v>
          </cell>
          <cell r="E203">
            <v>13</v>
          </cell>
          <cell r="F203">
            <v>3</v>
          </cell>
          <cell r="G203">
            <v>28</v>
          </cell>
        </row>
        <row r="204">
          <cell r="A204">
            <v>885</v>
          </cell>
          <cell r="B204">
            <v>389</v>
          </cell>
          <cell r="C204">
            <v>2002</v>
          </cell>
          <cell r="D204" t="str">
            <v>Синчук Г. Н.</v>
          </cell>
          <cell r="E204">
            <v>11</v>
          </cell>
          <cell r="F204">
            <v>0</v>
          </cell>
          <cell r="G204">
            <v>17</v>
          </cell>
        </row>
        <row r="205">
          <cell r="A205">
            <v>887</v>
          </cell>
          <cell r="B205">
            <v>172</v>
          </cell>
          <cell r="C205">
            <v>1211</v>
          </cell>
          <cell r="D205" t="str">
            <v>Каргапольцев М. И.</v>
          </cell>
          <cell r="E205">
            <v>15</v>
          </cell>
          <cell r="F205">
            <v>1</v>
          </cell>
          <cell r="G205">
            <v>16</v>
          </cell>
        </row>
        <row r="206">
          <cell r="A206">
            <v>892</v>
          </cell>
          <cell r="B206">
            <v>380</v>
          </cell>
          <cell r="C206">
            <v>801</v>
          </cell>
          <cell r="D206" t="str">
            <v>Семушев В. А.</v>
          </cell>
          <cell r="E206">
            <v>13</v>
          </cell>
          <cell r="F206">
            <v>3</v>
          </cell>
          <cell r="G206">
            <v>7</v>
          </cell>
        </row>
        <row r="207">
          <cell r="A207">
            <v>893</v>
          </cell>
          <cell r="B207">
            <v>372</v>
          </cell>
          <cell r="C207">
            <v>1501</v>
          </cell>
          <cell r="D207" t="str">
            <v>Сверлов С. В.</v>
          </cell>
          <cell r="E207">
            <v>13</v>
          </cell>
          <cell r="F207">
            <v>3</v>
          </cell>
          <cell r="G207">
            <v>5</v>
          </cell>
        </row>
        <row r="208">
          <cell r="A208">
            <v>901</v>
          </cell>
          <cell r="B208">
            <v>471</v>
          </cell>
          <cell r="C208">
            <v>2011</v>
          </cell>
          <cell r="D208" t="str">
            <v>Чернышев Н. Г.</v>
          </cell>
          <cell r="E208">
            <v>10</v>
          </cell>
          <cell r="F208">
            <v>11</v>
          </cell>
          <cell r="G208">
            <v>10</v>
          </cell>
        </row>
        <row r="209">
          <cell r="A209">
            <v>902</v>
          </cell>
          <cell r="B209">
            <v>407</v>
          </cell>
          <cell r="C209">
            <v>2011</v>
          </cell>
          <cell r="D209" t="str">
            <v>Спицын А. П.</v>
          </cell>
          <cell r="E209">
            <v>10</v>
          </cell>
          <cell r="F209">
            <v>11</v>
          </cell>
          <cell r="G209">
            <v>5</v>
          </cell>
        </row>
        <row r="210">
          <cell r="A210">
            <v>907</v>
          </cell>
          <cell r="B210">
            <v>184</v>
          </cell>
          <cell r="C210">
            <v>2013</v>
          </cell>
          <cell r="D210" t="str">
            <v>Климов А. В.</v>
          </cell>
          <cell r="E210">
            <v>18</v>
          </cell>
          <cell r="F210">
            <v>6</v>
          </cell>
          <cell r="G210">
            <v>26</v>
          </cell>
        </row>
        <row r="211">
          <cell r="A211">
            <v>908</v>
          </cell>
          <cell r="B211">
            <v>156</v>
          </cell>
          <cell r="C211">
            <v>2011</v>
          </cell>
          <cell r="D211" t="str">
            <v>Иванова Н. А.</v>
          </cell>
          <cell r="E211">
            <v>13</v>
          </cell>
          <cell r="F211">
            <v>1</v>
          </cell>
          <cell r="G211">
            <v>26</v>
          </cell>
        </row>
        <row r="212">
          <cell r="A212">
            <v>915</v>
          </cell>
          <cell r="B212">
            <v>11</v>
          </cell>
          <cell r="C212">
            <v>2011</v>
          </cell>
          <cell r="D212" t="str">
            <v>Александров А. Р.</v>
          </cell>
          <cell r="E212">
            <v>12</v>
          </cell>
          <cell r="F212">
            <v>10</v>
          </cell>
          <cell r="G212">
            <v>20</v>
          </cell>
        </row>
        <row r="213">
          <cell r="A213">
            <v>916</v>
          </cell>
          <cell r="B213">
            <v>88</v>
          </cell>
          <cell r="C213">
            <v>1211</v>
          </cell>
          <cell r="D213" t="str">
            <v>Ганичев Э. Л.</v>
          </cell>
          <cell r="E213">
            <v>12</v>
          </cell>
          <cell r="F213">
            <v>10</v>
          </cell>
          <cell r="G213">
            <v>21</v>
          </cell>
        </row>
        <row r="214">
          <cell r="A214">
            <v>917</v>
          </cell>
          <cell r="B214">
            <v>335</v>
          </cell>
          <cell r="C214">
            <v>1602</v>
          </cell>
          <cell r="D214" t="str">
            <v>Платонова С. В.</v>
          </cell>
          <cell r="E214">
            <v>5</v>
          </cell>
          <cell r="F214">
            <v>8</v>
          </cell>
          <cell r="G214">
            <v>0</v>
          </cell>
        </row>
        <row r="215">
          <cell r="A215">
            <v>926</v>
          </cell>
          <cell r="B215">
            <v>205</v>
          </cell>
          <cell r="C215">
            <v>1501</v>
          </cell>
          <cell r="D215" t="str">
            <v>Копошилов А. В.</v>
          </cell>
          <cell r="E215">
            <v>12</v>
          </cell>
          <cell r="F215">
            <v>10</v>
          </cell>
          <cell r="G215">
            <v>11</v>
          </cell>
        </row>
        <row r="216">
          <cell r="A216">
            <v>927</v>
          </cell>
          <cell r="B216">
            <v>102</v>
          </cell>
          <cell r="C216">
            <v>1601</v>
          </cell>
          <cell r="D216" t="str">
            <v>Гриб Н. В.</v>
          </cell>
          <cell r="E216">
            <v>1</v>
          </cell>
          <cell r="F216">
            <v>4</v>
          </cell>
          <cell r="G216">
            <v>17</v>
          </cell>
        </row>
        <row r="217">
          <cell r="A217">
            <v>929</v>
          </cell>
          <cell r="B217">
            <v>159</v>
          </cell>
          <cell r="C217">
            <v>202</v>
          </cell>
          <cell r="D217" t="str">
            <v>Ивлева А. Г.</v>
          </cell>
          <cell r="E217">
            <v>10</v>
          </cell>
          <cell r="F217">
            <v>9</v>
          </cell>
          <cell r="G217">
            <v>0</v>
          </cell>
        </row>
        <row r="218">
          <cell r="A218">
            <v>930</v>
          </cell>
          <cell r="B218">
            <v>5</v>
          </cell>
          <cell r="C218">
            <v>2013</v>
          </cell>
          <cell r="D218" t="str">
            <v>Автушенко А. А.</v>
          </cell>
          <cell r="E218">
            <v>18</v>
          </cell>
          <cell r="F218">
            <v>5</v>
          </cell>
          <cell r="G218">
            <v>29</v>
          </cell>
        </row>
        <row r="219">
          <cell r="A219">
            <v>932</v>
          </cell>
          <cell r="B219">
            <v>435</v>
          </cell>
          <cell r="C219">
            <v>1603</v>
          </cell>
          <cell r="D219" t="str">
            <v>Удалова И. В.</v>
          </cell>
          <cell r="E219">
            <v>5</v>
          </cell>
          <cell r="F219">
            <v>8</v>
          </cell>
          <cell r="G219">
            <v>0</v>
          </cell>
        </row>
        <row r="220">
          <cell r="A220">
            <v>935</v>
          </cell>
          <cell r="B220">
            <v>19</v>
          </cell>
          <cell r="C220">
            <v>1211</v>
          </cell>
          <cell r="D220" t="str">
            <v>Артамонов Д. Д.</v>
          </cell>
          <cell r="E220">
            <v>15</v>
          </cell>
          <cell r="F220">
            <v>9</v>
          </cell>
          <cell r="G220">
            <v>23</v>
          </cell>
        </row>
        <row r="221">
          <cell r="A221">
            <v>936</v>
          </cell>
          <cell r="B221">
            <v>201</v>
          </cell>
          <cell r="C221">
            <v>202</v>
          </cell>
          <cell r="D221" t="str">
            <v>Комаров О. В.</v>
          </cell>
          <cell r="E221">
            <v>12</v>
          </cell>
          <cell r="F221">
            <v>7</v>
          </cell>
          <cell r="G221">
            <v>19</v>
          </cell>
        </row>
        <row r="222">
          <cell r="A222">
            <v>941</v>
          </cell>
          <cell r="B222">
            <v>274</v>
          </cell>
          <cell r="C222">
            <v>2013</v>
          </cell>
          <cell r="D222" t="str">
            <v>Маслов В. И.</v>
          </cell>
          <cell r="E222">
            <v>12</v>
          </cell>
          <cell r="F222">
            <v>8</v>
          </cell>
          <cell r="G222">
            <v>19</v>
          </cell>
        </row>
        <row r="223">
          <cell r="A223">
            <v>947</v>
          </cell>
          <cell r="B223">
            <v>37</v>
          </cell>
          <cell r="C223">
            <v>2011</v>
          </cell>
          <cell r="D223" t="str">
            <v>Бербенцев А. М.</v>
          </cell>
          <cell r="E223">
            <v>12</v>
          </cell>
          <cell r="F223">
            <v>8</v>
          </cell>
          <cell r="G223">
            <v>0</v>
          </cell>
        </row>
        <row r="224">
          <cell r="A224">
            <v>948</v>
          </cell>
          <cell r="B224">
            <v>101</v>
          </cell>
          <cell r="C224">
            <v>202</v>
          </cell>
          <cell r="D224" t="str">
            <v>Грешнов А. Н.</v>
          </cell>
          <cell r="E224">
            <v>14</v>
          </cell>
          <cell r="F224">
            <v>2</v>
          </cell>
          <cell r="G224">
            <v>23</v>
          </cell>
        </row>
        <row r="225">
          <cell r="A225">
            <v>952</v>
          </cell>
          <cell r="B225">
            <v>495</v>
          </cell>
          <cell r="C225">
            <v>1602</v>
          </cell>
          <cell r="D225" t="str">
            <v>Юдахина Г. И.</v>
          </cell>
          <cell r="E225">
            <v>5</v>
          </cell>
          <cell r="F225">
            <v>8</v>
          </cell>
          <cell r="G225">
            <v>0</v>
          </cell>
        </row>
        <row r="226">
          <cell r="A226">
            <v>953</v>
          </cell>
          <cell r="B226">
            <v>89</v>
          </cell>
          <cell r="C226">
            <v>2011</v>
          </cell>
          <cell r="D226" t="str">
            <v>Герл Ю. А.</v>
          </cell>
          <cell r="E226">
            <v>12</v>
          </cell>
          <cell r="F226">
            <v>7</v>
          </cell>
          <cell r="G226">
            <v>26</v>
          </cell>
        </row>
        <row r="227">
          <cell r="A227">
            <v>955</v>
          </cell>
          <cell r="B227">
            <v>170</v>
          </cell>
          <cell r="C227">
            <v>202</v>
          </cell>
          <cell r="D227" t="str">
            <v>Капула Е. Э.</v>
          </cell>
          <cell r="E227">
            <v>19</v>
          </cell>
          <cell r="F227">
            <v>7</v>
          </cell>
          <cell r="G227">
            <v>29</v>
          </cell>
        </row>
        <row r="228">
          <cell r="A228">
            <v>959</v>
          </cell>
          <cell r="B228">
            <v>2</v>
          </cell>
          <cell r="C228">
            <v>201</v>
          </cell>
          <cell r="D228" t="str">
            <v>Абащенков П. И.</v>
          </cell>
          <cell r="E228">
            <v>10</v>
          </cell>
          <cell r="F228">
            <v>7</v>
          </cell>
          <cell r="G228">
            <v>26</v>
          </cell>
        </row>
        <row r="229">
          <cell r="A229">
            <v>963</v>
          </cell>
          <cell r="B229">
            <v>334</v>
          </cell>
          <cell r="C229">
            <v>1212</v>
          </cell>
          <cell r="D229" t="str">
            <v>Платкевичус А. С.</v>
          </cell>
          <cell r="E229">
            <v>10</v>
          </cell>
          <cell r="F229">
            <v>7</v>
          </cell>
          <cell r="G229">
            <v>27</v>
          </cell>
        </row>
        <row r="230">
          <cell r="A230">
            <v>965</v>
          </cell>
          <cell r="B230">
            <v>110</v>
          </cell>
          <cell r="C230">
            <v>1501</v>
          </cell>
          <cell r="D230" t="str">
            <v>Гуляев А. Г.</v>
          </cell>
          <cell r="E230">
            <v>10</v>
          </cell>
          <cell r="F230">
            <v>7</v>
          </cell>
          <cell r="G230">
            <v>21</v>
          </cell>
        </row>
        <row r="231">
          <cell r="A231">
            <v>972</v>
          </cell>
          <cell r="B231">
            <v>446</v>
          </cell>
          <cell r="C231">
            <v>2011</v>
          </cell>
          <cell r="D231" t="str">
            <v>Филиппова Н. А.</v>
          </cell>
          <cell r="E231">
            <v>12</v>
          </cell>
          <cell r="F231">
            <v>5</v>
          </cell>
          <cell r="G231">
            <v>29</v>
          </cell>
        </row>
        <row r="232">
          <cell r="A232">
            <v>975</v>
          </cell>
          <cell r="B232">
            <v>475</v>
          </cell>
          <cell r="C232">
            <v>501</v>
          </cell>
          <cell r="D232" t="str">
            <v>Шаповалова В. В.</v>
          </cell>
          <cell r="E232">
            <v>12</v>
          </cell>
          <cell r="F232">
            <v>6</v>
          </cell>
          <cell r="G232">
            <v>0</v>
          </cell>
        </row>
        <row r="233">
          <cell r="A233">
            <v>976</v>
          </cell>
          <cell r="B233">
            <v>416</v>
          </cell>
          <cell r="C233">
            <v>501</v>
          </cell>
          <cell r="D233" t="str">
            <v>Сураева Л. С.</v>
          </cell>
          <cell r="E233">
            <v>12</v>
          </cell>
          <cell r="F233">
            <v>5</v>
          </cell>
          <cell r="G233">
            <v>21</v>
          </cell>
        </row>
        <row r="234">
          <cell r="A234">
            <v>978</v>
          </cell>
          <cell r="B234">
            <v>286</v>
          </cell>
          <cell r="C234">
            <v>501</v>
          </cell>
          <cell r="D234" t="str">
            <v>Михайлова Л. П.</v>
          </cell>
          <cell r="E234">
            <v>12</v>
          </cell>
          <cell r="F234">
            <v>5</v>
          </cell>
          <cell r="G234">
            <v>16</v>
          </cell>
        </row>
        <row r="235">
          <cell r="A235">
            <v>983</v>
          </cell>
          <cell r="B235">
            <v>100</v>
          </cell>
          <cell r="C235">
            <v>2011</v>
          </cell>
          <cell r="D235" t="str">
            <v>Граков И. П.</v>
          </cell>
          <cell r="E235">
            <v>12</v>
          </cell>
          <cell r="F235">
            <v>5</v>
          </cell>
          <cell r="G235">
            <v>0</v>
          </cell>
        </row>
        <row r="236">
          <cell r="A236">
            <v>986</v>
          </cell>
          <cell r="B236">
            <v>44</v>
          </cell>
          <cell r="C236">
            <v>301</v>
          </cell>
          <cell r="D236" t="str">
            <v>Бирене Т. А.</v>
          </cell>
          <cell r="E236">
            <v>4</v>
          </cell>
          <cell r="F236">
            <v>11</v>
          </cell>
          <cell r="G236">
            <v>0</v>
          </cell>
        </row>
        <row r="237">
          <cell r="A237">
            <v>990</v>
          </cell>
          <cell r="B237">
            <v>4</v>
          </cell>
          <cell r="C237">
            <v>2005</v>
          </cell>
          <cell r="D237" t="str">
            <v>Аверьянова И. А.</v>
          </cell>
          <cell r="E237">
            <v>12</v>
          </cell>
          <cell r="F237">
            <v>4</v>
          </cell>
          <cell r="G237">
            <v>25</v>
          </cell>
        </row>
        <row r="238">
          <cell r="A238">
            <v>993</v>
          </cell>
          <cell r="B238">
            <v>17</v>
          </cell>
          <cell r="C238">
            <v>2011</v>
          </cell>
          <cell r="D238" t="str">
            <v>Андреева О. А.</v>
          </cell>
          <cell r="E238">
            <v>10</v>
          </cell>
          <cell r="F238">
            <v>0</v>
          </cell>
          <cell r="G238">
            <v>27</v>
          </cell>
        </row>
        <row r="239">
          <cell r="A239">
            <v>1010</v>
          </cell>
          <cell r="B239">
            <v>206</v>
          </cell>
          <cell r="C239">
            <v>1501</v>
          </cell>
          <cell r="D239" t="str">
            <v>Копытов В. И.</v>
          </cell>
          <cell r="E239">
            <v>5</v>
          </cell>
          <cell r="F239">
            <v>7</v>
          </cell>
          <cell r="G239">
            <v>7</v>
          </cell>
        </row>
        <row r="240">
          <cell r="A240">
            <v>1011</v>
          </cell>
          <cell r="B240">
            <v>260</v>
          </cell>
          <cell r="C240">
            <v>1500</v>
          </cell>
          <cell r="D240" t="str">
            <v>Макеев А. В.</v>
          </cell>
          <cell r="E240">
            <v>3</v>
          </cell>
          <cell r="F240">
            <v>9</v>
          </cell>
          <cell r="G240">
            <v>25</v>
          </cell>
        </row>
        <row r="241">
          <cell r="A241">
            <v>1017</v>
          </cell>
          <cell r="B241">
            <v>52</v>
          </cell>
          <cell r="C241">
            <v>1601</v>
          </cell>
          <cell r="D241" t="str">
            <v>Борисенко С. В.</v>
          </cell>
          <cell r="E241">
            <v>3</v>
          </cell>
          <cell r="F241">
            <v>10</v>
          </cell>
          <cell r="G241">
            <v>0</v>
          </cell>
        </row>
        <row r="242">
          <cell r="A242">
            <v>1023</v>
          </cell>
          <cell r="B242">
            <v>271</v>
          </cell>
          <cell r="C242">
            <v>2005</v>
          </cell>
          <cell r="D242" t="str">
            <v>Мартынюк Л. П.</v>
          </cell>
          <cell r="E242">
            <v>5</v>
          </cell>
          <cell r="F242">
            <v>7</v>
          </cell>
          <cell r="G242">
            <v>14</v>
          </cell>
        </row>
        <row r="243">
          <cell r="A243">
            <v>1026</v>
          </cell>
          <cell r="B243">
            <v>187</v>
          </cell>
          <cell r="C243">
            <v>303</v>
          </cell>
          <cell r="D243" t="str">
            <v>Ковалева Е. Б.</v>
          </cell>
          <cell r="E243">
            <v>3</v>
          </cell>
          <cell r="F243">
            <v>10</v>
          </cell>
          <cell r="G243">
            <v>0</v>
          </cell>
        </row>
        <row r="244">
          <cell r="A244">
            <v>1028</v>
          </cell>
          <cell r="B244">
            <v>42</v>
          </cell>
          <cell r="C244">
            <v>1603</v>
          </cell>
          <cell r="D244" t="str">
            <v>Беседина И. Н.</v>
          </cell>
          <cell r="E244">
            <v>4</v>
          </cell>
          <cell r="F244">
            <v>4</v>
          </cell>
          <cell r="G244">
            <v>0</v>
          </cell>
        </row>
        <row r="245">
          <cell r="A245">
            <v>1029</v>
          </cell>
          <cell r="B245">
            <v>72</v>
          </cell>
          <cell r="C245">
            <v>1501</v>
          </cell>
          <cell r="D245" t="str">
            <v>Виноградов А. Н.</v>
          </cell>
          <cell r="E245">
            <v>4</v>
          </cell>
          <cell r="F245">
            <v>4</v>
          </cell>
          <cell r="G245">
            <v>29</v>
          </cell>
        </row>
        <row r="246">
          <cell r="A246">
            <v>1032</v>
          </cell>
          <cell r="B246">
            <v>287</v>
          </cell>
          <cell r="C246">
            <v>1603</v>
          </cell>
          <cell r="D246" t="str">
            <v>Михеенко Е. И.</v>
          </cell>
          <cell r="E246">
            <v>3</v>
          </cell>
          <cell r="F246">
            <v>6</v>
          </cell>
          <cell r="G246">
            <v>4</v>
          </cell>
        </row>
        <row r="247">
          <cell r="A247">
            <v>1034</v>
          </cell>
          <cell r="B247">
            <v>135</v>
          </cell>
          <cell r="C247">
            <v>2007</v>
          </cell>
          <cell r="D247" t="str">
            <v>Емельянова Ж. В.</v>
          </cell>
          <cell r="E247">
            <v>4</v>
          </cell>
          <cell r="F247">
            <v>9</v>
          </cell>
          <cell r="G247">
            <v>26</v>
          </cell>
        </row>
        <row r="248">
          <cell r="A248">
            <v>1036</v>
          </cell>
          <cell r="B248">
            <v>177</v>
          </cell>
          <cell r="C248">
            <v>1604</v>
          </cell>
          <cell r="D248" t="str">
            <v>Киньшина Е. С.</v>
          </cell>
          <cell r="E248">
            <v>3</v>
          </cell>
          <cell r="F248">
            <v>10</v>
          </cell>
          <cell r="G248">
            <v>0</v>
          </cell>
        </row>
        <row r="249">
          <cell r="A249">
            <v>1037</v>
          </cell>
          <cell r="B249">
            <v>433</v>
          </cell>
          <cell r="C249">
            <v>1603</v>
          </cell>
          <cell r="D249" t="str">
            <v>Туровская Л. В.</v>
          </cell>
          <cell r="E249">
            <v>8</v>
          </cell>
          <cell r="F249">
            <v>7</v>
          </cell>
          <cell r="G249">
            <v>13</v>
          </cell>
        </row>
        <row r="250">
          <cell r="A250">
            <v>1038</v>
          </cell>
          <cell r="B250">
            <v>202</v>
          </cell>
          <cell r="C250">
            <v>2011</v>
          </cell>
          <cell r="D250" t="str">
            <v>Кондратьев Ю. В.</v>
          </cell>
          <cell r="E250">
            <v>11</v>
          </cell>
          <cell r="F250">
            <v>8</v>
          </cell>
          <cell r="G250">
            <v>8</v>
          </cell>
        </row>
        <row r="251">
          <cell r="A251">
            <v>1039</v>
          </cell>
          <cell r="B251">
            <v>432</v>
          </cell>
          <cell r="C251">
            <v>2013</v>
          </cell>
          <cell r="D251" t="str">
            <v>Тупиков С. М.</v>
          </cell>
          <cell r="E251">
            <v>7</v>
          </cell>
          <cell r="F251">
            <v>6</v>
          </cell>
          <cell r="G251">
            <v>25</v>
          </cell>
        </row>
        <row r="252">
          <cell r="A252">
            <v>1041</v>
          </cell>
          <cell r="B252">
            <v>409</v>
          </cell>
          <cell r="C252">
            <v>1501</v>
          </cell>
          <cell r="D252" t="str">
            <v>Степанов Е. В.</v>
          </cell>
          <cell r="E252">
            <v>7</v>
          </cell>
          <cell r="F252">
            <v>2</v>
          </cell>
          <cell r="G252">
            <v>0</v>
          </cell>
        </row>
        <row r="253">
          <cell r="A253">
            <v>1043</v>
          </cell>
          <cell r="B253">
            <v>375</v>
          </cell>
          <cell r="C253">
            <v>303</v>
          </cell>
          <cell r="D253" t="str">
            <v>Северова Л. М.</v>
          </cell>
          <cell r="E253">
            <v>4</v>
          </cell>
          <cell r="F253">
            <v>4</v>
          </cell>
          <cell r="G253">
            <v>15</v>
          </cell>
        </row>
        <row r="254">
          <cell r="A254">
            <v>1044</v>
          </cell>
          <cell r="B254">
            <v>350</v>
          </cell>
          <cell r="C254">
            <v>501</v>
          </cell>
          <cell r="D254" t="str">
            <v>Пташинский В. М.</v>
          </cell>
          <cell r="E254">
            <v>3</v>
          </cell>
          <cell r="F254">
            <v>9</v>
          </cell>
          <cell r="G254">
            <v>25</v>
          </cell>
        </row>
        <row r="255">
          <cell r="A255">
            <v>1048</v>
          </cell>
          <cell r="B255">
            <v>171</v>
          </cell>
          <cell r="C255">
            <v>1603</v>
          </cell>
          <cell r="D255" t="str">
            <v>Карачина Л. Н.</v>
          </cell>
          <cell r="E255">
            <v>4</v>
          </cell>
          <cell r="F255">
            <v>4</v>
          </cell>
          <cell r="G255">
            <v>0</v>
          </cell>
        </row>
        <row r="256">
          <cell r="A256">
            <v>1049</v>
          </cell>
          <cell r="B256">
            <v>489</v>
          </cell>
          <cell r="C256">
            <v>2009</v>
          </cell>
          <cell r="D256" t="str">
            <v>Шумейко О. М.</v>
          </cell>
          <cell r="E256">
            <v>4</v>
          </cell>
          <cell r="F256">
            <v>7</v>
          </cell>
          <cell r="G256">
            <v>29</v>
          </cell>
        </row>
        <row r="257">
          <cell r="A257">
            <v>1050</v>
          </cell>
          <cell r="B257">
            <v>112</v>
          </cell>
          <cell r="C257">
            <v>2007</v>
          </cell>
          <cell r="D257" t="str">
            <v>Датунишвили В. С.</v>
          </cell>
          <cell r="E257">
            <v>5</v>
          </cell>
          <cell r="F257">
            <v>6</v>
          </cell>
          <cell r="G257">
            <v>11</v>
          </cell>
        </row>
        <row r="258">
          <cell r="A258">
            <v>1054</v>
          </cell>
          <cell r="B258">
            <v>467</v>
          </cell>
          <cell r="C258">
            <v>1212</v>
          </cell>
          <cell r="D258" t="str">
            <v>Чайкин Д. В.</v>
          </cell>
          <cell r="E258">
            <v>0</v>
          </cell>
          <cell r="F258">
            <v>0</v>
          </cell>
          <cell r="G258">
            <v>2</v>
          </cell>
        </row>
        <row r="259">
          <cell r="A259">
            <v>1057</v>
          </cell>
          <cell r="B259">
            <v>361</v>
          </cell>
          <cell r="C259">
            <v>301</v>
          </cell>
          <cell r="D259" t="str">
            <v>Савина Е. В.</v>
          </cell>
          <cell r="E259">
            <v>3</v>
          </cell>
          <cell r="F259">
            <v>10</v>
          </cell>
          <cell r="G259">
            <v>0</v>
          </cell>
        </row>
        <row r="260">
          <cell r="A260">
            <v>1059</v>
          </cell>
          <cell r="B260">
            <v>458</v>
          </cell>
          <cell r="C260">
            <v>1212</v>
          </cell>
          <cell r="D260" t="str">
            <v>Хомин Г. С.</v>
          </cell>
          <cell r="E260">
            <v>5</v>
          </cell>
          <cell r="F260">
            <v>4</v>
          </cell>
          <cell r="G260">
            <v>28</v>
          </cell>
        </row>
        <row r="261">
          <cell r="A261">
            <v>1065</v>
          </cell>
          <cell r="B261">
            <v>209</v>
          </cell>
          <cell r="C261">
            <v>1501</v>
          </cell>
          <cell r="D261" t="str">
            <v>Косенков Н. С.</v>
          </cell>
          <cell r="E261">
            <v>4</v>
          </cell>
          <cell r="F261">
            <v>4</v>
          </cell>
          <cell r="G261">
            <v>0</v>
          </cell>
        </row>
        <row r="262">
          <cell r="A262">
            <v>1068</v>
          </cell>
          <cell r="B262">
            <v>419</v>
          </cell>
          <cell r="C262">
            <v>303</v>
          </cell>
          <cell r="D262" t="str">
            <v>Талапина А. И.</v>
          </cell>
          <cell r="E262">
            <v>3</v>
          </cell>
          <cell r="F262">
            <v>10</v>
          </cell>
          <cell r="G262">
            <v>0</v>
          </cell>
        </row>
        <row r="263">
          <cell r="A263">
            <v>1073</v>
          </cell>
          <cell r="B263">
            <v>385</v>
          </cell>
          <cell r="C263">
            <v>1604</v>
          </cell>
          <cell r="D263" t="str">
            <v>Сивохо И. П.</v>
          </cell>
          <cell r="E263">
            <v>3</v>
          </cell>
          <cell r="F263">
            <v>10</v>
          </cell>
          <cell r="G263">
            <v>0</v>
          </cell>
        </row>
        <row r="264">
          <cell r="A264">
            <v>1075</v>
          </cell>
          <cell r="B264">
            <v>379</v>
          </cell>
          <cell r="C264">
            <v>303</v>
          </cell>
          <cell r="D264" t="str">
            <v>Семенова Е. А.</v>
          </cell>
          <cell r="E264">
            <v>3</v>
          </cell>
          <cell r="F264">
            <v>10</v>
          </cell>
          <cell r="G264">
            <v>0</v>
          </cell>
        </row>
        <row r="265">
          <cell r="A265">
            <v>1080</v>
          </cell>
          <cell r="B265">
            <v>373</v>
          </cell>
          <cell r="C265">
            <v>1101</v>
          </cell>
          <cell r="D265" t="str">
            <v>Сверчкова З. В.</v>
          </cell>
          <cell r="E265">
            <v>5</v>
          </cell>
          <cell r="F265">
            <v>1</v>
          </cell>
          <cell r="G265">
            <v>0</v>
          </cell>
        </row>
        <row r="266">
          <cell r="A266">
            <v>1084</v>
          </cell>
          <cell r="B266">
            <v>80</v>
          </cell>
          <cell r="C266">
            <v>1501</v>
          </cell>
          <cell r="D266" t="str">
            <v>Гаврилов В. И.</v>
          </cell>
          <cell r="E266">
            <v>3</v>
          </cell>
          <cell r="F266">
            <v>7</v>
          </cell>
          <cell r="G266">
            <v>23</v>
          </cell>
        </row>
        <row r="267">
          <cell r="A267">
            <v>1090</v>
          </cell>
          <cell r="B267">
            <v>429</v>
          </cell>
          <cell r="C267">
            <v>201</v>
          </cell>
          <cell r="D267" t="str">
            <v>Троян А. В.</v>
          </cell>
          <cell r="E267">
            <v>5</v>
          </cell>
          <cell r="F267">
            <v>5</v>
          </cell>
          <cell r="G267">
            <v>11</v>
          </cell>
        </row>
        <row r="268">
          <cell r="A268">
            <v>1127</v>
          </cell>
          <cell r="B268">
            <v>327</v>
          </cell>
          <cell r="C268">
            <v>2005</v>
          </cell>
          <cell r="D268" t="str">
            <v>Пацукова Т. Ю.</v>
          </cell>
          <cell r="E268">
            <v>7</v>
          </cell>
          <cell r="F268">
            <v>1</v>
          </cell>
          <cell r="G268">
            <v>19</v>
          </cell>
        </row>
        <row r="269">
          <cell r="A269">
            <v>1132</v>
          </cell>
          <cell r="B269">
            <v>493</v>
          </cell>
          <cell r="C269">
            <v>2005</v>
          </cell>
          <cell r="D269" t="str">
            <v>Шурыгина В. В.</v>
          </cell>
          <cell r="E269">
            <v>7</v>
          </cell>
          <cell r="F269">
            <v>1</v>
          </cell>
          <cell r="G269">
            <v>10</v>
          </cell>
        </row>
        <row r="270">
          <cell r="A270">
            <v>1136</v>
          </cell>
          <cell r="B270">
            <v>316</v>
          </cell>
          <cell r="C270">
            <v>2005</v>
          </cell>
          <cell r="D270" t="str">
            <v>Осминин А. В.</v>
          </cell>
          <cell r="E270">
            <v>7</v>
          </cell>
          <cell r="F270">
            <v>1</v>
          </cell>
          <cell r="G270">
            <v>0</v>
          </cell>
        </row>
        <row r="271">
          <cell r="A271">
            <v>1138</v>
          </cell>
          <cell r="B271">
            <v>355</v>
          </cell>
          <cell r="C271">
            <v>201</v>
          </cell>
          <cell r="D271" t="str">
            <v>Рубинская О. Д.</v>
          </cell>
          <cell r="E271">
            <v>7</v>
          </cell>
          <cell r="F271">
            <v>1</v>
          </cell>
          <cell r="G271">
            <v>0</v>
          </cell>
        </row>
        <row r="272">
          <cell r="A272">
            <v>1141</v>
          </cell>
          <cell r="B272">
            <v>60</v>
          </cell>
          <cell r="C272">
            <v>2011</v>
          </cell>
          <cell r="D272" t="str">
            <v>Буряченко В. В.</v>
          </cell>
          <cell r="E272">
            <v>7</v>
          </cell>
          <cell r="F272">
            <v>0</v>
          </cell>
          <cell r="G272">
            <v>29</v>
          </cell>
        </row>
        <row r="273">
          <cell r="A273">
            <v>1143</v>
          </cell>
          <cell r="B273">
            <v>24</v>
          </cell>
          <cell r="C273">
            <v>2007</v>
          </cell>
          <cell r="D273" t="str">
            <v>Бадьева В. В.</v>
          </cell>
          <cell r="E273">
            <v>7</v>
          </cell>
          <cell r="F273">
            <v>1</v>
          </cell>
          <cell r="G273">
            <v>0</v>
          </cell>
        </row>
        <row r="274">
          <cell r="A274">
            <v>1144</v>
          </cell>
          <cell r="B274">
            <v>499</v>
          </cell>
          <cell r="C274">
            <v>1212</v>
          </cell>
          <cell r="D274" t="str">
            <v>Яковлев В. Т.</v>
          </cell>
          <cell r="E274">
            <v>7</v>
          </cell>
          <cell r="F274">
            <v>1</v>
          </cell>
          <cell r="G274">
            <v>5</v>
          </cell>
        </row>
        <row r="275">
          <cell r="A275">
            <v>1146</v>
          </cell>
          <cell r="B275">
            <v>408</v>
          </cell>
          <cell r="C275">
            <v>2011</v>
          </cell>
          <cell r="D275" t="str">
            <v>Стариков В. В.</v>
          </cell>
          <cell r="E275">
            <v>7</v>
          </cell>
          <cell r="F275">
            <v>0</v>
          </cell>
          <cell r="G275">
            <v>14</v>
          </cell>
        </row>
        <row r="276">
          <cell r="A276">
            <v>1150</v>
          </cell>
          <cell r="B276">
            <v>309</v>
          </cell>
          <cell r="C276">
            <v>201</v>
          </cell>
          <cell r="D276" t="str">
            <v>Новожилова М. В.</v>
          </cell>
          <cell r="E276">
            <v>7</v>
          </cell>
          <cell r="F276">
            <v>0</v>
          </cell>
          <cell r="G276">
            <v>0</v>
          </cell>
        </row>
        <row r="277">
          <cell r="A277">
            <v>1151</v>
          </cell>
          <cell r="B277">
            <v>131</v>
          </cell>
          <cell r="C277">
            <v>1601</v>
          </cell>
          <cell r="D277" t="str">
            <v>Дударенко И. В.</v>
          </cell>
          <cell r="E277">
            <v>7</v>
          </cell>
          <cell r="F277">
            <v>0</v>
          </cell>
          <cell r="G277">
            <v>0</v>
          </cell>
        </row>
        <row r="278">
          <cell r="A278">
            <v>1152</v>
          </cell>
          <cell r="B278">
            <v>144</v>
          </cell>
          <cell r="C278">
            <v>301</v>
          </cell>
          <cell r="D278" t="str">
            <v>Завьялова Т. И.</v>
          </cell>
          <cell r="E278">
            <v>7</v>
          </cell>
          <cell r="F278">
            <v>0</v>
          </cell>
          <cell r="G278">
            <v>0</v>
          </cell>
        </row>
        <row r="279">
          <cell r="A279">
            <v>1153</v>
          </cell>
          <cell r="B279">
            <v>57</v>
          </cell>
          <cell r="C279">
            <v>1601</v>
          </cell>
          <cell r="D279" t="str">
            <v>Бурацкая В. Н.</v>
          </cell>
          <cell r="E279">
            <v>7</v>
          </cell>
          <cell r="F279">
            <v>0</v>
          </cell>
          <cell r="G279">
            <v>0</v>
          </cell>
        </row>
        <row r="280">
          <cell r="A280">
            <v>1161</v>
          </cell>
          <cell r="B280">
            <v>391</v>
          </cell>
          <cell r="C280">
            <v>1500</v>
          </cell>
          <cell r="D280" t="str">
            <v>Синяговский В. А.</v>
          </cell>
          <cell r="E280">
            <v>6</v>
          </cell>
          <cell r="F280">
            <v>10</v>
          </cell>
          <cell r="G280">
            <v>28</v>
          </cell>
        </row>
        <row r="281">
          <cell r="A281">
            <v>1169</v>
          </cell>
          <cell r="B281">
            <v>342</v>
          </cell>
          <cell r="C281">
            <v>2011</v>
          </cell>
          <cell r="D281" t="str">
            <v>Полюхович И. А.</v>
          </cell>
          <cell r="E281">
            <v>35</v>
          </cell>
          <cell r="F281">
            <v>7</v>
          </cell>
          <cell r="G281">
            <v>2</v>
          </cell>
        </row>
        <row r="282">
          <cell r="A282">
            <v>1170</v>
          </cell>
          <cell r="B282">
            <v>325</v>
          </cell>
          <cell r="C282">
            <v>1301</v>
          </cell>
          <cell r="D282" t="str">
            <v>Пацева Е. Н.</v>
          </cell>
          <cell r="E282">
            <v>2</v>
          </cell>
          <cell r="F282">
            <v>2</v>
          </cell>
          <cell r="G282">
            <v>22</v>
          </cell>
        </row>
        <row r="283">
          <cell r="A283">
            <v>1173</v>
          </cell>
          <cell r="B283">
            <v>343</v>
          </cell>
          <cell r="C283">
            <v>1602</v>
          </cell>
          <cell r="D283" t="str">
            <v>Поляков В. В.</v>
          </cell>
          <cell r="E283">
            <v>6</v>
          </cell>
          <cell r="F283">
            <v>9</v>
          </cell>
          <cell r="G283">
            <v>0</v>
          </cell>
        </row>
        <row r="284">
          <cell r="A284">
            <v>1178</v>
          </cell>
          <cell r="B284">
            <v>222</v>
          </cell>
          <cell r="C284">
            <v>1601</v>
          </cell>
          <cell r="D284" t="str">
            <v>Крутикова Т. Г.</v>
          </cell>
          <cell r="E284">
            <v>6</v>
          </cell>
          <cell r="F284">
            <v>8</v>
          </cell>
          <cell r="G284">
            <v>29</v>
          </cell>
        </row>
        <row r="285">
          <cell r="A285">
            <v>1179</v>
          </cell>
          <cell r="B285">
            <v>25</v>
          </cell>
          <cell r="C285">
            <v>301</v>
          </cell>
          <cell r="D285" t="str">
            <v>Бадьева И. В.</v>
          </cell>
          <cell r="E285">
            <v>6</v>
          </cell>
          <cell r="F285">
            <v>8</v>
          </cell>
          <cell r="G285">
            <v>26</v>
          </cell>
        </row>
        <row r="286">
          <cell r="A286">
            <v>1180</v>
          </cell>
          <cell r="B286">
            <v>245</v>
          </cell>
          <cell r="C286">
            <v>401</v>
          </cell>
          <cell r="D286" t="str">
            <v>Литвиненко М. А.</v>
          </cell>
          <cell r="E286">
            <v>6</v>
          </cell>
          <cell r="F286">
            <v>8</v>
          </cell>
          <cell r="G286">
            <v>26</v>
          </cell>
        </row>
        <row r="287">
          <cell r="A287">
            <v>1181</v>
          </cell>
          <cell r="B287">
            <v>134</v>
          </cell>
          <cell r="C287">
            <v>302</v>
          </cell>
          <cell r="D287" t="str">
            <v>Евтух Е. В.</v>
          </cell>
          <cell r="E287">
            <v>6</v>
          </cell>
          <cell r="F287">
            <v>8</v>
          </cell>
          <cell r="G287">
            <v>26</v>
          </cell>
        </row>
        <row r="288">
          <cell r="A288">
            <v>1182</v>
          </cell>
          <cell r="B288">
            <v>230</v>
          </cell>
          <cell r="C288">
            <v>1604</v>
          </cell>
          <cell r="D288" t="str">
            <v>Куцабенкова Г. Е.</v>
          </cell>
          <cell r="E288">
            <v>6</v>
          </cell>
          <cell r="F288">
            <v>8</v>
          </cell>
          <cell r="G288">
            <v>26</v>
          </cell>
        </row>
        <row r="289">
          <cell r="A289">
            <v>1185</v>
          </cell>
          <cell r="B289">
            <v>462</v>
          </cell>
          <cell r="C289">
            <v>1601</v>
          </cell>
          <cell r="D289" t="str">
            <v>Хрусталь А. Ю.</v>
          </cell>
          <cell r="E289">
            <v>6</v>
          </cell>
          <cell r="F289">
            <v>8</v>
          </cell>
          <cell r="G289">
            <v>22</v>
          </cell>
        </row>
        <row r="290">
          <cell r="A290">
            <v>1190</v>
          </cell>
          <cell r="B290">
            <v>500</v>
          </cell>
          <cell r="C290">
            <v>2009</v>
          </cell>
          <cell r="D290" t="str">
            <v>Яковлева Э. Н.</v>
          </cell>
          <cell r="E290">
            <v>6</v>
          </cell>
          <cell r="F290">
            <v>8</v>
          </cell>
          <cell r="G290">
            <v>22</v>
          </cell>
        </row>
        <row r="291">
          <cell r="A291">
            <v>1192</v>
          </cell>
          <cell r="B291">
            <v>362</v>
          </cell>
          <cell r="C291">
            <v>2013</v>
          </cell>
          <cell r="D291" t="str">
            <v>Савосько Ю. А.</v>
          </cell>
          <cell r="E291">
            <v>6</v>
          </cell>
          <cell r="F291">
            <v>8</v>
          </cell>
          <cell r="G291">
            <v>22</v>
          </cell>
        </row>
        <row r="292">
          <cell r="A292">
            <v>1193</v>
          </cell>
          <cell r="B292">
            <v>298</v>
          </cell>
          <cell r="C292">
            <v>2009</v>
          </cell>
          <cell r="D292" t="str">
            <v>Немцева Л. П.</v>
          </cell>
          <cell r="E292">
            <v>6</v>
          </cell>
          <cell r="F292">
            <v>8</v>
          </cell>
          <cell r="G292">
            <v>22</v>
          </cell>
        </row>
        <row r="293">
          <cell r="A293">
            <v>1194</v>
          </cell>
          <cell r="B293">
            <v>281</v>
          </cell>
          <cell r="C293">
            <v>1601</v>
          </cell>
          <cell r="D293" t="str">
            <v>Минина И. В.</v>
          </cell>
          <cell r="E293">
            <v>6</v>
          </cell>
          <cell r="F293">
            <v>8</v>
          </cell>
          <cell r="G293">
            <v>22</v>
          </cell>
        </row>
        <row r="294">
          <cell r="A294">
            <v>1197</v>
          </cell>
          <cell r="B294">
            <v>16</v>
          </cell>
          <cell r="C294">
            <v>2007</v>
          </cell>
          <cell r="D294" t="str">
            <v>Андреева Н. А.</v>
          </cell>
          <cell r="E294">
            <v>6</v>
          </cell>
          <cell r="F294">
            <v>8</v>
          </cell>
          <cell r="G294">
            <v>20</v>
          </cell>
        </row>
        <row r="295">
          <cell r="A295">
            <v>1199</v>
          </cell>
          <cell r="B295">
            <v>369</v>
          </cell>
          <cell r="C295">
            <v>1602</v>
          </cell>
          <cell r="D295" t="str">
            <v>Сасковец Е. А.</v>
          </cell>
          <cell r="E295">
            <v>6</v>
          </cell>
          <cell r="F295">
            <v>8</v>
          </cell>
          <cell r="G295">
            <v>22</v>
          </cell>
        </row>
        <row r="296">
          <cell r="A296">
            <v>1200</v>
          </cell>
          <cell r="B296">
            <v>348</v>
          </cell>
          <cell r="C296">
            <v>1603</v>
          </cell>
          <cell r="D296" t="str">
            <v>Пронина С. В.</v>
          </cell>
          <cell r="E296">
            <v>6</v>
          </cell>
          <cell r="F296">
            <v>8</v>
          </cell>
          <cell r="G296">
            <v>22</v>
          </cell>
        </row>
        <row r="297">
          <cell r="A297">
            <v>1201</v>
          </cell>
          <cell r="B297">
            <v>277</v>
          </cell>
          <cell r="C297">
            <v>1601</v>
          </cell>
          <cell r="D297" t="str">
            <v>Мацюк А. С.</v>
          </cell>
          <cell r="E297">
            <v>6</v>
          </cell>
          <cell r="F297">
            <v>8</v>
          </cell>
          <cell r="G297">
            <v>22</v>
          </cell>
        </row>
        <row r="298">
          <cell r="A298">
            <v>1203</v>
          </cell>
          <cell r="B298">
            <v>83</v>
          </cell>
          <cell r="C298">
            <v>1603</v>
          </cell>
          <cell r="D298" t="str">
            <v>Гагаева Л. Ф.</v>
          </cell>
          <cell r="E298">
            <v>6</v>
          </cell>
          <cell r="F298">
            <v>8</v>
          </cell>
          <cell r="G298">
            <v>22</v>
          </cell>
        </row>
        <row r="299">
          <cell r="A299">
            <v>1207</v>
          </cell>
          <cell r="B299">
            <v>59</v>
          </cell>
          <cell r="C299">
            <v>301</v>
          </cell>
          <cell r="D299" t="str">
            <v>Бурлака О. О.</v>
          </cell>
          <cell r="E299">
            <v>6</v>
          </cell>
          <cell r="F299">
            <v>8</v>
          </cell>
          <cell r="G299">
            <v>22</v>
          </cell>
        </row>
        <row r="300">
          <cell r="A300">
            <v>1208</v>
          </cell>
          <cell r="B300">
            <v>370</v>
          </cell>
          <cell r="C300">
            <v>1602</v>
          </cell>
          <cell r="D300" t="str">
            <v>Сасковец Р. Н.</v>
          </cell>
          <cell r="E300">
            <v>6</v>
          </cell>
          <cell r="F300">
            <v>8</v>
          </cell>
          <cell r="G300">
            <v>22</v>
          </cell>
        </row>
        <row r="301">
          <cell r="A301">
            <v>1209</v>
          </cell>
          <cell r="B301">
            <v>215</v>
          </cell>
          <cell r="C301">
            <v>1601</v>
          </cell>
          <cell r="D301" t="str">
            <v>Кравцова В. А.</v>
          </cell>
          <cell r="E301">
            <v>6</v>
          </cell>
          <cell r="F301">
            <v>8</v>
          </cell>
          <cell r="G301">
            <v>22</v>
          </cell>
        </row>
        <row r="302">
          <cell r="A302">
            <v>1210</v>
          </cell>
          <cell r="B302">
            <v>264</v>
          </cell>
          <cell r="C302">
            <v>1603</v>
          </cell>
          <cell r="D302" t="str">
            <v>Максимова Л. И.</v>
          </cell>
          <cell r="E302">
            <v>6</v>
          </cell>
          <cell r="F302">
            <v>8</v>
          </cell>
          <cell r="G302">
            <v>22</v>
          </cell>
        </row>
        <row r="303">
          <cell r="A303">
            <v>1211</v>
          </cell>
          <cell r="B303">
            <v>365</v>
          </cell>
          <cell r="C303">
            <v>1603</v>
          </cell>
          <cell r="D303" t="str">
            <v>Саидова О. А.</v>
          </cell>
          <cell r="E303">
            <v>6</v>
          </cell>
          <cell r="F303">
            <v>8</v>
          </cell>
          <cell r="G303">
            <v>22</v>
          </cell>
        </row>
        <row r="304">
          <cell r="A304">
            <v>1212</v>
          </cell>
          <cell r="B304">
            <v>456</v>
          </cell>
          <cell r="C304">
            <v>1601</v>
          </cell>
          <cell r="D304" t="str">
            <v>Ховралева Г. Д.</v>
          </cell>
          <cell r="E304">
            <v>6</v>
          </cell>
          <cell r="F304">
            <v>8</v>
          </cell>
          <cell r="G304">
            <v>21</v>
          </cell>
        </row>
        <row r="305">
          <cell r="A305">
            <v>1213</v>
          </cell>
          <cell r="B305">
            <v>114</v>
          </cell>
          <cell r="C305">
            <v>1601</v>
          </cell>
          <cell r="D305" t="str">
            <v>Дедина Т. В.</v>
          </cell>
          <cell r="E305">
            <v>6</v>
          </cell>
          <cell r="F305">
            <v>8</v>
          </cell>
          <cell r="G305">
            <v>16</v>
          </cell>
        </row>
        <row r="306">
          <cell r="A306">
            <v>1215</v>
          </cell>
          <cell r="B306">
            <v>220</v>
          </cell>
          <cell r="C306">
            <v>1212</v>
          </cell>
          <cell r="D306" t="str">
            <v>Кренева З. В.</v>
          </cell>
          <cell r="E306">
            <v>6</v>
          </cell>
          <cell r="F306">
            <v>8</v>
          </cell>
          <cell r="G306">
            <v>16</v>
          </cell>
        </row>
        <row r="307">
          <cell r="A307">
            <v>1217</v>
          </cell>
          <cell r="B307">
            <v>261</v>
          </cell>
          <cell r="C307">
            <v>201</v>
          </cell>
          <cell r="D307" t="str">
            <v>Макеева В. Н.</v>
          </cell>
          <cell r="E307">
            <v>6</v>
          </cell>
          <cell r="F307">
            <v>9</v>
          </cell>
          <cell r="G307">
            <v>0</v>
          </cell>
        </row>
        <row r="308">
          <cell r="A308">
            <v>1221</v>
          </cell>
          <cell r="B308">
            <v>92</v>
          </cell>
          <cell r="C308">
            <v>1603</v>
          </cell>
          <cell r="D308" t="str">
            <v>Глазуненкова Т. И.</v>
          </cell>
          <cell r="E308">
            <v>6</v>
          </cell>
          <cell r="F308">
            <v>8</v>
          </cell>
          <cell r="G308">
            <v>15</v>
          </cell>
        </row>
        <row r="309">
          <cell r="A309">
            <v>1222</v>
          </cell>
          <cell r="B309">
            <v>199</v>
          </cell>
          <cell r="C309">
            <v>1211</v>
          </cell>
          <cell r="D309" t="str">
            <v>Колупаев М. В.</v>
          </cell>
          <cell r="E309">
            <v>6</v>
          </cell>
          <cell r="F309">
            <v>8</v>
          </cell>
          <cell r="G309">
            <v>9</v>
          </cell>
        </row>
        <row r="310">
          <cell r="A310">
            <v>1224</v>
          </cell>
          <cell r="B310">
            <v>395</v>
          </cell>
          <cell r="C310">
            <v>1603</v>
          </cell>
          <cell r="D310" t="str">
            <v>Скопцова Ж. М.</v>
          </cell>
          <cell r="E310">
            <v>6</v>
          </cell>
          <cell r="F310">
            <v>8</v>
          </cell>
          <cell r="G310">
            <v>22</v>
          </cell>
        </row>
        <row r="311">
          <cell r="A311">
            <v>1225</v>
          </cell>
          <cell r="B311">
            <v>270</v>
          </cell>
          <cell r="C311">
            <v>202</v>
          </cell>
          <cell r="D311" t="str">
            <v>Мартынюк И. В.</v>
          </cell>
          <cell r="E311">
            <v>6</v>
          </cell>
          <cell r="F311">
            <v>8</v>
          </cell>
          <cell r="G311">
            <v>29</v>
          </cell>
        </row>
        <row r="312">
          <cell r="A312">
            <v>1226</v>
          </cell>
          <cell r="B312">
            <v>276</v>
          </cell>
          <cell r="C312">
            <v>1603</v>
          </cell>
          <cell r="D312" t="str">
            <v>Маслова Р. В.</v>
          </cell>
          <cell r="E312">
            <v>6</v>
          </cell>
          <cell r="F312">
            <v>8</v>
          </cell>
          <cell r="G312">
            <v>22</v>
          </cell>
        </row>
        <row r="313">
          <cell r="A313">
            <v>1227</v>
          </cell>
          <cell r="B313">
            <v>128</v>
          </cell>
          <cell r="C313">
            <v>302</v>
          </cell>
          <cell r="D313" t="str">
            <v>Дорофеева С. П.</v>
          </cell>
          <cell r="E313">
            <v>6</v>
          </cell>
          <cell r="F313">
            <v>8</v>
          </cell>
          <cell r="G313">
            <v>22</v>
          </cell>
        </row>
        <row r="314">
          <cell r="A314">
            <v>1228</v>
          </cell>
          <cell r="B314">
            <v>464</v>
          </cell>
          <cell r="C314">
            <v>1212</v>
          </cell>
          <cell r="D314" t="str">
            <v>Цветков А. Д.</v>
          </cell>
          <cell r="E314">
            <v>6</v>
          </cell>
          <cell r="F314">
            <v>8</v>
          </cell>
          <cell r="G314">
            <v>14</v>
          </cell>
        </row>
        <row r="315">
          <cell r="A315">
            <v>1231</v>
          </cell>
          <cell r="B315">
            <v>97</v>
          </cell>
          <cell r="C315">
            <v>2011</v>
          </cell>
          <cell r="D315" t="str">
            <v>Горбачев М. В.</v>
          </cell>
          <cell r="E315">
            <v>6</v>
          </cell>
          <cell r="F315">
            <v>7</v>
          </cell>
          <cell r="G315">
            <v>12</v>
          </cell>
        </row>
        <row r="316">
          <cell r="A316">
            <v>1234</v>
          </cell>
          <cell r="B316">
            <v>291</v>
          </cell>
          <cell r="C316">
            <v>2013</v>
          </cell>
          <cell r="D316" t="str">
            <v>Москвитин А. Ю.</v>
          </cell>
          <cell r="E316">
            <v>6</v>
          </cell>
          <cell r="F316">
            <v>7</v>
          </cell>
          <cell r="G316">
            <v>10</v>
          </cell>
        </row>
        <row r="317">
          <cell r="A317">
            <v>1239</v>
          </cell>
          <cell r="B317">
            <v>81</v>
          </cell>
          <cell r="C317">
            <v>2002</v>
          </cell>
          <cell r="D317" t="str">
            <v>Гаврилов Ю. К.</v>
          </cell>
          <cell r="E317">
            <v>6</v>
          </cell>
          <cell r="F317">
            <v>6</v>
          </cell>
          <cell r="G317">
            <v>24</v>
          </cell>
        </row>
        <row r="318">
          <cell r="A318">
            <v>1240</v>
          </cell>
          <cell r="B318">
            <v>123</v>
          </cell>
          <cell r="C318">
            <v>2005</v>
          </cell>
          <cell r="D318" t="str">
            <v>Дмитриева О. С.</v>
          </cell>
          <cell r="E318">
            <v>6</v>
          </cell>
          <cell r="F318">
            <v>6</v>
          </cell>
          <cell r="G318">
            <v>14</v>
          </cell>
        </row>
        <row r="319">
          <cell r="A319">
            <v>1243</v>
          </cell>
          <cell r="B319">
            <v>438</v>
          </cell>
          <cell r="C319">
            <v>1212</v>
          </cell>
          <cell r="D319" t="str">
            <v>Ухов В. Ю.</v>
          </cell>
          <cell r="E319">
            <v>6</v>
          </cell>
          <cell r="F319">
            <v>5</v>
          </cell>
          <cell r="G319">
            <v>28</v>
          </cell>
        </row>
        <row r="320">
          <cell r="A320">
            <v>1247</v>
          </cell>
          <cell r="B320">
            <v>21</v>
          </cell>
          <cell r="C320">
            <v>2013</v>
          </cell>
          <cell r="D320" t="str">
            <v>Аршинов А. Н.</v>
          </cell>
          <cell r="E320">
            <v>6</v>
          </cell>
          <cell r="F320">
            <v>5</v>
          </cell>
          <cell r="G320">
            <v>9</v>
          </cell>
        </row>
        <row r="321">
          <cell r="A321">
            <v>1248</v>
          </cell>
          <cell r="B321">
            <v>300</v>
          </cell>
          <cell r="C321">
            <v>201</v>
          </cell>
          <cell r="D321" t="str">
            <v>Нечет А. Н.</v>
          </cell>
          <cell r="E321">
            <v>6</v>
          </cell>
          <cell r="F321">
            <v>4</v>
          </cell>
          <cell r="G321">
            <v>25</v>
          </cell>
        </row>
        <row r="322">
          <cell r="A322">
            <v>1251</v>
          </cell>
          <cell r="B322">
            <v>256</v>
          </cell>
          <cell r="C322">
            <v>202</v>
          </cell>
          <cell r="D322" t="str">
            <v>Люкин Ю. А.</v>
          </cell>
          <cell r="E322">
            <v>6</v>
          </cell>
          <cell r="F322">
            <v>5</v>
          </cell>
          <cell r="G322">
            <v>0</v>
          </cell>
        </row>
        <row r="323">
          <cell r="A323">
            <v>1262</v>
          </cell>
          <cell r="B323">
            <v>387</v>
          </cell>
          <cell r="C323">
            <v>2011</v>
          </cell>
          <cell r="D323" t="str">
            <v>Силкин А. В.</v>
          </cell>
          <cell r="E323">
            <v>6</v>
          </cell>
          <cell r="F323">
            <v>3</v>
          </cell>
          <cell r="G323">
            <v>0</v>
          </cell>
        </row>
        <row r="324">
          <cell r="A324">
            <v>1266</v>
          </cell>
          <cell r="B324">
            <v>384</v>
          </cell>
          <cell r="C324">
            <v>2007</v>
          </cell>
          <cell r="D324" t="str">
            <v>Середохина Г. Н.</v>
          </cell>
          <cell r="E324">
            <v>6</v>
          </cell>
          <cell r="F324">
            <v>2</v>
          </cell>
          <cell r="G324">
            <v>0</v>
          </cell>
        </row>
        <row r="325">
          <cell r="A325">
            <v>1269</v>
          </cell>
          <cell r="B325">
            <v>51</v>
          </cell>
          <cell r="C325">
            <v>2011</v>
          </cell>
          <cell r="D325" t="str">
            <v>Борзенко Л. Г.</v>
          </cell>
          <cell r="E325">
            <v>6</v>
          </cell>
          <cell r="F325">
            <v>1</v>
          </cell>
          <cell r="G325">
            <v>19</v>
          </cell>
        </row>
        <row r="326">
          <cell r="A326">
            <v>1272</v>
          </cell>
          <cell r="B326">
            <v>443</v>
          </cell>
          <cell r="C326">
            <v>2011</v>
          </cell>
          <cell r="D326" t="str">
            <v>Федорова Т. В.</v>
          </cell>
          <cell r="E326">
            <v>1</v>
          </cell>
          <cell r="F326">
            <v>1</v>
          </cell>
          <cell r="G326">
            <v>0</v>
          </cell>
        </row>
        <row r="327">
          <cell r="A327">
            <v>1276</v>
          </cell>
          <cell r="B327">
            <v>210</v>
          </cell>
          <cell r="C327">
            <v>1603</v>
          </cell>
          <cell r="D327" t="str">
            <v>Костенко Н. Д.</v>
          </cell>
          <cell r="E327">
            <v>6</v>
          </cell>
          <cell r="F327">
            <v>0</v>
          </cell>
          <cell r="G327">
            <v>14</v>
          </cell>
        </row>
        <row r="328">
          <cell r="A328">
            <v>1279</v>
          </cell>
          <cell r="B328">
            <v>244</v>
          </cell>
          <cell r="C328">
            <v>2013</v>
          </cell>
          <cell r="D328" t="str">
            <v>Литвиненко Д. Ю.</v>
          </cell>
          <cell r="E328">
            <v>6</v>
          </cell>
          <cell r="F328">
            <v>0</v>
          </cell>
          <cell r="G328">
            <v>2</v>
          </cell>
        </row>
        <row r="329">
          <cell r="A329">
            <v>1280</v>
          </cell>
          <cell r="B329">
            <v>352</v>
          </cell>
          <cell r="C329">
            <v>2002</v>
          </cell>
          <cell r="D329" t="str">
            <v>Романенко Е. С.</v>
          </cell>
          <cell r="E329">
            <v>6</v>
          </cell>
          <cell r="F329">
            <v>0</v>
          </cell>
          <cell r="G329">
            <v>0</v>
          </cell>
        </row>
        <row r="330">
          <cell r="A330">
            <v>1285</v>
          </cell>
          <cell r="B330">
            <v>228</v>
          </cell>
          <cell r="C330">
            <v>202</v>
          </cell>
          <cell r="D330" t="str">
            <v>Куликов П. Н.</v>
          </cell>
          <cell r="E330">
            <v>5</v>
          </cell>
          <cell r="F330">
            <v>11</v>
          </cell>
          <cell r="G330">
            <v>18</v>
          </cell>
        </row>
        <row r="331">
          <cell r="A331">
            <v>1286</v>
          </cell>
          <cell r="B331">
            <v>324</v>
          </cell>
          <cell r="C331">
            <v>202</v>
          </cell>
          <cell r="D331" t="str">
            <v>Паршиков В. М.</v>
          </cell>
          <cell r="E331">
            <v>5</v>
          </cell>
          <cell r="F331">
            <v>11</v>
          </cell>
          <cell r="G331">
            <v>11</v>
          </cell>
        </row>
        <row r="332">
          <cell r="A332">
            <v>1287</v>
          </cell>
          <cell r="B332">
            <v>211</v>
          </cell>
          <cell r="C332">
            <v>202</v>
          </cell>
          <cell r="D332" t="str">
            <v>Костиков А. Э.</v>
          </cell>
          <cell r="E332">
            <v>6</v>
          </cell>
          <cell r="F332">
            <v>0</v>
          </cell>
          <cell r="G332">
            <v>0</v>
          </cell>
        </row>
        <row r="333">
          <cell r="A333">
            <v>1288</v>
          </cell>
          <cell r="B333">
            <v>106</v>
          </cell>
          <cell r="C333">
            <v>2009</v>
          </cell>
          <cell r="D333" t="str">
            <v>Грищенко О. Ю.</v>
          </cell>
          <cell r="E333">
            <v>6</v>
          </cell>
          <cell r="F333">
            <v>0</v>
          </cell>
          <cell r="G333">
            <v>0</v>
          </cell>
        </row>
        <row r="334">
          <cell r="A334">
            <v>1291</v>
          </cell>
          <cell r="B334">
            <v>31</v>
          </cell>
          <cell r="C334">
            <v>2013</v>
          </cell>
          <cell r="D334" t="str">
            <v>Басалыга В. М.</v>
          </cell>
          <cell r="E334">
            <v>5</v>
          </cell>
          <cell r="F334">
            <v>10</v>
          </cell>
          <cell r="G334">
            <v>26</v>
          </cell>
        </row>
        <row r="335">
          <cell r="A335">
            <v>1292</v>
          </cell>
          <cell r="B335">
            <v>482</v>
          </cell>
          <cell r="C335">
            <v>2011</v>
          </cell>
          <cell r="D335" t="str">
            <v>Шеянова Г. С.</v>
          </cell>
          <cell r="E335">
            <v>5</v>
          </cell>
          <cell r="F335">
            <v>10</v>
          </cell>
          <cell r="G335">
            <v>21</v>
          </cell>
        </row>
        <row r="336">
          <cell r="A336">
            <v>1293</v>
          </cell>
          <cell r="B336">
            <v>251</v>
          </cell>
          <cell r="C336">
            <v>1500</v>
          </cell>
          <cell r="D336" t="str">
            <v>Лукин А. А.</v>
          </cell>
          <cell r="E336">
            <v>5</v>
          </cell>
          <cell r="F336">
            <v>10</v>
          </cell>
          <cell r="G336">
            <v>26</v>
          </cell>
        </row>
        <row r="337">
          <cell r="A337">
            <v>1298</v>
          </cell>
          <cell r="B337">
            <v>457</v>
          </cell>
          <cell r="C337">
            <v>2011</v>
          </cell>
          <cell r="D337" t="str">
            <v>Холод В. В.</v>
          </cell>
          <cell r="E337">
            <v>5</v>
          </cell>
          <cell r="F337">
            <v>10</v>
          </cell>
          <cell r="G337">
            <v>7</v>
          </cell>
        </row>
        <row r="338">
          <cell r="A338">
            <v>1299</v>
          </cell>
          <cell r="B338">
            <v>214</v>
          </cell>
          <cell r="C338">
            <v>1501</v>
          </cell>
          <cell r="D338" t="str">
            <v>Кравцов В. И.</v>
          </cell>
          <cell r="E338">
            <v>5</v>
          </cell>
          <cell r="F338">
            <v>10</v>
          </cell>
          <cell r="G338">
            <v>26</v>
          </cell>
        </row>
        <row r="339">
          <cell r="A339">
            <v>1302</v>
          </cell>
          <cell r="B339">
            <v>473</v>
          </cell>
          <cell r="C339">
            <v>202</v>
          </cell>
          <cell r="D339" t="str">
            <v>Чудина О. В.</v>
          </cell>
          <cell r="E339">
            <v>5</v>
          </cell>
          <cell r="F339">
            <v>10</v>
          </cell>
          <cell r="G339">
            <v>26</v>
          </cell>
        </row>
        <row r="340">
          <cell r="A340">
            <v>1305</v>
          </cell>
          <cell r="B340">
            <v>217</v>
          </cell>
          <cell r="C340">
            <v>1500</v>
          </cell>
          <cell r="D340" t="str">
            <v>Красиков Ф. М.</v>
          </cell>
          <cell r="E340">
            <v>5</v>
          </cell>
          <cell r="F340">
            <v>10</v>
          </cell>
          <cell r="G340">
            <v>7</v>
          </cell>
        </row>
        <row r="341">
          <cell r="A341">
            <v>1307</v>
          </cell>
          <cell r="B341">
            <v>484</v>
          </cell>
          <cell r="C341">
            <v>2007</v>
          </cell>
          <cell r="D341" t="str">
            <v>Шидловский В. В.</v>
          </cell>
          <cell r="E341">
            <v>5</v>
          </cell>
          <cell r="F341">
            <v>10</v>
          </cell>
          <cell r="G341">
            <v>0</v>
          </cell>
        </row>
        <row r="342">
          <cell r="A342">
            <v>1308</v>
          </cell>
          <cell r="B342">
            <v>168</v>
          </cell>
          <cell r="C342">
            <v>1101</v>
          </cell>
          <cell r="D342" t="str">
            <v>Казимиренко Т. В.</v>
          </cell>
          <cell r="E342">
            <v>5</v>
          </cell>
          <cell r="F342">
            <v>10</v>
          </cell>
          <cell r="G342">
            <v>0</v>
          </cell>
        </row>
        <row r="343">
          <cell r="A343">
            <v>1314</v>
          </cell>
          <cell r="B343">
            <v>242</v>
          </cell>
          <cell r="C343">
            <v>202</v>
          </cell>
          <cell r="D343" t="str">
            <v>Лисевич С. А.</v>
          </cell>
          <cell r="E343">
            <v>5</v>
          </cell>
          <cell r="F343">
            <v>9</v>
          </cell>
          <cell r="G343">
            <v>0</v>
          </cell>
        </row>
        <row r="344">
          <cell r="A344">
            <v>1318</v>
          </cell>
          <cell r="B344">
            <v>34</v>
          </cell>
          <cell r="C344">
            <v>201</v>
          </cell>
          <cell r="D344" t="str">
            <v>Безруков А. А.</v>
          </cell>
          <cell r="E344">
            <v>4</v>
          </cell>
          <cell r="F344">
            <v>2</v>
          </cell>
          <cell r="G344">
            <v>0</v>
          </cell>
        </row>
        <row r="345">
          <cell r="A345">
            <v>1319</v>
          </cell>
          <cell r="B345">
            <v>87</v>
          </cell>
          <cell r="C345">
            <v>2011</v>
          </cell>
          <cell r="D345" t="str">
            <v>Галушкин Ю. Г.</v>
          </cell>
          <cell r="E345">
            <v>5</v>
          </cell>
          <cell r="F345">
            <v>7</v>
          </cell>
          <cell r="G345">
            <v>18</v>
          </cell>
        </row>
        <row r="346">
          <cell r="A346">
            <v>1323</v>
          </cell>
          <cell r="B346">
            <v>329</v>
          </cell>
          <cell r="C346">
            <v>201</v>
          </cell>
          <cell r="D346" t="str">
            <v>Петровская Е. А.</v>
          </cell>
          <cell r="E346">
            <v>5</v>
          </cell>
          <cell r="F346">
            <v>7</v>
          </cell>
          <cell r="G346">
            <v>7</v>
          </cell>
        </row>
        <row r="347">
          <cell r="A347">
            <v>1325</v>
          </cell>
          <cell r="B347">
            <v>64</v>
          </cell>
          <cell r="C347">
            <v>2011</v>
          </cell>
          <cell r="D347" t="str">
            <v>Васильев В. Б.</v>
          </cell>
          <cell r="E347">
            <v>5</v>
          </cell>
          <cell r="F347">
            <v>6</v>
          </cell>
          <cell r="G347">
            <v>28</v>
          </cell>
        </row>
        <row r="348">
          <cell r="A348">
            <v>1326</v>
          </cell>
          <cell r="B348">
            <v>239</v>
          </cell>
          <cell r="C348">
            <v>2011</v>
          </cell>
          <cell r="D348" t="str">
            <v>Леонидов В. А.</v>
          </cell>
          <cell r="E348">
            <v>5</v>
          </cell>
          <cell r="F348">
            <v>6</v>
          </cell>
          <cell r="G348">
            <v>19</v>
          </cell>
        </row>
        <row r="349">
          <cell r="A349">
            <v>1327</v>
          </cell>
          <cell r="B349">
            <v>366</v>
          </cell>
          <cell r="C349">
            <v>1101</v>
          </cell>
          <cell r="D349" t="str">
            <v>Сапон М. Г.</v>
          </cell>
          <cell r="E349">
            <v>5</v>
          </cell>
          <cell r="F349">
            <v>6</v>
          </cell>
          <cell r="G349">
            <v>16</v>
          </cell>
        </row>
        <row r="350">
          <cell r="A350">
            <v>2206</v>
          </cell>
          <cell r="B350">
            <v>226</v>
          </cell>
          <cell r="C350">
            <v>1602</v>
          </cell>
          <cell r="D350" t="str">
            <v>Кузнецова Т. В.</v>
          </cell>
          <cell r="E350">
            <v>5</v>
          </cell>
          <cell r="F350">
            <v>8</v>
          </cell>
          <cell r="G350">
            <v>0</v>
          </cell>
        </row>
        <row r="351">
          <cell r="A351">
            <v>2212</v>
          </cell>
          <cell r="B351">
            <v>463</v>
          </cell>
          <cell r="C351">
            <v>1603</v>
          </cell>
          <cell r="D351" t="str">
            <v>Хубулова Т. В.</v>
          </cell>
          <cell r="E351">
            <v>4</v>
          </cell>
          <cell r="F351">
            <v>4</v>
          </cell>
          <cell r="G351">
            <v>0</v>
          </cell>
        </row>
        <row r="352">
          <cell r="A352">
            <v>2214</v>
          </cell>
          <cell r="B352">
            <v>285</v>
          </cell>
          <cell r="C352">
            <v>801</v>
          </cell>
          <cell r="D352" t="str">
            <v>Мирошниченко Т. Н.</v>
          </cell>
          <cell r="E352">
            <v>5</v>
          </cell>
          <cell r="F352">
            <v>8</v>
          </cell>
          <cell r="G352">
            <v>0</v>
          </cell>
        </row>
        <row r="353">
          <cell r="A353">
            <v>2251</v>
          </cell>
          <cell r="B353">
            <v>85</v>
          </cell>
          <cell r="C353">
            <v>1602</v>
          </cell>
          <cell r="D353" t="str">
            <v>Галактионова И. Б.</v>
          </cell>
          <cell r="E353">
            <v>4</v>
          </cell>
          <cell r="F353">
            <v>4</v>
          </cell>
          <cell r="G353">
            <v>0</v>
          </cell>
        </row>
        <row r="354">
          <cell r="A354">
            <v>2267</v>
          </cell>
          <cell r="B354">
            <v>490</v>
          </cell>
          <cell r="C354">
            <v>2005</v>
          </cell>
          <cell r="D354" t="str">
            <v>Шунатова Л. Н.</v>
          </cell>
          <cell r="E354">
            <v>5</v>
          </cell>
          <cell r="F354">
            <v>6</v>
          </cell>
          <cell r="G354">
            <v>0</v>
          </cell>
        </row>
        <row r="355">
          <cell r="A355">
            <v>2268</v>
          </cell>
          <cell r="B355">
            <v>425</v>
          </cell>
          <cell r="C355">
            <v>1603</v>
          </cell>
          <cell r="D355" t="str">
            <v>Тиханчук А. С.</v>
          </cell>
          <cell r="E355">
            <v>5</v>
          </cell>
          <cell r="F355">
            <v>0</v>
          </cell>
          <cell r="G355">
            <v>11</v>
          </cell>
        </row>
        <row r="356">
          <cell r="A356">
            <v>2307</v>
          </cell>
          <cell r="B356">
            <v>254</v>
          </cell>
          <cell r="C356">
            <v>1603</v>
          </cell>
          <cell r="D356" t="str">
            <v>Лысенко А. В.</v>
          </cell>
          <cell r="E356">
            <v>6</v>
          </cell>
          <cell r="F356">
            <v>8</v>
          </cell>
          <cell r="G356">
            <v>22</v>
          </cell>
        </row>
        <row r="357">
          <cell r="A357">
            <v>2329</v>
          </cell>
          <cell r="B357">
            <v>173</v>
          </cell>
          <cell r="C357">
            <v>1603</v>
          </cell>
          <cell r="D357" t="str">
            <v>Карлова Н. Т.</v>
          </cell>
          <cell r="E357">
            <v>6</v>
          </cell>
          <cell r="F357">
            <v>8</v>
          </cell>
          <cell r="G357">
            <v>22</v>
          </cell>
        </row>
        <row r="358">
          <cell r="A358">
            <v>2341</v>
          </cell>
          <cell r="B358">
            <v>444</v>
          </cell>
          <cell r="C358">
            <v>1601</v>
          </cell>
          <cell r="D358" t="str">
            <v>Федорченко Н. Н.</v>
          </cell>
          <cell r="E358">
            <v>3</v>
          </cell>
          <cell r="F358">
            <v>10</v>
          </cell>
          <cell r="G358">
            <v>21</v>
          </cell>
        </row>
        <row r="359">
          <cell r="A359">
            <v>2372</v>
          </cell>
          <cell r="B359">
            <v>39</v>
          </cell>
          <cell r="C359">
            <v>1603</v>
          </cell>
          <cell r="D359" t="str">
            <v>Березина И. Ю.</v>
          </cell>
          <cell r="E359">
            <v>4</v>
          </cell>
          <cell r="F359">
            <v>4</v>
          </cell>
          <cell r="G359">
            <v>0</v>
          </cell>
        </row>
        <row r="360">
          <cell r="A360">
            <v>2383</v>
          </cell>
          <cell r="B360">
            <v>174</v>
          </cell>
          <cell r="C360">
            <v>1500</v>
          </cell>
          <cell r="D360" t="str">
            <v>Карташев О. В.</v>
          </cell>
          <cell r="E360">
            <v>5</v>
          </cell>
          <cell r="F360">
            <v>7</v>
          </cell>
          <cell r="G360">
            <v>21</v>
          </cell>
        </row>
        <row r="361">
          <cell r="A361">
            <v>2426</v>
          </cell>
          <cell r="B361">
            <v>492</v>
          </cell>
          <cell r="C361">
            <v>401</v>
          </cell>
          <cell r="D361" t="str">
            <v>Шурпик С. Н.</v>
          </cell>
          <cell r="E361">
            <v>4</v>
          </cell>
          <cell r="F361">
            <v>10</v>
          </cell>
          <cell r="G361">
            <v>8</v>
          </cell>
        </row>
        <row r="362">
          <cell r="A362">
            <v>2428</v>
          </cell>
          <cell r="B362">
            <v>117</v>
          </cell>
          <cell r="C362">
            <v>2009</v>
          </cell>
          <cell r="D362" t="str">
            <v>Дерванова Е. С.</v>
          </cell>
          <cell r="E362">
            <v>5</v>
          </cell>
          <cell r="F362">
            <v>6</v>
          </cell>
          <cell r="G362">
            <v>0</v>
          </cell>
        </row>
        <row r="363">
          <cell r="A363">
            <v>2432</v>
          </cell>
          <cell r="B363">
            <v>246</v>
          </cell>
          <cell r="C363">
            <v>302</v>
          </cell>
          <cell r="D363" t="str">
            <v>Литвиненко Н. А.</v>
          </cell>
          <cell r="E363">
            <v>3</v>
          </cell>
          <cell r="F363">
            <v>7</v>
          </cell>
          <cell r="G363">
            <v>8</v>
          </cell>
        </row>
        <row r="364">
          <cell r="A364">
            <v>2434</v>
          </cell>
          <cell r="B364">
            <v>20</v>
          </cell>
          <cell r="C364">
            <v>1501</v>
          </cell>
          <cell r="D364" t="str">
            <v>Артеменко А. И.</v>
          </cell>
          <cell r="E364">
            <v>5</v>
          </cell>
          <cell r="F364">
            <v>10</v>
          </cell>
          <cell r="G364">
            <v>26</v>
          </cell>
        </row>
        <row r="365">
          <cell r="A365">
            <v>2453</v>
          </cell>
          <cell r="B365">
            <v>47</v>
          </cell>
          <cell r="C365">
            <v>1603</v>
          </cell>
          <cell r="D365" t="str">
            <v>Бойко Л. А.</v>
          </cell>
          <cell r="E365">
            <v>4</v>
          </cell>
          <cell r="F365">
            <v>4</v>
          </cell>
          <cell r="G365">
            <v>0</v>
          </cell>
        </row>
        <row r="366">
          <cell r="A366">
            <v>2456</v>
          </cell>
          <cell r="B366">
            <v>322</v>
          </cell>
          <cell r="C366">
            <v>1603</v>
          </cell>
          <cell r="D366" t="str">
            <v>Панюшева Т. В.</v>
          </cell>
          <cell r="E366">
            <v>5</v>
          </cell>
          <cell r="F366">
            <v>3</v>
          </cell>
          <cell r="G366">
            <v>0</v>
          </cell>
        </row>
        <row r="367">
          <cell r="A367">
            <v>2458</v>
          </cell>
          <cell r="B367">
            <v>138</v>
          </cell>
          <cell r="C367">
            <v>1603</v>
          </cell>
          <cell r="D367" t="str">
            <v>Ерошина Л. Н.</v>
          </cell>
          <cell r="E367">
            <v>4</v>
          </cell>
          <cell r="F367">
            <v>4</v>
          </cell>
          <cell r="G367">
            <v>0</v>
          </cell>
        </row>
        <row r="368">
          <cell r="A368">
            <v>2459</v>
          </cell>
          <cell r="B368">
            <v>178</v>
          </cell>
          <cell r="C368">
            <v>1602</v>
          </cell>
          <cell r="D368" t="str">
            <v>Киселева Т. М.</v>
          </cell>
          <cell r="E368">
            <v>4</v>
          </cell>
          <cell r="F368">
            <v>4</v>
          </cell>
          <cell r="G368">
            <v>0</v>
          </cell>
        </row>
        <row r="369">
          <cell r="A369">
            <v>2460</v>
          </cell>
          <cell r="B369">
            <v>486</v>
          </cell>
          <cell r="C369">
            <v>1601</v>
          </cell>
          <cell r="D369" t="str">
            <v>Школина С. А.</v>
          </cell>
          <cell r="E369">
            <v>4</v>
          </cell>
          <cell r="F369">
            <v>4</v>
          </cell>
          <cell r="G369">
            <v>0</v>
          </cell>
        </row>
        <row r="370">
          <cell r="A370">
            <v>2465</v>
          </cell>
          <cell r="B370">
            <v>91</v>
          </cell>
          <cell r="C370">
            <v>2011</v>
          </cell>
          <cell r="D370" t="str">
            <v>Гетман М. Г.</v>
          </cell>
          <cell r="E370">
            <v>4</v>
          </cell>
          <cell r="F370">
            <v>7</v>
          </cell>
          <cell r="G370">
            <v>8</v>
          </cell>
        </row>
        <row r="371">
          <cell r="A371">
            <v>2467</v>
          </cell>
          <cell r="B371">
            <v>28</v>
          </cell>
          <cell r="C371">
            <v>302</v>
          </cell>
          <cell r="D371" t="str">
            <v>Баранникова Л. М.</v>
          </cell>
          <cell r="E371">
            <v>3</v>
          </cell>
          <cell r="F371">
            <v>10</v>
          </cell>
          <cell r="G371">
            <v>0</v>
          </cell>
        </row>
        <row r="372">
          <cell r="A372">
            <v>2480</v>
          </cell>
          <cell r="B372">
            <v>441</v>
          </cell>
          <cell r="C372">
            <v>1500</v>
          </cell>
          <cell r="D372" t="str">
            <v>Фатеев В. В.</v>
          </cell>
          <cell r="E372">
            <v>5</v>
          </cell>
          <cell r="F372">
            <v>7</v>
          </cell>
          <cell r="G372">
            <v>18</v>
          </cell>
        </row>
        <row r="373">
          <cell r="A373">
            <v>2486</v>
          </cell>
          <cell r="B373">
            <v>186</v>
          </cell>
          <cell r="C373">
            <v>2009</v>
          </cell>
          <cell r="D373" t="str">
            <v>Ковалев В. Д.</v>
          </cell>
          <cell r="E373">
            <v>5</v>
          </cell>
          <cell r="F373">
            <v>6</v>
          </cell>
          <cell r="G373">
            <v>0</v>
          </cell>
        </row>
        <row r="374">
          <cell r="A374">
            <v>2491</v>
          </cell>
          <cell r="B374">
            <v>414</v>
          </cell>
          <cell r="C374">
            <v>202</v>
          </cell>
          <cell r="D374" t="str">
            <v>Стрельцова И. В.</v>
          </cell>
          <cell r="E374">
            <v>5</v>
          </cell>
          <cell r="F374">
            <v>1</v>
          </cell>
          <cell r="G374">
            <v>5</v>
          </cell>
        </row>
        <row r="375">
          <cell r="A375">
            <v>2511</v>
          </cell>
          <cell r="B375">
            <v>14</v>
          </cell>
          <cell r="C375">
            <v>1101</v>
          </cell>
          <cell r="D375" t="str">
            <v>Алехна Г. Н.</v>
          </cell>
          <cell r="E375">
            <v>5</v>
          </cell>
          <cell r="F375">
            <v>10</v>
          </cell>
          <cell r="G375">
            <v>0</v>
          </cell>
        </row>
        <row r="376">
          <cell r="A376">
            <v>2530</v>
          </cell>
          <cell r="B376">
            <v>440</v>
          </cell>
          <cell r="C376">
            <v>303</v>
          </cell>
          <cell r="D376" t="str">
            <v>Фадеева Н. Н.</v>
          </cell>
          <cell r="E376">
            <v>4</v>
          </cell>
          <cell r="F376">
            <v>3</v>
          </cell>
          <cell r="G376">
            <v>25</v>
          </cell>
        </row>
        <row r="377">
          <cell r="A377">
            <v>2547</v>
          </cell>
          <cell r="B377">
            <v>133</v>
          </cell>
          <cell r="C377">
            <v>1101</v>
          </cell>
          <cell r="D377" t="str">
            <v>Дьячков В. М.</v>
          </cell>
          <cell r="E377">
            <v>5</v>
          </cell>
          <cell r="F377">
            <v>9</v>
          </cell>
          <cell r="G377">
            <v>0</v>
          </cell>
        </row>
        <row r="378">
          <cell r="A378">
            <v>2567</v>
          </cell>
          <cell r="B378">
            <v>336</v>
          </cell>
          <cell r="C378">
            <v>2013</v>
          </cell>
          <cell r="D378" t="str">
            <v>Плотников С. Д.</v>
          </cell>
          <cell r="E378">
            <v>4</v>
          </cell>
          <cell r="F378">
            <v>10</v>
          </cell>
          <cell r="G378">
            <v>15</v>
          </cell>
        </row>
        <row r="379">
          <cell r="A379">
            <v>2587</v>
          </cell>
          <cell r="B379">
            <v>236</v>
          </cell>
          <cell r="C379">
            <v>501</v>
          </cell>
          <cell r="D379" t="str">
            <v>Левковская Т. П.</v>
          </cell>
          <cell r="E379">
            <v>3</v>
          </cell>
          <cell r="F379">
            <v>10</v>
          </cell>
          <cell r="G379">
            <v>9</v>
          </cell>
        </row>
        <row r="380">
          <cell r="A380">
            <v>2597</v>
          </cell>
          <cell r="B380">
            <v>196</v>
          </cell>
          <cell r="C380">
            <v>302</v>
          </cell>
          <cell r="D380" t="str">
            <v>Колосова Е. Э.</v>
          </cell>
          <cell r="E380">
            <v>3</v>
          </cell>
          <cell r="F380">
            <v>11</v>
          </cell>
          <cell r="G380">
            <v>14</v>
          </cell>
        </row>
        <row r="381">
          <cell r="A381">
            <v>2602</v>
          </cell>
          <cell r="B381">
            <v>401</v>
          </cell>
          <cell r="C381">
            <v>2013</v>
          </cell>
          <cell r="D381" t="str">
            <v>Смирнов Н. Н.</v>
          </cell>
          <cell r="E381">
            <v>5</v>
          </cell>
          <cell r="F381">
            <v>4</v>
          </cell>
          <cell r="G381">
            <v>28</v>
          </cell>
        </row>
        <row r="382">
          <cell r="A382">
            <v>2605</v>
          </cell>
          <cell r="B382">
            <v>9</v>
          </cell>
          <cell r="C382">
            <v>1101</v>
          </cell>
          <cell r="D382" t="str">
            <v>Азаренков В. Н.</v>
          </cell>
          <cell r="E382">
            <v>5</v>
          </cell>
          <cell r="F382">
            <v>3</v>
          </cell>
          <cell r="G382">
            <v>0</v>
          </cell>
        </row>
        <row r="383">
          <cell r="A383">
            <v>2606</v>
          </cell>
          <cell r="B383">
            <v>354</v>
          </cell>
          <cell r="C383">
            <v>2009</v>
          </cell>
          <cell r="D383" t="str">
            <v>Романова Т. А.</v>
          </cell>
          <cell r="E383">
            <v>4</v>
          </cell>
          <cell r="F383">
            <v>2</v>
          </cell>
          <cell r="G383">
            <v>0</v>
          </cell>
        </row>
        <row r="384">
          <cell r="A384">
            <v>3003</v>
          </cell>
          <cell r="B384">
            <v>319</v>
          </cell>
          <cell r="C384">
            <v>1211</v>
          </cell>
          <cell r="D384" t="str">
            <v>Панов И. И.</v>
          </cell>
          <cell r="E384">
            <v>4</v>
          </cell>
          <cell r="F384">
            <v>4</v>
          </cell>
          <cell r="G384">
            <v>29</v>
          </cell>
        </row>
        <row r="385">
          <cell r="A385">
            <v>3009</v>
          </cell>
          <cell r="B385">
            <v>317</v>
          </cell>
          <cell r="C385">
            <v>2002</v>
          </cell>
          <cell r="D385" t="str">
            <v>Останина Л. Я.</v>
          </cell>
          <cell r="E385">
            <v>4</v>
          </cell>
          <cell r="F385">
            <v>4</v>
          </cell>
          <cell r="G385">
            <v>26</v>
          </cell>
        </row>
        <row r="386">
          <cell r="A386">
            <v>3028</v>
          </cell>
          <cell r="B386">
            <v>93</v>
          </cell>
          <cell r="C386">
            <v>1603</v>
          </cell>
          <cell r="D386" t="str">
            <v>Глухова Г. Д.</v>
          </cell>
          <cell r="E386">
            <v>4</v>
          </cell>
          <cell r="F386">
            <v>4</v>
          </cell>
          <cell r="G386">
            <v>0</v>
          </cell>
        </row>
        <row r="387">
          <cell r="A387">
            <v>3037</v>
          </cell>
          <cell r="B387">
            <v>403</v>
          </cell>
          <cell r="C387">
            <v>303</v>
          </cell>
          <cell r="D387" t="str">
            <v>Смородина Т. А.</v>
          </cell>
          <cell r="E387">
            <v>3</v>
          </cell>
          <cell r="F387">
            <v>10</v>
          </cell>
          <cell r="G387">
            <v>0</v>
          </cell>
        </row>
        <row r="388">
          <cell r="A388">
            <v>3038</v>
          </cell>
          <cell r="B388">
            <v>479</v>
          </cell>
          <cell r="C388">
            <v>1604</v>
          </cell>
          <cell r="D388" t="str">
            <v>Шельпекова Т. А.</v>
          </cell>
          <cell r="E388">
            <v>3</v>
          </cell>
          <cell r="F388">
            <v>10</v>
          </cell>
          <cell r="G388">
            <v>0</v>
          </cell>
        </row>
        <row r="389">
          <cell r="A389">
            <v>3042</v>
          </cell>
          <cell r="B389">
            <v>323</v>
          </cell>
          <cell r="C389">
            <v>2011</v>
          </cell>
          <cell r="D389" t="str">
            <v>Паращенко В. В.</v>
          </cell>
          <cell r="E389">
            <v>4</v>
          </cell>
          <cell r="F389">
            <v>8</v>
          </cell>
          <cell r="G389">
            <v>3</v>
          </cell>
        </row>
        <row r="390">
          <cell r="A390">
            <v>3050</v>
          </cell>
          <cell r="B390">
            <v>248</v>
          </cell>
          <cell r="C390">
            <v>2005</v>
          </cell>
          <cell r="D390" t="str">
            <v>Луговая Е. И.</v>
          </cell>
          <cell r="E390">
            <v>3</v>
          </cell>
          <cell r="F390">
            <v>10</v>
          </cell>
          <cell r="G390">
            <v>0</v>
          </cell>
        </row>
        <row r="391">
          <cell r="A391">
            <v>3051</v>
          </cell>
          <cell r="B391">
            <v>306</v>
          </cell>
          <cell r="C391">
            <v>301</v>
          </cell>
          <cell r="D391" t="str">
            <v>Никонова Н. Н.</v>
          </cell>
          <cell r="E391">
            <v>4</v>
          </cell>
          <cell r="F391">
            <v>6</v>
          </cell>
          <cell r="G391">
            <v>0</v>
          </cell>
        </row>
        <row r="392">
          <cell r="A392">
            <v>3069</v>
          </cell>
          <cell r="B392">
            <v>200</v>
          </cell>
          <cell r="C392">
            <v>1604</v>
          </cell>
          <cell r="D392" t="str">
            <v>Колышева С. А.</v>
          </cell>
          <cell r="E392">
            <v>3</v>
          </cell>
          <cell r="F392">
            <v>10</v>
          </cell>
          <cell r="G392">
            <v>0</v>
          </cell>
        </row>
        <row r="393">
          <cell r="A393">
            <v>3075</v>
          </cell>
          <cell r="B393">
            <v>56</v>
          </cell>
          <cell r="C393">
            <v>303</v>
          </cell>
          <cell r="D393" t="str">
            <v>Буйная Т. В.</v>
          </cell>
          <cell r="E393">
            <v>3</v>
          </cell>
          <cell r="F393">
            <v>10</v>
          </cell>
          <cell r="G393">
            <v>0</v>
          </cell>
        </row>
        <row r="394">
          <cell r="A394">
            <v>3081</v>
          </cell>
          <cell r="B394">
            <v>326</v>
          </cell>
          <cell r="C394">
            <v>1211</v>
          </cell>
          <cell r="D394" t="str">
            <v>Пацуков П. В.</v>
          </cell>
          <cell r="E394">
            <v>4</v>
          </cell>
          <cell r="F394">
            <v>2</v>
          </cell>
          <cell r="G394">
            <v>7</v>
          </cell>
        </row>
        <row r="395">
          <cell r="A395">
            <v>3109</v>
          </cell>
          <cell r="B395">
            <v>476</v>
          </cell>
          <cell r="C395">
            <v>1604</v>
          </cell>
          <cell r="D395" t="str">
            <v>Шарова Л. В.</v>
          </cell>
          <cell r="E395">
            <v>3</v>
          </cell>
          <cell r="F395">
            <v>10</v>
          </cell>
          <cell r="G395">
            <v>0</v>
          </cell>
        </row>
        <row r="396">
          <cell r="A396">
            <v>3116</v>
          </cell>
          <cell r="B396">
            <v>145</v>
          </cell>
          <cell r="C396">
            <v>2013</v>
          </cell>
          <cell r="D396" t="str">
            <v>Зайцев В. Д.</v>
          </cell>
          <cell r="E396">
            <v>4</v>
          </cell>
          <cell r="F396">
            <v>1</v>
          </cell>
          <cell r="G396">
            <v>0</v>
          </cell>
        </row>
        <row r="397">
          <cell r="A397">
            <v>3120</v>
          </cell>
          <cell r="B397">
            <v>152</v>
          </cell>
          <cell r="C397">
            <v>1212</v>
          </cell>
          <cell r="D397" t="str">
            <v>Иванов О. С.</v>
          </cell>
          <cell r="E397">
            <v>4</v>
          </cell>
          <cell r="F397">
            <v>4</v>
          </cell>
          <cell r="G397">
            <v>0</v>
          </cell>
        </row>
        <row r="398">
          <cell r="A398">
            <v>3127</v>
          </cell>
          <cell r="B398">
            <v>498</v>
          </cell>
          <cell r="C398">
            <v>301</v>
          </cell>
          <cell r="D398" t="str">
            <v>Ядыкина Ю. А.</v>
          </cell>
          <cell r="E398">
            <v>3</v>
          </cell>
          <cell r="F398">
            <v>11</v>
          </cell>
          <cell r="G398">
            <v>17</v>
          </cell>
        </row>
        <row r="399">
          <cell r="A399">
            <v>3137</v>
          </cell>
          <cell r="B399">
            <v>122</v>
          </cell>
          <cell r="C399">
            <v>1212</v>
          </cell>
          <cell r="D399" t="str">
            <v>Диков А. В.</v>
          </cell>
          <cell r="E399">
            <v>3</v>
          </cell>
          <cell r="F399">
            <v>11</v>
          </cell>
          <cell r="G399">
            <v>20</v>
          </cell>
        </row>
        <row r="400">
          <cell r="A400">
            <v>3138</v>
          </cell>
          <cell r="B400">
            <v>455</v>
          </cell>
          <cell r="C400">
            <v>1602</v>
          </cell>
          <cell r="D400" t="str">
            <v>Хацкова О. А.</v>
          </cell>
          <cell r="E400">
            <v>3</v>
          </cell>
          <cell r="F400">
            <v>10</v>
          </cell>
          <cell r="G400">
            <v>0</v>
          </cell>
        </row>
        <row r="401">
          <cell r="A401">
            <v>3147</v>
          </cell>
          <cell r="B401">
            <v>103</v>
          </cell>
          <cell r="C401">
            <v>2011</v>
          </cell>
          <cell r="D401" t="str">
            <v>Григорьева Л. И.</v>
          </cell>
          <cell r="E401">
            <v>3</v>
          </cell>
          <cell r="F401">
            <v>5</v>
          </cell>
          <cell r="G401">
            <v>20</v>
          </cell>
        </row>
        <row r="402">
          <cell r="A402">
            <v>3152</v>
          </cell>
          <cell r="B402">
            <v>406</v>
          </cell>
          <cell r="C402">
            <v>201</v>
          </cell>
          <cell r="D402" t="str">
            <v>Сорока Н. Н.</v>
          </cell>
          <cell r="E402">
            <v>4</v>
          </cell>
          <cell r="F402">
            <v>5</v>
          </cell>
          <cell r="G402">
            <v>3</v>
          </cell>
        </row>
        <row r="403">
          <cell r="A403">
            <v>3160</v>
          </cell>
          <cell r="B403">
            <v>480</v>
          </cell>
          <cell r="C403">
            <v>2013</v>
          </cell>
          <cell r="D403" t="str">
            <v>Шерстнев В. В.</v>
          </cell>
          <cell r="E403">
            <v>4</v>
          </cell>
          <cell r="F403">
            <v>4</v>
          </cell>
          <cell r="G403">
            <v>29</v>
          </cell>
        </row>
        <row r="404">
          <cell r="A404">
            <v>3162</v>
          </cell>
          <cell r="B404">
            <v>204</v>
          </cell>
          <cell r="C404">
            <v>202</v>
          </cell>
          <cell r="D404" t="str">
            <v>Коновалов И. К.</v>
          </cell>
          <cell r="E404">
            <v>4</v>
          </cell>
          <cell r="F404">
            <v>4</v>
          </cell>
          <cell r="G404">
            <v>0</v>
          </cell>
        </row>
        <row r="405">
          <cell r="A405">
            <v>3163</v>
          </cell>
          <cell r="B405">
            <v>113</v>
          </cell>
          <cell r="C405">
            <v>2002</v>
          </cell>
          <cell r="D405" t="str">
            <v>Дахова Н. П.</v>
          </cell>
          <cell r="E405">
            <v>4</v>
          </cell>
          <cell r="F405">
            <v>2</v>
          </cell>
          <cell r="G405">
            <v>26</v>
          </cell>
        </row>
        <row r="406">
          <cell r="A406">
            <v>3164</v>
          </cell>
          <cell r="B406">
            <v>465</v>
          </cell>
          <cell r="C406">
            <v>201</v>
          </cell>
          <cell r="D406" t="str">
            <v>Цехан Л. Н.</v>
          </cell>
          <cell r="E406">
            <v>4</v>
          </cell>
          <cell r="F406">
            <v>2</v>
          </cell>
          <cell r="G406">
            <v>28</v>
          </cell>
        </row>
        <row r="407">
          <cell r="A407">
            <v>3165</v>
          </cell>
          <cell r="B407">
            <v>212</v>
          </cell>
          <cell r="C407">
            <v>2002</v>
          </cell>
          <cell r="D407" t="str">
            <v>Котова Р. И.</v>
          </cell>
          <cell r="E407">
            <v>4</v>
          </cell>
          <cell r="F407">
            <v>2</v>
          </cell>
          <cell r="G407">
            <v>21</v>
          </cell>
        </row>
        <row r="408">
          <cell r="A408">
            <v>3167</v>
          </cell>
          <cell r="B408">
            <v>303</v>
          </cell>
          <cell r="C408">
            <v>202</v>
          </cell>
          <cell r="D408" t="str">
            <v>Нидермаер Т. В.</v>
          </cell>
          <cell r="E408">
            <v>4</v>
          </cell>
          <cell r="F408">
            <v>2</v>
          </cell>
          <cell r="G408">
            <v>7</v>
          </cell>
        </row>
        <row r="409">
          <cell r="A409">
            <v>3169</v>
          </cell>
          <cell r="B409">
            <v>65</v>
          </cell>
          <cell r="C409">
            <v>201</v>
          </cell>
          <cell r="D409" t="str">
            <v>Васильев И. В.</v>
          </cell>
          <cell r="E409">
            <v>4</v>
          </cell>
          <cell r="F409">
            <v>2</v>
          </cell>
          <cell r="G409">
            <v>13</v>
          </cell>
        </row>
        <row r="410">
          <cell r="A410">
            <v>3170</v>
          </cell>
          <cell r="B410">
            <v>337</v>
          </cell>
          <cell r="C410">
            <v>1101</v>
          </cell>
          <cell r="D410" t="str">
            <v>Плотникова О. М.</v>
          </cell>
          <cell r="E410">
            <v>4</v>
          </cell>
          <cell r="F410">
            <v>1</v>
          </cell>
          <cell r="G410">
            <v>21</v>
          </cell>
        </row>
        <row r="411">
          <cell r="A411">
            <v>3176</v>
          </cell>
          <cell r="B411">
            <v>295</v>
          </cell>
          <cell r="C411">
            <v>801</v>
          </cell>
          <cell r="D411" t="str">
            <v>Назарова Г. А.</v>
          </cell>
          <cell r="E411">
            <v>3</v>
          </cell>
          <cell r="F411">
            <v>10</v>
          </cell>
          <cell r="G411">
            <v>0</v>
          </cell>
        </row>
        <row r="412">
          <cell r="A412">
            <v>3181</v>
          </cell>
          <cell r="B412">
            <v>404</v>
          </cell>
          <cell r="C412">
            <v>202</v>
          </cell>
          <cell r="D412" t="str">
            <v>Соколов А. В.</v>
          </cell>
          <cell r="E412">
            <v>3</v>
          </cell>
          <cell r="F412">
            <v>8</v>
          </cell>
          <cell r="G412">
            <v>29</v>
          </cell>
        </row>
        <row r="413">
          <cell r="A413">
            <v>3184</v>
          </cell>
          <cell r="B413">
            <v>146</v>
          </cell>
          <cell r="C413">
            <v>801</v>
          </cell>
          <cell r="D413" t="str">
            <v>Захарчук Е. П.</v>
          </cell>
          <cell r="E413">
            <v>3</v>
          </cell>
          <cell r="F413">
            <v>8</v>
          </cell>
          <cell r="G413">
            <v>0</v>
          </cell>
        </row>
        <row r="414">
          <cell r="A414">
            <v>3187</v>
          </cell>
          <cell r="B414">
            <v>3</v>
          </cell>
          <cell r="C414">
            <v>202</v>
          </cell>
          <cell r="D414" t="str">
            <v>Абидов Э. А.</v>
          </cell>
          <cell r="E414">
            <v>3</v>
          </cell>
          <cell r="F414">
            <v>2</v>
          </cell>
          <cell r="G414">
            <v>0</v>
          </cell>
        </row>
        <row r="415">
          <cell r="A415">
            <v>3188</v>
          </cell>
          <cell r="B415">
            <v>164</v>
          </cell>
          <cell r="C415">
            <v>201</v>
          </cell>
          <cell r="D415" t="str">
            <v>Исакова А. А.</v>
          </cell>
          <cell r="E415">
            <v>3</v>
          </cell>
          <cell r="F415">
            <v>8</v>
          </cell>
          <cell r="G415">
            <v>20</v>
          </cell>
        </row>
        <row r="416">
          <cell r="A416">
            <v>10005</v>
          </cell>
          <cell r="B416">
            <v>120</v>
          </cell>
          <cell r="C416">
            <v>2007</v>
          </cell>
          <cell r="D416" t="str">
            <v>Дзядович Л. Н.</v>
          </cell>
          <cell r="E416">
            <v>4</v>
          </cell>
          <cell r="F416">
            <v>4</v>
          </cell>
          <cell r="G416">
            <v>0</v>
          </cell>
        </row>
        <row r="417">
          <cell r="A417">
            <v>10014</v>
          </cell>
          <cell r="B417">
            <v>315</v>
          </cell>
          <cell r="C417">
            <v>201</v>
          </cell>
          <cell r="D417" t="str">
            <v>Октысюк О. В.</v>
          </cell>
          <cell r="E417">
            <v>3</v>
          </cell>
          <cell r="F417">
            <v>9</v>
          </cell>
          <cell r="G417">
            <v>0</v>
          </cell>
        </row>
        <row r="418">
          <cell r="A418">
            <v>10020</v>
          </cell>
          <cell r="B418">
            <v>437</v>
          </cell>
          <cell r="C418">
            <v>2007</v>
          </cell>
          <cell r="D418" t="str">
            <v>Устюжин В. Г.</v>
          </cell>
          <cell r="E418">
            <v>3</v>
          </cell>
          <cell r="F418">
            <v>10</v>
          </cell>
          <cell r="G418">
            <v>0</v>
          </cell>
        </row>
        <row r="419">
          <cell r="A419">
            <v>10023</v>
          </cell>
          <cell r="B419">
            <v>304</v>
          </cell>
          <cell r="C419">
            <v>1604</v>
          </cell>
          <cell r="D419" t="str">
            <v>Николаева Л. В.</v>
          </cell>
          <cell r="E419">
            <v>3</v>
          </cell>
          <cell r="F419">
            <v>10</v>
          </cell>
          <cell r="G419">
            <v>0</v>
          </cell>
        </row>
        <row r="420">
          <cell r="A420">
            <v>10030</v>
          </cell>
          <cell r="B420">
            <v>356</v>
          </cell>
          <cell r="C420">
            <v>1604</v>
          </cell>
          <cell r="D420" t="str">
            <v>Рудакова Н. С.</v>
          </cell>
          <cell r="E420">
            <v>3</v>
          </cell>
          <cell r="F420">
            <v>9</v>
          </cell>
          <cell r="G420">
            <v>24</v>
          </cell>
        </row>
        <row r="421">
          <cell r="A421">
            <v>10031</v>
          </cell>
          <cell r="B421">
            <v>341</v>
          </cell>
          <cell r="C421">
            <v>303</v>
          </cell>
          <cell r="D421" t="str">
            <v>Пойманова Е. Д.</v>
          </cell>
          <cell r="E421">
            <v>3</v>
          </cell>
          <cell r="F421">
            <v>10</v>
          </cell>
          <cell r="G421">
            <v>0</v>
          </cell>
        </row>
        <row r="422">
          <cell r="A422">
            <v>10037</v>
          </cell>
          <cell r="B422">
            <v>141</v>
          </cell>
          <cell r="C422">
            <v>1601</v>
          </cell>
          <cell r="D422" t="str">
            <v>Жохова Т. Ф.</v>
          </cell>
          <cell r="E422">
            <v>3</v>
          </cell>
          <cell r="F422">
            <v>10</v>
          </cell>
          <cell r="G422">
            <v>0</v>
          </cell>
        </row>
        <row r="423">
          <cell r="A423">
            <v>10054</v>
          </cell>
          <cell r="B423">
            <v>82</v>
          </cell>
          <cell r="C423">
            <v>2011</v>
          </cell>
          <cell r="D423" t="str">
            <v>Гаврилова Л. В.</v>
          </cell>
          <cell r="E423">
            <v>2</v>
          </cell>
          <cell r="F423">
            <v>9</v>
          </cell>
          <cell r="G423">
            <v>21</v>
          </cell>
        </row>
        <row r="424">
          <cell r="A424">
            <v>10066</v>
          </cell>
          <cell r="B424">
            <v>496</v>
          </cell>
          <cell r="C424">
            <v>1602</v>
          </cell>
          <cell r="D424" t="str">
            <v>Юдахина С. И.</v>
          </cell>
          <cell r="E424">
            <v>3</v>
          </cell>
          <cell r="F424">
            <v>3</v>
          </cell>
          <cell r="G424">
            <v>19</v>
          </cell>
        </row>
        <row r="425">
          <cell r="A425">
            <v>10080</v>
          </cell>
          <cell r="B425">
            <v>148</v>
          </cell>
          <cell r="C425">
            <v>303</v>
          </cell>
          <cell r="D425" t="str">
            <v>Зимарева О. Н.</v>
          </cell>
          <cell r="E425">
            <v>1</v>
          </cell>
          <cell r="F425">
            <v>3</v>
          </cell>
          <cell r="G425">
            <v>8</v>
          </cell>
        </row>
        <row r="426">
          <cell r="A426">
            <v>10081</v>
          </cell>
          <cell r="B426">
            <v>468</v>
          </cell>
          <cell r="C426">
            <v>2009</v>
          </cell>
          <cell r="D426" t="str">
            <v>Черепко Л. И.</v>
          </cell>
          <cell r="E426">
            <v>3</v>
          </cell>
          <cell r="F426">
            <v>10</v>
          </cell>
          <cell r="G426">
            <v>0</v>
          </cell>
        </row>
        <row r="427">
          <cell r="A427">
            <v>10091</v>
          </cell>
          <cell r="B427">
            <v>398</v>
          </cell>
          <cell r="C427">
            <v>1500</v>
          </cell>
          <cell r="D427" t="str">
            <v>Слепченко С. В.</v>
          </cell>
          <cell r="E427">
            <v>3</v>
          </cell>
          <cell r="F427">
            <v>5</v>
          </cell>
          <cell r="G427">
            <v>6</v>
          </cell>
        </row>
        <row r="428">
          <cell r="A428">
            <v>10096</v>
          </cell>
          <cell r="B428">
            <v>189</v>
          </cell>
          <cell r="C428">
            <v>2013</v>
          </cell>
          <cell r="D428" t="str">
            <v>Коваленко В. А.</v>
          </cell>
          <cell r="E428">
            <v>4</v>
          </cell>
          <cell r="F428">
            <v>1</v>
          </cell>
          <cell r="G428">
            <v>0</v>
          </cell>
        </row>
        <row r="429">
          <cell r="A429">
            <v>10097</v>
          </cell>
          <cell r="B429">
            <v>258</v>
          </cell>
          <cell r="C429">
            <v>501</v>
          </cell>
          <cell r="D429" t="str">
            <v>Ляшенко Н. А.</v>
          </cell>
          <cell r="E429">
            <v>3</v>
          </cell>
          <cell r="F429">
            <v>10</v>
          </cell>
          <cell r="G429">
            <v>0</v>
          </cell>
        </row>
        <row r="430">
          <cell r="A430">
            <v>10099</v>
          </cell>
          <cell r="B430">
            <v>430</v>
          </cell>
          <cell r="C430">
            <v>1604</v>
          </cell>
          <cell r="D430" t="str">
            <v>Трухнова Н. М.</v>
          </cell>
          <cell r="E430">
            <v>3</v>
          </cell>
          <cell r="F430">
            <v>6</v>
          </cell>
          <cell r="G430">
            <v>4</v>
          </cell>
        </row>
        <row r="431">
          <cell r="A431">
            <v>10102</v>
          </cell>
          <cell r="B431">
            <v>169</v>
          </cell>
          <cell r="C431">
            <v>2002</v>
          </cell>
          <cell r="D431" t="str">
            <v>Камашева Е. В.</v>
          </cell>
          <cell r="E431">
            <v>4</v>
          </cell>
          <cell r="F431">
            <v>2</v>
          </cell>
          <cell r="G431">
            <v>28</v>
          </cell>
        </row>
        <row r="432">
          <cell r="A432">
            <v>10105</v>
          </cell>
          <cell r="B432">
            <v>332</v>
          </cell>
          <cell r="C432">
            <v>1602</v>
          </cell>
          <cell r="D432" t="str">
            <v>Печенихина Н. В.</v>
          </cell>
          <cell r="E432">
            <v>4</v>
          </cell>
          <cell r="F432">
            <v>0</v>
          </cell>
          <cell r="G432">
            <v>19</v>
          </cell>
        </row>
        <row r="433">
          <cell r="A433">
            <v>10106</v>
          </cell>
          <cell r="B433">
            <v>269</v>
          </cell>
          <cell r="C433">
            <v>1604</v>
          </cell>
          <cell r="D433" t="str">
            <v>Мартынова С. Г.</v>
          </cell>
          <cell r="E433">
            <v>4</v>
          </cell>
          <cell r="F433">
            <v>2</v>
          </cell>
          <cell r="G433">
            <v>0</v>
          </cell>
        </row>
        <row r="434">
          <cell r="A434">
            <v>10150</v>
          </cell>
          <cell r="B434">
            <v>394</v>
          </cell>
          <cell r="C434">
            <v>201</v>
          </cell>
          <cell r="D434" t="str">
            <v>Скега О. А.</v>
          </cell>
          <cell r="E434">
            <v>4</v>
          </cell>
          <cell r="F434">
            <v>0</v>
          </cell>
          <cell r="G434">
            <v>0</v>
          </cell>
        </row>
        <row r="435">
          <cell r="A435">
            <v>10151</v>
          </cell>
          <cell r="B435">
            <v>338</v>
          </cell>
          <cell r="C435">
            <v>2013</v>
          </cell>
          <cell r="D435" t="str">
            <v>Погосян Р. М.</v>
          </cell>
          <cell r="E435">
            <v>3</v>
          </cell>
          <cell r="F435">
            <v>11</v>
          </cell>
          <cell r="G435">
            <v>18</v>
          </cell>
        </row>
        <row r="436">
          <cell r="A436">
            <v>10170</v>
          </cell>
          <cell r="B436">
            <v>494</v>
          </cell>
          <cell r="C436">
            <v>2002</v>
          </cell>
          <cell r="D436" t="str">
            <v>Щукина В. Е.</v>
          </cell>
          <cell r="E436">
            <v>3</v>
          </cell>
          <cell r="F436">
            <v>9</v>
          </cell>
          <cell r="G436">
            <v>12</v>
          </cell>
        </row>
        <row r="437">
          <cell r="A437">
            <v>10180</v>
          </cell>
          <cell r="B437">
            <v>478</v>
          </cell>
          <cell r="C437">
            <v>1604</v>
          </cell>
          <cell r="D437" t="str">
            <v>Шелудько Л. И.</v>
          </cell>
          <cell r="E437">
            <v>3</v>
          </cell>
          <cell r="F437">
            <v>10</v>
          </cell>
          <cell r="G437">
            <v>0</v>
          </cell>
        </row>
        <row r="438">
          <cell r="A438">
            <v>10211</v>
          </cell>
          <cell r="B438">
            <v>190</v>
          </cell>
          <cell r="C438">
            <v>2009</v>
          </cell>
          <cell r="D438" t="str">
            <v>Козак Л. С.</v>
          </cell>
          <cell r="E438">
            <v>3</v>
          </cell>
          <cell r="F438">
            <v>9</v>
          </cell>
          <cell r="G438">
            <v>24</v>
          </cell>
        </row>
        <row r="439">
          <cell r="A439">
            <v>10222</v>
          </cell>
          <cell r="B439">
            <v>219</v>
          </cell>
          <cell r="C439">
            <v>2007</v>
          </cell>
          <cell r="D439" t="str">
            <v>Краснослободцева И. А.</v>
          </cell>
          <cell r="E439">
            <v>3</v>
          </cell>
          <cell r="F439">
            <v>6</v>
          </cell>
          <cell r="G439">
            <v>29</v>
          </cell>
        </row>
        <row r="440">
          <cell r="A440">
            <v>10240</v>
          </cell>
          <cell r="B440">
            <v>434</v>
          </cell>
          <cell r="C440">
            <v>2002</v>
          </cell>
          <cell r="D440" t="str">
            <v>Тырышкина В. И.</v>
          </cell>
          <cell r="E440">
            <v>3</v>
          </cell>
          <cell r="F440">
            <v>6</v>
          </cell>
          <cell r="G440">
            <v>0</v>
          </cell>
        </row>
        <row r="441">
          <cell r="A441">
            <v>10254</v>
          </cell>
          <cell r="B441">
            <v>282</v>
          </cell>
          <cell r="C441">
            <v>1500</v>
          </cell>
          <cell r="D441" t="str">
            <v>Минченко С. И.</v>
          </cell>
          <cell r="E441">
            <v>3</v>
          </cell>
          <cell r="F441">
            <v>5</v>
          </cell>
          <cell r="G441">
            <v>0</v>
          </cell>
        </row>
        <row r="442">
          <cell r="A442">
            <v>20231</v>
          </cell>
          <cell r="B442">
            <v>192</v>
          </cell>
          <cell r="C442">
            <v>2013</v>
          </cell>
          <cell r="D442" t="str">
            <v>Козлов В. В.</v>
          </cell>
          <cell r="E442">
            <v>3</v>
          </cell>
          <cell r="F442">
            <v>6</v>
          </cell>
          <cell r="G442">
            <v>14</v>
          </cell>
        </row>
        <row r="443">
          <cell r="A443">
            <v>83132</v>
          </cell>
          <cell r="B443">
            <v>360</v>
          </cell>
          <cell r="C443">
            <v>2002</v>
          </cell>
          <cell r="D443" t="str">
            <v>Ряго Т. Я.</v>
          </cell>
          <cell r="E443">
            <v>13</v>
          </cell>
          <cell r="F443">
            <v>6</v>
          </cell>
          <cell r="G443">
            <v>3</v>
          </cell>
        </row>
        <row r="444">
          <cell r="A444">
            <v>83236</v>
          </cell>
          <cell r="B444">
            <v>76</v>
          </cell>
          <cell r="C444">
            <v>1501</v>
          </cell>
          <cell r="D444" t="str">
            <v>Волоскович И. А.</v>
          </cell>
          <cell r="E444">
            <v>0</v>
          </cell>
          <cell r="F444">
            <v>0</v>
          </cell>
          <cell r="G444">
            <v>13</v>
          </cell>
        </row>
        <row r="445">
          <cell r="A445">
            <v>83331</v>
          </cell>
          <cell r="B445">
            <v>397</v>
          </cell>
          <cell r="C445">
            <v>1500</v>
          </cell>
          <cell r="D445" t="str">
            <v>Скубий А. Н.</v>
          </cell>
          <cell r="E445">
            <v>3</v>
          </cell>
          <cell r="F445">
            <v>4</v>
          </cell>
          <cell r="G445">
            <v>2</v>
          </cell>
        </row>
        <row r="446">
          <cell r="A446">
            <v>83429</v>
          </cell>
          <cell r="B446">
            <v>290</v>
          </cell>
          <cell r="C446">
            <v>2009</v>
          </cell>
          <cell r="D446" t="str">
            <v>Мосинова Е. Е.</v>
          </cell>
          <cell r="E446">
            <v>2</v>
          </cell>
          <cell r="F446">
            <v>3</v>
          </cell>
          <cell r="G446">
            <v>0</v>
          </cell>
        </row>
        <row r="447">
          <cell r="A447">
            <v>83437</v>
          </cell>
          <cell r="B447">
            <v>130</v>
          </cell>
          <cell r="C447">
            <v>1602</v>
          </cell>
          <cell r="D447" t="str">
            <v>Драгун Т. С.</v>
          </cell>
          <cell r="E447">
            <v>1</v>
          </cell>
          <cell r="F447">
            <v>2</v>
          </cell>
          <cell r="G447">
            <v>0</v>
          </cell>
        </row>
        <row r="448">
          <cell r="A448">
            <v>83446</v>
          </cell>
          <cell r="B448">
            <v>121</v>
          </cell>
          <cell r="C448">
            <v>2011</v>
          </cell>
          <cell r="D448" t="str">
            <v>Дикая Н. А.</v>
          </cell>
          <cell r="E448">
            <v>2</v>
          </cell>
          <cell r="F448">
            <v>7</v>
          </cell>
          <cell r="G448">
            <v>15</v>
          </cell>
        </row>
        <row r="449">
          <cell r="A449">
            <v>83447</v>
          </cell>
          <cell r="B449">
            <v>448</v>
          </cell>
          <cell r="C449">
            <v>2011</v>
          </cell>
          <cell r="D449" t="str">
            <v>Фомина Н. М.</v>
          </cell>
          <cell r="E449">
            <v>1</v>
          </cell>
          <cell r="F449">
            <v>1</v>
          </cell>
          <cell r="G449">
            <v>0</v>
          </cell>
        </row>
        <row r="450">
          <cell r="A450">
            <v>83615</v>
          </cell>
          <cell r="B450">
            <v>367</v>
          </cell>
          <cell r="C450">
            <v>1501</v>
          </cell>
          <cell r="D450" t="str">
            <v>Сапунцов А. А.</v>
          </cell>
          <cell r="E450">
            <v>0</v>
          </cell>
          <cell r="F450">
            <v>9</v>
          </cell>
          <cell r="G450">
            <v>10</v>
          </cell>
        </row>
        <row r="451">
          <cell r="A451">
            <v>83626</v>
          </cell>
          <cell r="B451">
            <v>198</v>
          </cell>
          <cell r="C451">
            <v>1211</v>
          </cell>
          <cell r="D451" t="str">
            <v>Колупаев В. М.</v>
          </cell>
          <cell r="E451">
            <v>3</v>
          </cell>
          <cell r="F451">
            <v>10</v>
          </cell>
          <cell r="G451">
            <v>0</v>
          </cell>
        </row>
        <row r="452">
          <cell r="A452">
            <v>83629</v>
          </cell>
          <cell r="B452">
            <v>445</v>
          </cell>
          <cell r="C452">
            <v>2013</v>
          </cell>
          <cell r="D452" t="str">
            <v>Филимонов С. В.</v>
          </cell>
          <cell r="E452">
            <v>3</v>
          </cell>
          <cell r="F452">
            <v>10</v>
          </cell>
          <cell r="G452">
            <v>0</v>
          </cell>
        </row>
        <row r="453">
          <cell r="A453">
            <v>83641</v>
          </cell>
          <cell r="B453">
            <v>147</v>
          </cell>
          <cell r="C453">
            <v>801</v>
          </cell>
          <cell r="D453" t="str">
            <v>Земнюрова М. Ю.</v>
          </cell>
          <cell r="E453">
            <v>1</v>
          </cell>
          <cell r="F453">
            <v>7</v>
          </cell>
          <cell r="G453">
            <v>25</v>
          </cell>
        </row>
        <row r="454">
          <cell r="A454">
            <v>83660</v>
          </cell>
          <cell r="B454">
            <v>218</v>
          </cell>
          <cell r="C454">
            <v>303</v>
          </cell>
          <cell r="D454" t="str">
            <v>Красикова С. В.</v>
          </cell>
          <cell r="E454">
            <v>3</v>
          </cell>
          <cell r="F454">
            <v>0</v>
          </cell>
          <cell r="G454">
            <v>2</v>
          </cell>
        </row>
        <row r="455">
          <cell r="A455">
            <v>83661</v>
          </cell>
          <cell r="B455">
            <v>194</v>
          </cell>
          <cell r="C455">
            <v>501</v>
          </cell>
          <cell r="D455" t="str">
            <v>Коломенко И. В.</v>
          </cell>
          <cell r="E455">
            <v>0</v>
          </cell>
          <cell r="F455">
            <v>6</v>
          </cell>
          <cell r="G455">
            <v>19</v>
          </cell>
        </row>
        <row r="456">
          <cell r="A456">
            <v>83709</v>
          </cell>
          <cell r="B456">
            <v>491</v>
          </cell>
          <cell r="C456">
            <v>2002</v>
          </cell>
          <cell r="D456" t="str">
            <v>Шупик А. И.</v>
          </cell>
          <cell r="E456">
            <v>2</v>
          </cell>
          <cell r="F456">
            <v>0</v>
          </cell>
          <cell r="G456">
            <v>27</v>
          </cell>
        </row>
        <row r="457">
          <cell r="A457">
            <v>83715</v>
          </cell>
          <cell r="B457">
            <v>183</v>
          </cell>
          <cell r="C457">
            <v>2007</v>
          </cell>
          <cell r="D457" t="str">
            <v>Клеусенко Ж. Е.</v>
          </cell>
          <cell r="E457">
            <v>1</v>
          </cell>
          <cell r="F457">
            <v>5</v>
          </cell>
          <cell r="G457">
            <v>20</v>
          </cell>
        </row>
        <row r="458">
          <cell r="A458">
            <v>83793</v>
          </cell>
          <cell r="B458">
            <v>10</v>
          </cell>
          <cell r="C458">
            <v>1301</v>
          </cell>
          <cell r="D458" t="str">
            <v>Айтаев А. В.</v>
          </cell>
          <cell r="E458">
            <v>1</v>
          </cell>
          <cell r="F458">
            <v>5</v>
          </cell>
          <cell r="G458">
            <v>8</v>
          </cell>
        </row>
        <row r="459">
          <cell r="A459">
            <v>83794</v>
          </cell>
          <cell r="B459">
            <v>368</v>
          </cell>
          <cell r="C459">
            <v>1501</v>
          </cell>
          <cell r="D459" t="str">
            <v>Сасковец А. А.</v>
          </cell>
          <cell r="E459">
            <v>2</v>
          </cell>
          <cell r="F459">
            <v>9</v>
          </cell>
          <cell r="G459">
            <v>16</v>
          </cell>
        </row>
        <row r="460">
          <cell r="A460">
            <v>83836</v>
          </cell>
          <cell r="B460">
            <v>234</v>
          </cell>
          <cell r="C460">
            <v>2011</v>
          </cell>
          <cell r="D460" t="str">
            <v>Ларин С. И.</v>
          </cell>
          <cell r="E460">
            <v>2</v>
          </cell>
          <cell r="F460">
            <v>9</v>
          </cell>
          <cell r="G460">
            <v>26</v>
          </cell>
        </row>
        <row r="461">
          <cell r="A461">
            <v>83837</v>
          </cell>
          <cell r="B461">
            <v>347</v>
          </cell>
          <cell r="C461">
            <v>202</v>
          </cell>
          <cell r="D461" t="str">
            <v>Поставничая Н. В.</v>
          </cell>
          <cell r="E461">
            <v>2</v>
          </cell>
          <cell r="F461">
            <v>9</v>
          </cell>
          <cell r="G461">
            <v>27</v>
          </cell>
        </row>
        <row r="462">
          <cell r="A462">
            <v>83839</v>
          </cell>
          <cell r="B462">
            <v>424</v>
          </cell>
          <cell r="C462">
            <v>2011</v>
          </cell>
          <cell r="D462" t="str">
            <v>Титов В. А.</v>
          </cell>
          <cell r="E462">
            <v>2</v>
          </cell>
          <cell r="F462">
            <v>9</v>
          </cell>
          <cell r="G462">
            <v>4</v>
          </cell>
        </row>
        <row r="463">
          <cell r="A463">
            <v>83852</v>
          </cell>
          <cell r="B463">
            <v>382</v>
          </cell>
          <cell r="C463">
            <v>201</v>
          </cell>
          <cell r="D463" t="str">
            <v>Сергиенко Ю. В.</v>
          </cell>
          <cell r="E463">
            <v>2</v>
          </cell>
          <cell r="F463">
            <v>7</v>
          </cell>
          <cell r="G463">
            <v>7</v>
          </cell>
        </row>
        <row r="464">
          <cell r="A464">
            <v>83854</v>
          </cell>
          <cell r="B464">
            <v>358</v>
          </cell>
          <cell r="C464">
            <v>201</v>
          </cell>
          <cell r="D464" t="str">
            <v>Румянцев Д. Б.</v>
          </cell>
          <cell r="E464">
            <v>2</v>
          </cell>
          <cell r="F464">
            <v>5</v>
          </cell>
          <cell r="G464">
            <v>29</v>
          </cell>
        </row>
        <row r="465">
          <cell r="A465">
            <v>83898</v>
          </cell>
          <cell r="B465">
            <v>284</v>
          </cell>
          <cell r="C465">
            <v>2011</v>
          </cell>
          <cell r="D465" t="str">
            <v>Миронович Л. И.</v>
          </cell>
          <cell r="E465">
            <v>1</v>
          </cell>
          <cell r="F465">
            <v>7</v>
          </cell>
          <cell r="G465">
            <v>11</v>
          </cell>
        </row>
        <row r="466">
          <cell r="A466">
            <v>83903</v>
          </cell>
          <cell r="B466">
            <v>283</v>
          </cell>
          <cell r="C466">
            <v>1602</v>
          </cell>
          <cell r="D466" t="str">
            <v>Миронова А. А.</v>
          </cell>
          <cell r="E466">
            <v>1</v>
          </cell>
          <cell r="F466">
            <v>5</v>
          </cell>
          <cell r="G466">
            <v>21</v>
          </cell>
        </row>
        <row r="467">
          <cell r="A467">
            <v>83904</v>
          </cell>
          <cell r="B467">
            <v>233</v>
          </cell>
          <cell r="C467">
            <v>1501</v>
          </cell>
          <cell r="D467" t="str">
            <v>Лазаренко С. Г.</v>
          </cell>
          <cell r="E467">
            <v>1</v>
          </cell>
          <cell r="F467">
            <v>5</v>
          </cell>
          <cell r="G467">
            <v>16</v>
          </cell>
        </row>
        <row r="468">
          <cell r="A468">
            <v>83911</v>
          </cell>
          <cell r="B468">
            <v>383</v>
          </cell>
          <cell r="C468">
            <v>1301</v>
          </cell>
          <cell r="D468" t="str">
            <v>Сердюк З. А.</v>
          </cell>
          <cell r="E468">
            <v>1</v>
          </cell>
          <cell r="F468">
            <v>5</v>
          </cell>
          <cell r="G468">
            <v>0</v>
          </cell>
        </row>
        <row r="469">
          <cell r="A469">
            <v>83914</v>
          </cell>
          <cell r="B469">
            <v>243</v>
          </cell>
          <cell r="C469">
            <v>2013</v>
          </cell>
          <cell r="D469" t="str">
            <v>Лискин А. Г.</v>
          </cell>
          <cell r="E469">
            <v>1</v>
          </cell>
          <cell r="F469">
            <v>4</v>
          </cell>
          <cell r="G469">
            <v>8</v>
          </cell>
        </row>
        <row r="470">
          <cell r="A470">
            <v>83917</v>
          </cell>
          <cell r="B470">
            <v>345</v>
          </cell>
          <cell r="C470">
            <v>1501</v>
          </cell>
          <cell r="D470" t="str">
            <v>Попов Н. А.</v>
          </cell>
          <cell r="E470">
            <v>0</v>
          </cell>
          <cell r="F470">
            <v>1</v>
          </cell>
          <cell r="G470">
            <v>20</v>
          </cell>
        </row>
        <row r="471">
          <cell r="A471">
            <v>83919</v>
          </cell>
          <cell r="B471">
            <v>381</v>
          </cell>
          <cell r="C471">
            <v>1604</v>
          </cell>
          <cell r="D471" t="str">
            <v>Сергиевич Н. В.</v>
          </cell>
          <cell r="E471">
            <v>0</v>
          </cell>
          <cell r="F471">
            <v>10</v>
          </cell>
          <cell r="G471">
            <v>28</v>
          </cell>
        </row>
        <row r="472">
          <cell r="A472">
            <v>83920</v>
          </cell>
          <cell r="B472">
            <v>119</v>
          </cell>
          <cell r="C472">
            <v>2013</v>
          </cell>
          <cell r="D472" t="str">
            <v>Дзевенко Н. Ф.</v>
          </cell>
          <cell r="E472">
            <v>0</v>
          </cell>
          <cell r="F472">
            <v>10</v>
          </cell>
          <cell r="G472">
            <v>0</v>
          </cell>
        </row>
        <row r="473">
          <cell r="A473">
            <v>83932</v>
          </cell>
          <cell r="B473">
            <v>293</v>
          </cell>
          <cell r="C473">
            <v>202</v>
          </cell>
          <cell r="D473" t="str">
            <v>Мошенко О. В.</v>
          </cell>
          <cell r="E473">
            <v>1</v>
          </cell>
          <cell r="F473">
            <v>3</v>
          </cell>
          <cell r="G473">
            <v>19</v>
          </cell>
        </row>
        <row r="474">
          <cell r="A474">
            <v>83937</v>
          </cell>
          <cell r="B474">
            <v>70</v>
          </cell>
          <cell r="C474">
            <v>2013</v>
          </cell>
          <cell r="D474" t="str">
            <v>Вильчинскас С. Ю.</v>
          </cell>
          <cell r="E474">
            <v>0</v>
          </cell>
          <cell r="F474">
            <v>10</v>
          </cell>
          <cell r="G474">
            <v>0</v>
          </cell>
        </row>
        <row r="475">
          <cell r="A475">
            <v>83942</v>
          </cell>
          <cell r="B475">
            <v>231</v>
          </cell>
          <cell r="C475">
            <v>801</v>
          </cell>
          <cell r="D475" t="str">
            <v>Лаврентьева Г. И.</v>
          </cell>
          <cell r="E475">
            <v>1</v>
          </cell>
          <cell r="F475">
            <v>3</v>
          </cell>
          <cell r="G475">
            <v>0</v>
          </cell>
        </row>
        <row r="476">
          <cell r="A476">
            <v>83945</v>
          </cell>
          <cell r="B476">
            <v>18</v>
          </cell>
          <cell r="C476">
            <v>201</v>
          </cell>
          <cell r="D476" t="str">
            <v>Андропова А. П.</v>
          </cell>
          <cell r="E476">
            <v>1</v>
          </cell>
          <cell r="F476">
            <v>2</v>
          </cell>
          <cell r="G476">
            <v>25</v>
          </cell>
        </row>
        <row r="477">
          <cell r="A477">
            <v>83946</v>
          </cell>
          <cell r="B477">
            <v>104</v>
          </cell>
          <cell r="C477">
            <v>1301</v>
          </cell>
          <cell r="D477" t="str">
            <v>Гриценко А. В.</v>
          </cell>
          <cell r="E477">
            <v>1</v>
          </cell>
          <cell r="F477">
            <v>2</v>
          </cell>
          <cell r="G477">
            <v>25</v>
          </cell>
        </row>
        <row r="478">
          <cell r="A478">
            <v>83949</v>
          </cell>
          <cell r="B478">
            <v>90</v>
          </cell>
          <cell r="C478">
            <v>2011</v>
          </cell>
          <cell r="D478" t="str">
            <v>Гетман Г. М.</v>
          </cell>
          <cell r="E478">
            <v>0</v>
          </cell>
          <cell r="F478">
            <v>9</v>
          </cell>
          <cell r="G478">
            <v>16</v>
          </cell>
        </row>
        <row r="479">
          <cell r="A479">
            <v>83951</v>
          </cell>
          <cell r="B479">
            <v>105</v>
          </cell>
          <cell r="C479">
            <v>1301</v>
          </cell>
          <cell r="D479" t="str">
            <v>Гриценко И. В.</v>
          </cell>
          <cell r="E479">
            <v>1</v>
          </cell>
          <cell r="F479">
            <v>2</v>
          </cell>
          <cell r="G479">
            <v>21</v>
          </cell>
        </row>
        <row r="480">
          <cell r="A480">
            <v>83953</v>
          </cell>
          <cell r="B480">
            <v>153</v>
          </cell>
          <cell r="C480">
            <v>2009</v>
          </cell>
          <cell r="D480" t="str">
            <v>Иванова В. Н.</v>
          </cell>
          <cell r="E480">
            <v>0</v>
          </cell>
          <cell r="F480">
            <v>11</v>
          </cell>
          <cell r="G480">
            <v>11</v>
          </cell>
        </row>
        <row r="481">
          <cell r="A481">
            <v>83959</v>
          </cell>
          <cell r="B481">
            <v>126</v>
          </cell>
          <cell r="C481">
            <v>1603</v>
          </cell>
          <cell r="D481" t="str">
            <v>Долгих Л. Г.</v>
          </cell>
          <cell r="E481">
            <v>1</v>
          </cell>
          <cell r="F481">
            <v>2</v>
          </cell>
          <cell r="G481">
            <v>11</v>
          </cell>
        </row>
        <row r="482">
          <cell r="A482">
            <v>83973</v>
          </cell>
          <cell r="B482">
            <v>331</v>
          </cell>
          <cell r="C482">
            <v>1500</v>
          </cell>
          <cell r="D482" t="str">
            <v>Петрунин В. В.</v>
          </cell>
          <cell r="E482">
            <v>0</v>
          </cell>
          <cell r="F482">
            <v>5</v>
          </cell>
          <cell r="G482">
            <v>0</v>
          </cell>
        </row>
        <row r="483">
          <cell r="A483">
            <v>83983</v>
          </cell>
          <cell r="B483">
            <v>333</v>
          </cell>
          <cell r="C483">
            <v>2009</v>
          </cell>
          <cell r="D483" t="str">
            <v>Пискунова Т. А.</v>
          </cell>
          <cell r="E483">
            <v>0</v>
          </cell>
          <cell r="F483">
            <v>11</v>
          </cell>
          <cell r="G483">
            <v>24</v>
          </cell>
        </row>
        <row r="484">
          <cell r="A484">
            <v>83999</v>
          </cell>
          <cell r="B484">
            <v>99</v>
          </cell>
          <cell r="C484">
            <v>201</v>
          </cell>
          <cell r="D484" t="str">
            <v>Горшалатова В. З.</v>
          </cell>
          <cell r="E484">
            <v>1</v>
          </cell>
          <cell r="F484">
            <v>1</v>
          </cell>
          <cell r="G484">
            <v>25</v>
          </cell>
        </row>
        <row r="485">
          <cell r="A485">
            <v>84008</v>
          </cell>
          <cell r="B485">
            <v>371</v>
          </cell>
          <cell r="C485">
            <v>202</v>
          </cell>
          <cell r="D485" t="str">
            <v>Сахарова В. А.</v>
          </cell>
          <cell r="E485">
            <v>0</v>
          </cell>
          <cell r="F485">
            <v>11</v>
          </cell>
          <cell r="G485">
            <v>0</v>
          </cell>
        </row>
        <row r="486">
          <cell r="A486">
            <v>84013</v>
          </cell>
          <cell r="B486">
            <v>427</v>
          </cell>
          <cell r="C486">
            <v>2011</v>
          </cell>
          <cell r="D486" t="str">
            <v>Томкин А. А.</v>
          </cell>
          <cell r="E486">
            <v>1</v>
          </cell>
          <cell r="F486">
            <v>1</v>
          </cell>
          <cell r="G486">
            <v>9</v>
          </cell>
        </row>
        <row r="487">
          <cell r="A487">
            <v>84024</v>
          </cell>
          <cell r="B487">
            <v>308</v>
          </cell>
          <cell r="C487">
            <v>2011</v>
          </cell>
          <cell r="D487" t="str">
            <v>Новикова Н. Н.</v>
          </cell>
          <cell r="E487">
            <v>0</v>
          </cell>
          <cell r="F487">
            <v>10</v>
          </cell>
          <cell r="G487">
            <v>19</v>
          </cell>
        </row>
        <row r="488">
          <cell r="A488">
            <v>84029</v>
          </cell>
          <cell r="B488">
            <v>68</v>
          </cell>
          <cell r="C488">
            <v>201</v>
          </cell>
          <cell r="D488" t="str">
            <v>Ващенко А. А.</v>
          </cell>
          <cell r="E488">
            <v>0</v>
          </cell>
          <cell r="F488">
            <v>9</v>
          </cell>
          <cell r="G488">
            <v>17</v>
          </cell>
        </row>
        <row r="489">
          <cell r="A489">
            <v>84030</v>
          </cell>
          <cell r="B489">
            <v>23</v>
          </cell>
          <cell r="C489">
            <v>1601</v>
          </cell>
          <cell r="D489" t="str">
            <v>Астрейко Е. А.</v>
          </cell>
          <cell r="E489">
            <v>0</v>
          </cell>
          <cell r="F489">
            <v>9</v>
          </cell>
          <cell r="G489">
            <v>13</v>
          </cell>
        </row>
        <row r="490">
          <cell r="A490">
            <v>84031</v>
          </cell>
          <cell r="B490">
            <v>275</v>
          </cell>
          <cell r="C490">
            <v>1212</v>
          </cell>
          <cell r="D490" t="str">
            <v>Маслов П. Д.</v>
          </cell>
          <cell r="E490">
            <v>0</v>
          </cell>
          <cell r="F490">
            <v>7</v>
          </cell>
          <cell r="G490">
            <v>6</v>
          </cell>
        </row>
        <row r="491">
          <cell r="A491">
            <v>84033</v>
          </cell>
          <cell r="B491">
            <v>292</v>
          </cell>
          <cell r="C491">
            <v>202</v>
          </cell>
          <cell r="D491" t="str">
            <v>Мочалова М. В.</v>
          </cell>
          <cell r="E491">
            <v>0</v>
          </cell>
          <cell r="F491">
            <v>5</v>
          </cell>
          <cell r="G491">
            <v>29</v>
          </cell>
        </row>
        <row r="492">
          <cell r="A492">
            <v>84035</v>
          </cell>
          <cell r="B492">
            <v>227</v>
          </cell>
          <cell r="C492">
            <v>2011</v>
          </cell>
          <cell r="D492" t="str">
            <v>Кузьменков С. В.</v>
          </cell>
          <cell r="E492">
            <v>0</v>
          </cell>
          <cell r="F492">
            <v>6</v>
          </cell>
          <cell r="G492">
            <v>19</v>
          </cell>
        </row>
        <row r="493">
          <cell r="A493">
            <v>84037</v>
          </cell>
          <cell r="B493">
            <v>55</v>
          </cell>
          <cell r="C493">
            <v>1401</v>
          </cell>
          <cell r="D493" t="str">
            <v>Бузовская Г. Г.</v>
          </cell>
          <cell r="E493">
            <v>0</v>
          </cell>
          <cell r="F493">
            <v>7</v>
          </cell>
          <cell r="G493">
            <v>19</v>
          </cell>
        </row>
        <row r="494">
          <cell r="A494">
            <v>84038</v>
          </cell>
          <cell r="B494">
            <v>340</v>
          </cell>
          <cell r="C494">
            <v>1212</v>
          </cell>
          <cell r="D494" t="str">
            <v>Позняк А. В.</v>
          </cell>
          <cell r="E494">
            <v>0</v>
          </cell>
          <cell r="F494">
            <v>6</v>
          </cell>
          <cell r="G494">
            <v>11</v>
          </cell>
        </row>
        <row r="495">
          <cell r="A495">
            <v>84039</v>
          </cell>
          <cell r="B495">
            <v>392</v>
          </cell>
          <cell r="C495">
            <v>2013</v>
          </cell>
          <cell r="D495" t="str">
            <v>Синяков С. Н.</v>
          </cell>
          <cell r="E495">
            <v>0</v>
          </cell>
          <cell r="F495">
            <v>4</v>
          </cell>
          <cell r="G495">
            <v>19</v>
          </cell>
        </row>
        <row r="496">
          <cell r="A496">
            <v>84041</v>
          </cell>
          <cell r="B496">
            <v>181</v>
          </cell>
          <cell r="C496">
            <v>2011</v>
          </cell>
          <cell r="D496" t="str">
            <v>Клебаускас В. В.</v>
          </cell>
          <cell r="E496">
            <v>0</v>
          </cell>
          <cell r="F496">
            <v>5</v>
          </cell>
          <cell r="G496">
            <v>11</v>
          </cell>
        </row>
        <row r="497">
          <cell r="A497">
            <v>84043</v>
          </cell>
          <cell r="B497">
            <v>238</v>
          </cell>
          <cell r="C497">
            <v>1212</v>
          </cell>
          <cell r="D497" t="str">
            <v>Лемехов В. Д.</v>
          </cell>
          <cell r="E497">
            <v>0</v>
          </cell>
          <cell r="F497">
            <v>0</v>
          </cell>
          <cell r="G497">
            <v>6</v>
          </cell>
        </row>
        <row r="498">
          <cell r="A498">
            <v>84047</v>
          </cell>
          <cell r="B498">
            <v>428</v>
          </cell>
          <cell r="C498">
            <v>2007</v>
          </cell>
          <cell r="D498" t="str">
            <v>Торопилин Е. П.</v>
          </cell>
          <cell r="E498">
            <v>0</v>
          </cell>
          <cell r="F498">
            <v>3</v>
          </cell>
          <cell r="G498">
            <v>12</v>
          </cell>
        </row>
        <row r="499">
          <cell r="A499">
            <v>84048</v>
          </cell>
          <cell r="B499">
            <v>86</v>
          </cell>
          <cell r="C499">
            <v>1212</v>
          </cell>
          <cell r="D499" t="str">
            <v>Галимов Р. Д.</v>
          </cell>
          <cell r="E499">
            <v>0</v>
          </cell>
          <cell r="F499">
            <v>2</v>
          </cell>
          <cell r="G499">
            <v>4</v>
          </cell>
        </row>
        <row r="500">
          <cell r="A500">
            <v>84054</v>
          </cell>
          <cell r="B500">
            <v>426</v>
          </cell>
          <cell r="C500">
            <v>2013</v>
          </cell>
          <cell r="D500" t="str">
            <v>Тишкин В. Б.</v>
          </cell>
          <cell r="E500">
            <v>0</v>
          </cell>
          <cell r="F500">
            <v>1</v>
          </cell>
          <cell r="G500">
            <v>4</v>
          </cell>
        </row>
        <row r="501">
          <cell r="A501">
            <v>84056</v>
          </cell>
          <cell r="B501">
            <v>58</v>
          </cell>
          <cell r="C501">
            <v>1501</v>
          </cell>
          <cell r="D501" t="str">
            <v>Бурдин Д. Г.</v>
          </cell>
          <cell r="E501">
            <v>0</v>
          </cell>
          <cell r="F501">
            <v>1</v>
          </cell>
          <cell r="G501">
            <v>0</v>
          </cell>
        </row>
        <row r="502">
          <cell r="A502">
            <v>84058</v>
          </cell>
          <cell r="B502">
            <v>321</v>
          </cell>
          <cell r="C502">
            <v>201</v>
          </cell>
          <cell r="D502" t="str">
            <v>Панюков А. А.</v>
          </cell>
          <cell r="E502">
            <v>0</v>
          </cell>
          <cell r="F502">
            <v>0</v>
          </cell>
          <cell r="G502">
            <v>17</v>
          </cell>
        </row>
        <row r="503">
          <cell r="A503">
            <v>84059</v>
          </cell>
          <cell r="B503">
            <v>396</v>
          </cell>
          <cell r="C503">
            <v>1501</v>
          </cell>
          <cell r="D503" t="str">
            <v>Скубенков Д. В.</v>
          </cell>
          <cell r="E503">
            <v>0</v>
          </cell>
          <cell r="F503">
            <v>0</v>
          </cell>
          <cell r="G503">
            <v>7</v>
          </cell>
        </row>
      </sheetData>
    </sheetDataSet>
  </externalBook>
</externalLink>
</file>

<file path=xl/externalLinks/externalLink7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таж2006"/>
      <sheetName val="Стаж2005"/>
      <sheetName val="Перевод"/>
    </sheetNames>
    <sheetDataSet>
      <sheetData sheetId="0" refreshError="1"/>
      <sheetData sheetId="1" refreshError="1">
        <row r="3">
          <cell r="A3">
            <v>13</v>
          </cell>
          <cell r="B3">
            <v>202</v>
          </cell>
          <cell r="C3" t="str">
            <v>Сироткина Н. В.</v>
          </cell>
          <cell r="D3" t="str">
            <v>Шт</v>
          </cell>
          <cell r="E3">
            <v>26</v>
          </cell>
          <cell r="F3" t="str">
            <v>15.01.1987</v>
          </cell>
          <cell r="G3" t="str">
            <v xml:space="preserve"> </v>
          </cell>
          <cell r="H3" t="str">
            <v xml:space="preserve"> </v>
          </cell>
          <cell r="I3">
            <v>18</v>
          </cell>
          <cell r="J3">
            <v>10</v>
          </cell>
          <cell r="K3">
            <v>16</v>
          </cell>
        </row>
        <row r="4">
          <cell r="A4">
            <v>16</v>
          </cell>
          <cell r="B4">
            <v>2011</v>
          </cell>
          <cell r="C4" t="str">
            <v>Ермолова М. С.</v>
          </cell>
          <cell r="D4" t="str">
            <v>Шт</v>
          </cell>
          <cell r="E4" t="str">
            <v>23.1.2</v>
          </cell>
          <cell r="F4" t="str">
            <v>14.04.1988</v>
          </cell>
          <cell r="G4" t="str">
            <v xml:space="preserve"> </v>
          </cell>
          <cell r="H4" t="str">
            <v xml:space="preserve"> </v>
          </cell>
          <cell r="I4">
            <v>40</v>
          </cell>
          <cell r="J4">
            <v>2</v>
          </cell>
          <cell r="K4">
            <v>3</v>
          </cell>
        </row>
        <row r="5">
          <cell r="A5">
            <v>19</v>
          </cell>
          <cell r="B5">
            <v>202</v>
          </cell>
          <cell r="C5" t="str">
            <v>Жвинклене В. М.</v>
          </cell>
          <cell r="D5" t="str">
            <v>Шт</v>
          </cell>
          <cell r="E5">
            <v>26</v>
          </cell>
          <cell r="F5" t="str">
            <v>28.02.1990</v>
          </cell>
          <cell r="G5" t="str">
            <v xml:space="preserve"> </v>
          </cell>
          <cell r="H5" t="str">
            <v xml:space="preserve"> </v>
          </cell>
          <cell r="I5">
            <v>15</v>
          </cell>
          <cell r="J5">
            <v>9</v>
          </cell>
          <cell r="K5">
            <v>3</v>
          </cell>
        </row>
        <row r="6">
          <cell r="A6">
            <v>21</v>
          </cell>
          <cell r="B6">
            <v>202</v>
          </cell>
          <cell r="C6" t="str">
            <v>Мельник П. П.</v>
          </cell>
          <cell r="D6" t="str">
            <v>Шт</v>
          </cell>
          <cell r="E6">
            <v>26</v>
          </cell>
          <cell r="F6" t="str">
            <v>22.01.1990</v>
          </cell>
          <cell r="G6" t="str">
            <v xml:space="preserve"> </v>
          </cell>
          <cell r="H6" t="str">
            <v xml:space="preserve"> </v>
          </cell>
          <cell r="I6">
            <v>15</v>
          </cell>
          <cell r="J6">
            <v>10</v>
          </cell>
          <cell r="K6">
            <v>9</v>
          </cell>
        </row>
        <row r="7">
          <cell r="A7">
            <v>22</v>
          </cell>
          <cell r="B7">
            <v>201</v>
          </cell>
          <cell r="C7" t="str">
            <v>Бондаренко И. И.</v>
          </cell>
          <cell r="D7" t="str">
            <v>Шт</v>
          </cell>
          <cell r="E7">
            <v>26</v>
          </cell>
          <cell r="F7" t="str">
            <v>02.01.1979</v>
          </cell>
          <cell r="G7" t="str">
            <v xml:space="preserve"> </v>
          </cell>
          <cell r="H7" t="str">
            <v xml:space="preserve"> </v>
          </cell>
          <cell r="I7">
            <v>26</v>
          </cell>
          <cell r="J7">
            <v>10</v>
          </cell>
          <cell r="K7">
            <v>29</v>
          </cell>
        </row>
        <row r="8">
          <cell r="A8">
            <v>23</v>
          </cell>
          <cell r="B8">
            <v>201</v>
          </cell>
          <cell r="C8" t="str">
            <v>Коршунова Л. Г.</v>
          </cell>
          <cell r="D8" t="str">
            <v>Шт</v>
          </cell>
          <cell r="E8">
            <v>26</v>
          </cell>
          <cell r="F8" t="str">
            <v>03.08.1987</v>
          </cell>
          <cell r="G8" t="str">
            <v xml:space="preserve"> </v>
          </cell>
          <cell r="H8" t="str">
            <v xml:space="preserve"> </v>
          </cell>
          <cell r="I8">
            <v>28</v>
          </cell>
          <cell r="J8">
            <v>5</v>
          </cell>
          <cell r="K8">
            <v>0</v>
          </cell>
        </row>
        <row r="9">
          <cell r="A9">
            <v>27</v>
          </cell>
          <cell r="B9">
            <v>202</v>
          </cell>
          <cell r="C9" t="str">
            <v>Ивлева Л. Н.</v>
          </cell>
          <cell r="D9" t="str">
            <v>Шт</v>
          </cell>
          <cell r="E9">
            <v>26</v>
          </cell>
          <cell r="F9" t="str">
            <v>07.08.1989</v>
          </cell>
          <cell r="G9" t="str">
            <v xml:space="preserve"> </v>
          </cell>
          <cell r="H9" t="str">
            <v xml:space="preserve"> </v>
          </cell>
          <cell r="I9">
            <v>21</v>
          </cell>
          <cell r="J9">
            <v>3</v>
          </cell>
          <cell r="K9">
            <v>25</v>
          </cell>
        </row>
        <row r="10">
          <cell r="A10">
            <v>41</v>
          </cell>
          <cell r="B10">
            <v>202</v>
          </cell>
          <cell r="C10" t="str">
            <v>Гукасян Л. Х.</v>
          </cell>
          <cell r="D10" t="str">
            <v>Шт</v>
          </cell>
          <cell r="E10">
            <v>26</v>
          </cell>
          <cell r="F10" t="str">
            <v>01.02.1989</v>
          </cell>
          <cell r="G10" t="str">
            <v xml:space="preserve"> </v>
          </cell>
          <cell r="H10" t="str">
            <v xml:space="preserve"> </v>
          </cell>
          <cell r="I10">
            <v>16</v>
          </cell>
          <cell r="J10">
            <v>10</v>
          </cell>
          <cell r="K10">
            <v>0</v>
          </cell>
        </row>
        <row r="11">
          <cell r="A11">
            <v>51</v>
          </cell>
          <cell r="B11">
            <v>202</v>
          </cell>
          <cell r="C11" t="str">
            <v>Вахрушева О. М.</v>
          </cell>
          <cell r="D11" t="str">
            <v>Шт</v>
          </cell>
          <cell r="E11">
            <v>26</v>
          </cell>
          <cell r="F11" t="str">
            <v>28.07.1987</v>
          </cell>
          <cell r="G11" t="str">
            <v>18.03.05</v>
          </cell>
          <cell r="H11" t="str">
            <v xml:space="preserve"> </v>
          </cell>
          <cell r="I11">
            <v>18</v>
          </cell>
          <cell r="J11">
            <v>4</v>
          </cell>
          <cell r="K11">
            <v>3</v>
          </cell>
        </row>
        <row r="12">
          <cell r="A12">
            <v>55</v>
          </cell>
          <cell r="B12">
            <v>201</v>
          </cell>
          <cell r="C12" t="str">
            <v>Коломиец О. Г.</v>
          </cell>
          <cell r="D12" t="str">
            <v>Шт</v>
          </cell>
          <cell r="E12">
            <v>26</v>
          </cell>
          <cell r="F12" t="str">
            <v>11.08.1989</v>
          </cell>
          <cell r="G12" t="str">
            <v xml:space="preserve"> </v>
          </cell>
          <cell r="H12" t="str">
            <v xml:space="preserve"> </v>
          </cell>
          <cell r="I12">
            <v>16</v>
          </cell>
          <cell r="J12">
            <v>3</v>
          </cell>
          <cell r="K12">
            <v>20</v>
          </cell>
        </row>
        <row r="13">
          <cell r="A13">
            <v>58</v>
          </cell>
          <cell r="B13">
            <v>202</v>
          </cell>
          <cell r="C13" t="str">
            <v>Хомюк В. Д.</v>
          </cell>
          <cell r="D13" t="str">
            <v>Шт</v>
          </cell>
          <cell r="E13">
            <v>26</v>
          </cell>
          <cell r="F13" t="str">
            <v>12.08.1980</v>
          </cell>
          <cell r="G13" t="str">
            <v xml:space="preserve"> </v>
          </cell>
          <cell r="H13" t="str">
            <v xml:space="preserve"> </v>
          </cell>
          <cell r="I13">
            <v>25</v>
          </cell>
          <cell r="J13">
            <v>3</v>
          </cell>
          <cell r="K13">
            <v>19</v>
          </cell>
        </row>
        <row r="14">
          <cell r="A14">
            <v>63</v>
          </cell>
          <cell r="B14">
            <v>201</v>
          </cell>
          <cell r="C14" t="str">
            <v>Галабуда С. Ф.</v>
          </cell>
          <cell r="D14" t="str">
            <v>Шт</v>
          </cell>
          <cell r="E14">
            <v>26</v>
          </cell>
          <cell r="F14" t="str">
            <v>02.12.1982</v>
          </cell>
          <cell r="G14" t="str">
            <v xml:space="preserve"> </v>
          </cell>
          <cell r="H14" t="str">
            <v xml:space="preserve"> </v>
          </cell>
          <cell r="I14">
            <v>22</v>
          </cell>
          <cell r="J14">
            <v>11</v>
          </cell>
          <cell r="K14">
            <v>29</v>
          </cell>
        </row>
        <row r="15">
          <cell r="A15">
            <v>65</v>
          </cell>
          <cell r="B15">
            <v>2005</v>
          </cell>
          <cell r="C15" t="str">
            <v>Нечет Г. А.</v>
          </cell>
          <cell r="D15" t="str">
            <v>Шт</v>
          </cell>
          <cell r="E15">
            <v>26</v>
          </cell>
          <cell r="F15" t="str">
            <v>03.02.1986</v>
          </cell>
          <cell r="G15" t="str">
            <v xml:space="preserve"> </v>
          </cell>
          <cell r="H15" t="str">
            <v xml:space="preserve"> </v>
          </cell>
          <cell r="I15">
            <v>19</v>
          </cell>
          <cell r="J15">
            <v>9</v>
          </cell>
          <cell r="K15">
            <v>28</v>
          </cell>
        </row>
        <row r="16">
          <cell r="A16">
            <v>66</v>
          </cell>
          <cell r="B16">
            <v>202</v>
          </cell>
          <cell r="C16" t="str">
            <v>Чернышова Л. Н.</v>
          </cell>
          <cell r="D16" t="str">
            <v>Шт</v>
          </cell>
          <cell r="E16">
            <v>26</v>
          </cell>
          <cell r="F16" t="str">
            <v>14.04.1988</v>
          </cell>
          <cell r="G16" t="str">
            <v xml:space="preserve"> </v>
          </cell>
          <cell r="H16" t="str">
            <v xml:space="preserve"> </v>
          </cell>
          <cell r="I16">
            <v>17</v>
          </cell>
          <cell r="J16">
            <v>7</v>
          </cell>
          <cell r="K16">
            <v>17</v>
          </cell>
        </row>
        <row r="17">
          <cell r="A17">
            <v>77</v>
          </cell>
          <cell r="B17">
            <v>201</v>
          </cell>
          <cell r="C17" t="str">
            <v>Черныховская И. Б.</v>
          </cell>
          <cell r="D17" t="str">
            <v>Шт</v>
          </cell>
          <cell r="E17">
            <v>26</v>
          </cell>
          <cell r="F17" t="str">
            <v>16.05.1990</v>
          </cell>
          <cell r="G17" t="str">
            <v xml:space="preserve"> </v>
          </cell>
          <cell r="H17" t="str">
            <v xml:space="preserve"> </v>
          </cell>
          <cell r="I17">
            <v>15</v>
          </cell>
          <cell r="J17">
            <v>6</v>
          </cell>
          <cell r="K17">
            <v>15</v>
          </cell>
        </row>
        <row r="18">
          <cell r="A18">
            <v>79</v>
          </cell>
          <cell r="B18">
            <v>401</v>
          </cell>
          <cell r="C18" t="str">
            <v>Тупакова З. Н.</v>
          </cell>
          <cell r="D18" t="str">
            <v>Шт</v>
          </cell>
          <cell r="E18">
            <v>44</v>
          </cell>
          <cell r="F18" t="str">
            <v>19.11.1990</v>
          </cell>
          <cell r="G18" t="str">
            <v xml:space="preserve"> </v>
          </cell>
          <cell r="H18" t="str">
            <v xml:space="preserve"> </v>
          </cell>
          <cell r="I18">
            <v>15</v>
          </cell>
          <cell r="J18">
            <v>0</v>
          </cell>
          <cell r="K18">
            <v>12</v>
          </cell>
        </row>
        <row r="19">
          <cell r="A19">
            <v>81</v>
          </cell>
          <cell r="B19">
            <v>303</v>
          </cell>
          <cell r="C19" t="str">
            <v>Стратанович Л. В.</v>
          </cell>
          <cell r="D19" t="str">
            <v>Шт</v>
          </cell>
          <cell r="E19">
            <v>20</v>
          </cell>
          <cell r="F19" t="str">
            <v>18.04.1997</v>
          </cell>
          <cell r="G19" t="str">
            <v xml:space="preserve"> </v>
          </cell>
          <cell r="H19" t="str">
            <v xml:space="preserve"> </v>
          </cell>
          <cell r="I19">
            <v>8</v>
          </cell>
          <cell r="J19">
            <v>7</v>
          </cell>
          <cell r="K19">
            <v>13</v>
          </cell>
        </row>
        <row r="20">
          <cell r="A20">
            <v>83</v>
          </cell>
          <cell r="B20">
            <v>2005</v>
          </cell>
          <cell r="C20" t="str">
            <v>Черкасова Г. Э.</v>
          </cell>
          <cell r="D20" t="str">
            <v>Шт</v>
          </cell>
          <cell r="E20">
            <v>26</v>
          </cell>
          <cell r="F20" t="str">
            <v>01.10.1990</v>
          </cell>
          <cell r="G20" t="str">
            <v xml:space="preserve"> </v>
          </cell>
          <cell r="H20" t="str">
            <v xml:space="preserve"> </v>
          </cell>
          <cell r="I20">
            <v>15</v>
          </cell>
          <cell r="J20">
            <v>2</v>
          </cell>
          <cell r="K20">
            <v>0</v>
          </cell>
        </row>
        <row r="21">
          <cell r="A21">
            <v>94</v>
          </cell>
          <cell r="B21">
            <v>301</v>
          </cell>
          <cell r="C21" t="str">
            <v>Абакелия М. К.</v>
          </cell>
          <cell r="D21" t="str">
            <v>Шт</v>
          </cell>
          <cell r="E21">
            <v>20</v>
          </cell>
          <cell r="F21" t="str">
            <v>18.04.1997</v>
          </cell>
          <cell r="G21" t="str">
            <v>05.11.04</v>
          </cell>
          <cell r="H21" t="str">
            <v>по сост здоровья</v>
          </cell>
          <cell r="I21">
            <v>8</v>
          </cell>
          <cell r="J21">
            <v>7</v>
          </cell>
          <cell r="K21">
            <v>13</v>
          </cell>
        </row>
        <row r="22">
          <cell r="A22">
            <v>95</v>
          </cell>
          <cell r="B22">
            <v>302</v>
          </cell>
          <cell r="C22" t="str">
            <v>Новикова З. И.</v>
          </cell>
          <cell r="D22" t="str">
            <v>Шт</v>
          </cell>
          <cell r="E22">
            <v>25</v>
          </cell>
          <cell r="F22" t="str">
            <v>18.04.1997</v>
          </cell>
          <cell r="G22" t="str">
            <v xml:space="preserve"> </v>
          </cell>
          <cell r="H22" t="str">
            <v xml:space="preserve"> </v>
          </cell>
          <cell r="I22">
            <v>8</v>
          </cell>
          <cell r="J22">
            <v>7</v>
          </cell>
          <cell r="K22">
            <v>13</v>
          </cell>
        </row>
        <row r="23">
          <cell r="A23">
            <v>117</v>
          </cell>
          <cell r="B23">
            <v>302</v>
          </cell>
          <cell r="C23" t="str">
            <v>Родина А. А.</v>
          </cell>
          <cell r="D23" t="str">
            <v>Шт</v>
          </cell>
          <cell r="E23">
            <v>20</v>
          </cell>
          <cell r="F23" t="str">
            <v>18.04.1997</v>
          </cell>
          <cell r="G23" t="str">
            <v>13.09.05</v>
          </cell>
          <cell r="H23" t="str">
            <v xml:space="preserve"> </v>
          </cell>
          <cell r="I23">
            <v>8</v>
          </cell>
          <cell r="J23">
            <v>7</v>
          </cell>
          <cell r="K23">
            <v>13</v>
          </cell>
        </row>
        <row r="24">
          <cell r="A24">
            <v>118</v>
          </cell>
          <cell r="B24">
            <v>1601</v>
          </cell>
          <cell r="C24" t="str">
            <v>Ярымова О. И.</v>
          </cell>
          <cell r="D24" t="str">
            <v>Шт</v>
          </cell>
          <cell r="E24">
            <v>20</v>
          </cell>
          <cell r="F24" t="str">
            <v>18.04.1997</v>
          </cell>
          <cell r="G24" t="str">
            <v xml:space="preserve"> </v>
          </cell>
          <cell r="H24" t="str">
            <v xml:space="preserve"> </v>
          </cell>
          <cell r="I24">
            <v>8</v>
          </cell>
          <cell r="J24">
            <v>7</v>
          </cell>
          <cell r="K24">
            <v>13</v>
          </cell>
        </row>
        <row r="25">
          <cell r="A25">
            <v>121</v>
          </cell>
          <cell r="B25">
            <v>401</v>
          </cell>
          <cell r="C25" t="str">
            <v>Лис Н. В.</v>
          </cell>
          <cell r="D25" t="str">
            <v>Шт</v>
          </cell>
          <cell r="E25">
            <v>25</v>
          </cell>
          <cell r="F25" t="str">
            <v>15.05.1997</v>
          </cell>
          <cell r="G25" t="str">
            <v xml:space="preserve"> </v>
          </cell>
          <cell r="H25" t="str">
            <v xml:space="preserve"> </v>
          </cell>
          <cell r="I25">
            <v>8</v>
          </cell>
          <cell r="J25">
            <v>6</v>
          </cell>
          <cell r="K25">
            <v>16</v>
          </cell>
        </row>
        <row r="26">
          <cell r="A26">
            <v>124</v>
          </cell>
          <cell r="B26">
            <v>501</v>
          </cell>
          <cell r="C26" t="str">
            <v>Карташева О. Г.</v>
          </cell>
          <cell r="D26" t="str">
            <v>Шт</v>
          </cell>
          <cell r="E26">
            <v>44</v>
          </cell>
          <cell r="F26" t="str">
            <v>15.05.1997</v>
          </cell>
          <cell r="G26" t="str">
            <v xml:space="preserve"> </v>
          </cell>
          <cell r="H26" t="str">
            <v xml:space="preserve"> </v>
          </cell>
          <cell r="I26">
            <v>8</v>
          </cell>
          <cell r="J26">
            <v>6</v>
          </cell>
          <cell r="K26">
            <v>16</v>
          </cell>
        </row>
        <row r="27">
          <cell r="A27">
            <v>127</v>
          </cell>
          <cell r="B27">
            <v>301</v>
          </cell>
          <cell r="C27" t="str">
            <v>Иванова Н. М.</v>
          </cell>
          <cell r="D27" t="str">
            <v>Шт</v>
          </cell>
          <cell r="E27">
            <v>20</v>
          </cell>
          <cell r="F27" t="str">
            <v>07.07.1997</v>
          </cell>
          <cell r="G27" t="str">
            <v xml:space="preserve"> </v>
          </cell>
          <cell r="H27" t="str">
            <v xml:space="preserve"> </v>
          </cell>
          <cell r="I27">
            <v>8</v>
          </cell>
          <cell r="J27">
            <v>4</v>
          </cell>
          <cell r="K27">
            <v>24</v>
          </cell>
        </row>
        <row r="28">
          <cell r="A28">
            <v>139</v>
          </cell>
          <cell r="B28">
            <v>2009</v>
          </cell>
          <cell r="C28" t="str">
            <v>Возненко И. В.</v>
          </cell>
          <cell r="D28" t="str">
            <v>Шт</v>
          </cell>
          <cell r="E28">
            <v>20</v>
          </cell>
          <cell r="F28" t="str">
            <v>07.07.1997</v>
          </cell>
          <cell r="G28" t="str">
            <v>14.12.04</v>
          </cell>
          <cell r="H28" t="str">
            <v xml:space="preserve"> </v>
          </cell>
          <cell r="I28">
            <v>8</v>
          </cell>
          <cell r="J28">
            <v>4</v>
          </cell>
          <cell r="K28">
            <v>24</v>
          </cell>
        </row>
        <row r="29">
          <cell r="A29">
            <v>144</v>
          </cell>
          <cell r="B29">
            <v>2013</v>
          </cell>
          <cell r="C29" t="str">
            <v>Драгун А. А.</v>
          </cell>
          <cell r="D29" t="str">
            <v>Шт</v>
          </cell>
          <cell r="E29">
            <v>25</v>
          </cell>
          <cell r="F29" t="str">
            <v>08.07.1997</v>
          </cell>
          <cell r="G29" t="str">
            <v xml:space="preserve"> </v>
          </cell>
          <cell r="H29" t="str">
            <v xml:space="preserve"> </v>
          </cell>
          <cell r="I29">
            <v>8</v>
          </cell>
          <cell r="J29">
            <v>4</v>
          </cell>
          <cell r="K29">
            <v>23</v>
          </cell>
        </row>
        <row r="30">
          <cell r="A30">
            <v>149</v>
          </cell>
          <cell r="B30">
            <v>301</v>
          </cell>
          <cell r="C30" t="str">
            <v>Мороз Е. А.</v>
          </cell>
          <cell r="D30" t="str">
            <v>Шт</v>
          </cell>
          <cell r="E30">
            <v>20</v>
          </cell>
          <cell r="F30" t="str">
            <v>07.07.1997</v>
          </cell>
          <cell r="G30" t="str">
            <v xml:space="preserve"> </v>
          </cell>
          <cell r="H30" t="str">
            <v xml:space="preserve"> </v>
          </cell>
          <cell r="I30">
            <v>8</v>
          </cell>
          <cell r="J30">
            <v>4</v>
          </cell>
          <cell r="K30">
            <v>24</v>
          </cell>
        </row>
        <row r="31">
          <cell r="A31">
            <v>156</v>
          </cell>
          <cell r="B31">
            <v>2011</v>
          </cell>
          <cell r="C31" t="str">
            <v>Марковцов М. М.</v>
          </cell>
          <cell r="D31" t="str">
            <v>Шт</v>
          </cell>
          <cell r="E31" t="str">
            <v>23.1.1</v>
          </cell>
          <cell r="F31" t="str">
            <v>16.07.1997</v>
          </cell>
          <cell r="G31" t="str">
            <v xml:space="preserve"> </v>
          </cell>
          <cell r="H31" t="str">
            <v xml:space="preserve"> </v>
          </cell>
          <cell r="I31">
            <v>8</v>
          </cell>
          <cell r="J31">
            <v>4</v>
          </cell>
          <cell r="K31">
            <v>15</v>
          </cell>
        </row>
        <row r="32">
          <cell r="A32">
            <v>157</v>
          </cell>
          <cell r="B32">
            <v>301</v>
          </cell>
          <cell r="C32" t="str">
            <v>Гончарова Е. Г.</v>
          </cell>
          <cell r="D32" t="str">
            <v>Шт</v>
          </cell>
          <cell r="E32">
            <v>20</v>
          </cell>
          <cell r="F32" t="str">
            <v>07.07.1997</v>
          </cell>
          <cell r="G32" t="str">
            <v xml:space="preserve"> </v>
          </cell>
          <cell r="H32" t="str">
            <v xml:space="preserve"> </v>
          </cell>
          <cell r="I32">
            <v>8</v>
          </cell>
          <cell r="J32">
            <v>4</v>
          </cell>
          <cell r="K32">
            <v>24</v>
          </cell>
        </row>
        <row r="33">
          <cell r="A33">
            <v>158</v>
          </cell>
          <cell r="B33">
            <v>302</v>
          </cell>
          <cell r="C33" t="str">
            <v>Седых А. М.</v>
          </cell>
          <cell r="D33" t="str">
            <v>Шт</v>
          </cell>
          <cell r="E33">
            <v>25</v>
          </cell>
          <cell r="F33" t="str">
            <v>28.07.1997</v>
          </cell>
          <cell r="G33" t="str">
            <v xml:space="preserve"> </v>
          </cell>
          <cell r="H33" t="str">
            <v xml:space="preserve"> </v>
          </cell>
          <cell r="I33">
            <v>8</v>
          </cell>
          <cell r="J33">
            <v>4</v>
          </cell>
          <cell r="K33">
            <v>3</v>
          </cell>
        </row>
        <row r="34">
          <cell r="A34">
            <v>160</v>
          </cell>
          <cell r="B34">
            <v>201</v>
          </cell>
          <cell r="C34" t="str">
            <v>Зупаров Р. А.</v>
          </cell>
          <cell r="D34" t="str">
            <v>Шт</v>
          </cell>
          <cell r="E34">
            <v>26</v>
          </cell>
          <cell r="F34" t="str">
            <v>30.07.1997</v>
          </cell>
          <cell r="G34" t="str">
            <v xml:space="preserve"> </v>
          </cell>
          <cell r="H34" t="str">
            <v xml:space="preserve"> </v>
          </cell>
          <cell r="I34">
            <v>8</v>
          </cell>
          <cell r="J34">
            <v>4</v>
          </cell>
          <cell r="K34">
            <v>1</v>
          </cell>
        </row>
        <row r="35">
          <cell r="A35">
            <v>163</v>
          </cell>
          <cell r="B35">
            <v>202</v>
          </cell>
          <cell r="C35" t="str">
            <v>Браташ В. В.</v>
          </cell>
          <cell r="D35" t="str">
            <v>Шт</v>
          </cell>
          <cell r="E35">
            <v>26</v>
          </cell>
          <cell r="F35" t="str">
            <v>11.08.1997</v>
          </cell>
          <cell r="G35" t="str">
            <v xml:space="preserve"> </v>
          </cell>
          <cell r="H35" t="str">
            <v xml:space="preserve"> </v>
          </cell>
          <cell r="I35">
            <v>8</v>
          </cell>
          <cell r="J35">
            <v>3</v>
          </cell>
          <cell r="K35">
            <v>20</v>
          </cell>
        </row>
        <row r="36">
          <cell r="A36">
            <v>164</v>
          </cell>
          <cell r="B36">
            <v>303</v>
          </cell>
          <cell r="C36" t="str">
            <v>Лукьяненко Г. Ю.</v>
          </cell>
          <cell r="D36" t="str">
            <v>Шт</v>
          </cell>
          <cell r="E36">
            <v>20</v>
          </cell>
          <cell r="F36" t="str">
            <v>18.08.1997</v>
          </cell>
          <cell r="G36" t="str">
            <v xml:space="preserve"> </v>
          </cell>
          <cell r="H36" t="str">
            <v xml:space="preserve"> </v>
          </cell>
          <cell r="I36">
            <v>8</v>
          </cell>
          <cell r="J36">
            <v>3</v>
          </cell>
          <cell r="K36">
            <v>13</v>
          </cell>
        </row>
        <row r="37">
          <cell r="A37">
            <v>166</v>
          </cell>
          <cell r="B37">
            <v>2011</v>
          </cell>
          <cell r="C37" t="str">
            <v>Суворов А. Е.</v>
          </cell>
          <cell r="D37" t="str">
            <v>Шт</v>
          </cell>
          <cell r="E37" t="str">
            <v>23.1.2</v>
          </cell>
          <cell r="F37" t="str">
            <v>05.09.1997</v>
          </cell>
          <cell r="G37" t="str">
            <v xml:space="preserve"> </v>
          </cell>
          <cell r="H37" t="str">
            <v xml:space="preserve"> </v>
          </cell>
          <cell r="I37">
            <v>8</v>
          </cell>
          <cell r="J37">
            <v>2</v>
          </cell>
          <cell r="K37">
            <v>26</v>
          </cell>
        </row>
        <row r="38">
          <cell r="A38">
            <v>171</v>
          </cell>
          <cell r="B38">
            <v>202</v>
          </cell>
          <cell r="C38" t="str">
            <v>Ващишина Г. Г.</v>
          </cell>
          <cell r="D38" t="str">
            <v>Шт</v>
          </cell>
          <cell r="E38">
            <v>26</v>
          </cell>
          <cell r="F38" t="str">
            <v>06.10.1997</v>
          </cell>
          <cell r="G38" t="str">
            <v xml:space="preserve"> </v>
          </cell>
          <cell r="H38" t="str">
            <v xml:space="preserve"> </v>
          </cell>
          <cell r="I38">
            <v>35</v>
          </cell>
          <cell r="J38">
            <v>6</v>
          </cell>
          <cell r="K38">
            <v>25</v>
          </cell>
        </row>
        <row r="39">
          <cell r="A39">
            <v>174</v>
          </cell>
          <cell r="B39">
            <v>302</v>
          </cell>
          <cell r="C39" t="str">
            <v>Шаулите А. Ф.</v>
          </cell>
          <cell r="D39" t="str">
            <v>Шт</v>
          </cell>
          <cell r="E39">
            <v>20</v>
          </cell>
          <cell r="F39" t="str">
            <v>01.10.1997</v>
          </cell>
          <cell r="G39" t="str">
            <v xml:space="preserve"> </v>
          </cell>
          <cell r="H39" t="str">
            <v xml:space="preserve"> </v>
          </cell>
          <cell r="I39">
            <v>8</v>
          </cell>
          <cell r="J39">
            <v>2</v>
          </cell>
          <cell r="K39">
            <v>0</v>
          </cell>
        </row>
        <row r="40">
          <cell r="A40">
            <v>175</v>
          </cell>
          <cell r="B40">
            <v>302</v>
          </cell>
          <cell r="C40" t="str">
            <v>Климова И. В.</v>
          </cell>
          <cell r="D40" t="str">
            <v>Шт</v>
          </cell>
          <cell r="E40">
            <v>20</v>
          </cell>
          <cell r="F40" t="str">
            <v>14.10.1997</v>
          </cell>
          <cell r="G40" t="str">
            <v>07.10.05</v>
          </cell>
          <cell r="H40" t="str">
            <v xml:space="preserve"> </v>
          </cell>
          <cell r="I40">
            <v>8</v>
          </cell>
          <cell r="J40">
            <v>1</v>
          </cell>
          <cell r="K40">
            <v>17</v>
          </cell>
        </row>
        <row r="41">
          <cell r="A41">
            <v>181</v>
          </cell>
          <cell r="B41">
            <v>2009</v>
          </cell>
          <cell r="C41" t="str">
            <v>Петрук М. И.</v>
          </cell>
          <cell r="D41" t="str">
            <v>Шт</v>
          </cell>
          <cell r="E41">
            <v>20</v>
          </cell>
          <cell r="F41" t="str">
            <v>04.02.2002</v>
          </cell>
          <cell r="G41" t="str">
            <v xml:space="preserve"> </v>
          </cell>
          <cell r="H41" t="str">
            <v xml:space="preserve"> </v>
          </cell>
          <cell r="I41">
            <v>3</v>
          </cell>
          <cell r="J41">
            <v>9</v>
          </cell>
          <cell r="K41">
            <v>27</v>
          </cell>
        </row>
        <row r="42">
          <cell r="A42">
            <v>183</v>
          </cell>
          <cell r="B42">
            <v>201</v>
          </cell>
          <cell r="C42" t="str">
            <v>Мануйлов С. Г.</v>
          </cell>
          <cell r="D42" t="str">
            <v>Шт</v>
          </cell>
          <cell r="E42">
            <v>26</v>
          </cell>
          <cell r="F42" t="str">
            <v>03.11.1997</v>
          </cell>
          <cell r="G42" t="str">
            <v xml:space="preserve"> </v>
          </cell>
          <cell r="H42" t="str">
            <v xml:space="preserve"> </v>
          </cell>
          <cell r="I42">
            <v>8</v>
          </cell>
          <cell r="J42">
            <v>0</v>
          </cell>
          <cell r="K42">
            <v>28</v>
          </cell>
        </row>
        <row r="43">
          <cell r="A43">
            <v>187</v>
          </cell>
          <cell r="B43">
            <v>201</v>
          </cell>
          <cell r="C43" t="str">
            <v>Кондратьева И. Ф.</v>
          </cell>
          <cell r="D43" t="str">
            <v>Шт</v>
          </cell>
          <cell r="E43">
            <v>26</v>
          </cell>
          <cell r="F43" t="str">
            <v>17.11.1997</v>
          </cell>
          <cell r="G43" t="str">
            <v xml:space="preserve"> </v>
          </cell>
          <cell r="H43" t="str">
            <v xml:space="preserve"> </v>
          </cell>
          <cell r="I43">
            <v>8</v>
          </cell>
          <cell r="J43">
            <v>0</v>
          </cell>
          <cell r="K43">
            <v>14</v>
          </cell>
        </row>
        <row r="44">
          <cell r="A44">
            <v>191</v>
          </cell>
          <cell r="B44">
            <v>2002</v>
          </cell>
          <cell r="C44" t="str">
            <v>Любомирова И. С.</v>
          </cell>
          <cell r="D44" t="str">
            <v>Шт</v>
          </cell>
          <cell r="E44">
            <v>79</v>
          </cell>
          <cell r="F44" t="str">
            <v>03.05.2001</v>
          </cell>
          <cell r="G44" t="str">
            <v xml:space="preserve"> </v>
          </cell>
          <cell r="H44" t="str">
            <v xml:space="preserve"> </v>
          </cell>
          <cell r="I44">
            <v>4</v>
          </cell>
          <cell r="J44">
            <v>6</v>
          </cell>
          <cell r="K44">
            <v>28</v>
          </cell>
        </row>
        <row r="45">
          <cell r="A45">
            <v>192</v>
          </cell>
          <cell r="B45">
            <v>2005</v>
          </cell>
          <cell r="C45" t="str">
            <v>Бобровская М. Л.</v>
          </cell>
          <cell r="D45" t="str">
            <v>Шт</v>
          </cell>
          <cell r="E45">
            <v>26</v>
          </cell>
          <cell r="F45" t="str">
            <v>26.11.1997</v>
          </cell>
          <cell r="G45" t="str">
            <v xml:space="preserve"> </v>
          </cell>
          <cell r="H45" t="str">
            <v xml:space="preserve"> </v>
          </cell>
          <cell r="I45">
            <v>8</v>
          </cell>
          <cell r="J45">
            <v>0</v>
          </cell>
          <cell r="K45">
            <v>5</v>
          </cell>
        </row>
        <row r="46">
          <cell r="A46">
            <v>230</v>
          </cell>
          <cell r="B46">
            <v>1500</v>
          </cell>
          <cell r="C46" t="str">
            <v>Селюх А. Е.</v>
          </cell>
          <cell r="D46" t="str">
            <v>Шт</v>
          </cell>
          <cell r="E46">
            <v>25</v>
          </cell>
          <cell r="F46" t="str">
            <v>15.05.1997</v>
          </cell>
          <cell r="G46" t="str">
            <v xml:space="preserve"> </v>
          </cell>
          <cell r="H46" t="str">
            <v xml:space="preserve"> </v>
          </cell>
          <cell r="I46">
            <v>8</v>
          </cell>
          <cell r="J46">
            <v>6</v>
          </cell>
          <cell r="K46">
            <v>16</v>
          </cell>
        </row>
        <row r="47">
          <cell r="A47">
            <v>242</v>
          </cell>
          <cell r="B47">
            <v>2002</v>
          </cell>
          <cell r="C47" t="str">
            <v>Винниченко А. В.</v>
          </cell>
          <cell r="D47" t="str">
            <v>Шт</v>
          </cell>
          <cell r="E47">
            <v>79</v>
          </cell>
          <cell r="F47" t="str">
            <v>15.05.1997</v>
          </cell>
          <cell r="G47" t="str">
            <v xml:space="preserve"> </v>
          </cell>
          <cell r="H47" t="str">
            <v xml:space="preserve"> </v>
          </cell>
          <cell r="I47">
            <v>8</v>
          </cell>
          <cell r="J47">
            <v>6</v>
          </cell>
          <cell r="K47">
            <v>16</v>
          </cell>
        </row>
        <row r="48">
          <cell r="A48">
            <v>252</v>
          </cell>
          <cell r="B48">
            <v>301</v>
          </cell>
          <cell r="C48" t="str">
            <v>Беспамятнова Т. Н.</v>
          </cell>
          <cell r="D48" t="str">
            <v>Шт</v>
          </cell>
          <cell r="E48">
            <v>20</v>
          </cell>
          <cell r="F48" t="str">
            <v>07.07.1997</v>
          </cell>
          <cell r="G48" t="str">
            <v xml:space="preserve"> </v>
          </cell>
          <cell r="H48" t="str">
            <v xml:space="preserve"> </v>
          </cell>
          <cell r="I48">
            <v>8</v>
          </cell>
          <cell r="J48">
            <v>4</v>
          </cell>
          <cell r="K48">
            <v>24</v>
          </cell>
        </row>
        <row r="49">
          <cell r="A49">
            <v>258</v>
          </cell>
          <cell r="B49">
            <v>302</v>
          </cell>
          <cell r="C49" t="str">
            <v>Чуфистова Ж. Г.</v>
          </cell>
          <cell r="D49" t="str">
            <v>Шт</v>
          </cell>
          <cell r="E49">
            <v>20</v>
          </cell>
          <cell r="F49" t="str">
            <v>09.06.1997</v>
          </cell>
          <cell r="G49" t="str">
            <v xml:space="preserve"> </v>
          </cell>
          <cell r="H49" t="str">
            <v xml:space="preserve"> </v>
          </cell>
          <cell r="I49">
            <v>8</v>
          </cell>
          <cell r="J49">
            <v>5</v>
          </cell>
          <cell r="K49">
            <v>22</v>
          </cell>
        </row>
        <row r="50">
          <cell r="A50">
            <v>261</v>
          </cell>
          <cell r="B50">
            <v>202</v>
          </cell>
          <cell r="C50" t="str">
            <v>Бакшаева С. В.</v>
          </cell>
          <cell r="D50" t="str">
            <v>Шт</v>
          </cell>
          <cell r="E50">
            <v>26</v>
          </cell>
          <cell r="F50" t="str">
            <v>18.06.1997</v>
          </cell>
          <cell r="G50" t="str">
            <v xml:space="preserve"> </v>
          </cell>
          <cell r="H50" t="str">
            <v xml:space="preserve"> </v>
          </cell>
          <cell r="I50">
            <v>8</v>
          </cell>
          <cell r="J50">
            <v>5</v>
          </cell>
          <cell r="K50">
            <v>13</v>
          </cell>
        </row>
        <row r="51">
          <cell r="A51">
            <v>263</v>
          </cell>
          <cell r="B51">
            <v>1604</v>
          </cell>
          <cell r="C51" t="str">
            <v>Масленикова Н. Т.</v>
          </cell>
          <cell r="D51" t="str">
            <v>Шт</v>
          </cell>
          <cell r="E51">
            <v>20</v>
          </cell>
          <cell r="F51" t="str">
            <v>07.07.1997</v>
          </cell>
          <cell r="G51" t="str">
            <v xml:space="preserve"> </v>
          </cell>
          <cell r="H51" t="str">
            <v xml:space="preserve"> </v>
          </cell>
          <cell r="I51">
            <v>8</v>
          </cell>
          <cell r="J51">
            <v>4</v>
          </cell>
          <cell r="K51">
            <v>24</v>
          </cell>
        </row>
        <row r="52">
          <cell r="A52">
            <v>265</v>
          </cell>
          <cell r="B52">
            <v>301</v>
          </cell>
          <cell r="C52" t="str">
            <v>Клейманова А. Г.</v>
          </cell>
          <cell r="D52" t="str">
            <v>Шт</v>
          </cell>
          <cell r="E52">
            <v>20</v>
          </cell>
          <cell r="F52" t="str">
            <v>07.07.1997</v>
          </cell>
          <cell r="G52" t="str">
            <v xml:space="preserve"> </v>
          </cell>
          <cell r="H52" t="str">
            <v xml:space="preserve"> </v>
          </cell>
          <cell r="I52">
            <v>8</v>
          </cell>
          <cell r="J52">
            <v>4</v>
          </cell>
          <cell r="K52">
            <v>24</v>
          </cell>
        </row>
        <row r="53">
          <cell r="A53">
            <v>266</v>
          </cell>
          <cell r="B53">
            <v>1500</v>
          </cell>
          <cell r="C53" t="str">
            <v>Селюх Ю. А.</v>
          </cell>
          <cell r="D53" t="str">
            <v>Шт</v>
          </cell>
          <cell r="E53">
            <v>25</v>
          </cell>
          <cell r="F53" t="str">
            <v>07.07.1997</v>
          </cell>
          <cell r="G53" t="str">
            <v>03.06.05</v>
          </cell>
          <cell r="H53" t="str">
            <v xml:space="preserve"> </v>
          </cell>
          <cell r="I53">
            <v>8</v>
          </cell>
          <cell r="J53">
            <v>4</v>
          </cell>
          <cell r="K53">
            <v>24</v>
          </cell>
        </row>
        <row r="54">
          <cell r="A54">
            <v>268</v>
          </cell>
          <cell r="B54">
            <v>302</v>
          </cell>
          <cell r="C54" t="str">
            <v>Крайникова Г. Ф.</v>
          </cell>
          <cell r="D54" t="str">
            <v>Шт</v>
          </cell>
          <cell r="E54">
            <v>20</v>
          </cell>
          <cell r="F54" t="str">
            <v>14.09.1976</v>
          </cell>
          <cell r="G54" t="str">
            <v xml:space="preserve"> </v>
          </cell>
          <cell r="H54" t="str">
            <v xml:space="preserve"> </v>
          </cell>
          <cell r="I54">
            <v>29</v>
          </cell>
          <cell r="J54">
            <v>2</v>
          </cell>
          <cell r="K54">
            <v>17</v>
          </cell>
        </row>
        <row r="55">
          <cell r="A55">
            <v>277</v>
          </cell>
          <cell r="B55">
            <v>302</v>
          </cell>
          <cell r="C55" t="str">
            <v>Вирбицкая К. П.</v>
          </cell>
          <cell r="D55" t="str">
            <v>Шт</v>
          </cell>
          <cell r="E55">
            <v>20</v>
          </cell>
          <cell r="F55" t="str">
            <v>11.01.1979</v>
          </cell>
          <cell r="G55" t="str">
            <v xml:space="preserve"> </v>
          </cell>
          <cell r="H55" t="str">
            <v xml:space="preserve"> </v>
          </cell>
          <cell r="I55">
            <v>26</v>
          </cell>
          <cell r="J55">
            <v>10</v>
          </cell>
          <cell r="K55">
            <v>20</v>
          </cell>
        </row>
        <row r="56">
          <cell r="A56">
            <v>278</v>
          </cell>
          <cell r="B56">
            <v>1603</v>
          </cell>
          <cell r="C56" t="str">
            <v>Игнатьева В. Н.</v>
          </cell>
          <cell r="D56" t="str">
            <v>Шт</v>
          </cell>
          <cell r="E56">
            <v>20</v>
          </cell>
          <cell r="F56" t="str">
            <v>23.08.1979</v>
          </cell>
          <cell r="G56" t="str">
            <v xml:space="preserve"> </v>
          </cell>
          <cell r="H56" t="str">
            <v xml:space="preserve"> </v>
          </cell>
          <cell r="I56">
            <v>26</v>
          </cell>
          <cell r="J56">
            <v>3</v>
          </cell>
          <cell r="K56">
            <v>8</v>
          </cell>
        </row>
        <row r="57">
          <cell r="A57">
            <v>281</v>
          </cell>
          <cell r="B57">
            <v>2011</v>
          </cell>
          <cell r="C57" t="str">
            <v>Портнова Л. И.</v>
          </cell>
          <cell r="D57" t="str">
            <v>Шт</v>
          </cell>
          <cell r="E57" t="str">
            <v>23.1.2</v>
          </cell>
          <cell r="F57" t="str">
            <v>15.05.2000</v>
          </cell>
          <cell r="G57" t="str">
            <v xml:space="preserve"> </v>
          </cell>
          <cell r="H57" t="str">
            <v xml:space="preserve"> </v>
          </cell>
          <cell r="I57">
            <v>5</v>
          </cell>
          <cell r="J57">
            <v>6</v>
          </cell>
          <cell r="K57">
            <v>16</v>
          </cell>
        </row>
        <row r="58">
          <cell r="A58">
            <v>282</v>
          </cell>
          <cell r="B58">
            <v>1601</v>
          </cell>
          <cell r="C58" t="str">
            <v>Маркова Т. Н.</v>
          </cell>
          <cell r="D58" t="str">
            <v>Шт</v>
          </cell>
          <cell r="E58">
            <v>20</v>
          </cell>
          <cell r="F58" t="str">
            <v>08.07.2002</v>
          </cell>
          <cell r="G58" t="str">
            <v xml:space="preserve"> </v>
          </cell>
          <cell r="H58" t="str">
            <v xml:space="preserve"> </v>
          </cell>
          <cell r="I58">
            <v>3</v>
          </cell>
          <cell r="J58">
            <v>4</v>
          </cell>
          <cell r="K58">
            <v>23</v>
          </cell>
        </row>
        <row r="59">
          <cell r="A59">
            <v>285</v>
          </cell>
          <cell r="B59">
            <v>301</v>
          </cell>
          <cell r="C59" t="str">
            <v>Казакова К. С.</v>
          </cell>
          <cell r="D59" t="str">
            <v>Шт</v>
          </cell>
          <cell r="E59">
            <v>25</v>
          </cell>
          <cell r="F59" t="str">
            <v>14.05.2002</v>
          </cell>
          <cell r="G59" t="str">
            <v xml:space="preserve"> </v>
          </cell>
          <cell r="H59" t="str">
            <v xml:space="preserve"> </v>
          </cell>
          <cell r="I59">
            <v>3</v>
          </cell>
          <cell r="J59">
            <v>6</v>
          </cell>
          <cell r="K59">
            <v>17</v>
          </cell>
        </row>
        <row r="60">
          <cell r="A60">
            <v>290</v>
          </cell>
          <cell r="B60">
            <v>301</v>
          </cell>
          <cell r="C60" t="str">
            <v>Кочеткова Р. Х.</v>
          </cell>
          <cell r="D60" t="str">
            <v>Шт</v>
          </cell>
          <cell r="E60">
            <v>25</v>
          </cell>
          <cell r="F60" t="str">
            <v>14.05.2002</v>
          </cell>
          <cell r="G60" t="str">
            <v>16.03.04</v>
          </cell>
          <cell r="H60" t="str">
            <v>по сост здоровья</v>
          </cell>
          <cell r="I60">
            <v>3</v>
          </cell>
          <cell r="J60">
            <v>6</v>
          </cell>
          <cell r="K60">
            <v>17</v>
          </cell>
        </row>
        <row r="61">
          <cell r="A61">
            <v>294</v>
          </cell>
          <cell r="B61">
            <v>201</v>
          </cell>
          <cell r="C61" t="str">
            <v>Ильина Н. П.</v>
          </cell>
          <cell r="D61" t="str">
            <v>Шт</v>
          </cell>
          <cell r="E61">
            <v>26</v>
          </cell>
          <cell r="F61" t="str">
            <v>11.09.1989</v>
          </cell>
          <cell r="G61" t="str">
            <v xml:space="preserve"> </v>
          </cell>
          <cell r="H61" t="str">
            <v xml:space="preserve"> </v>
          </cell>
          <cell r="I61">
            <v>16</v>
          </cell>
          <cell r="J61">
            <v>2</v>
          </cell>
          <cell r="K61">
            <v>20</v>
          </cell>
        </row>
        <row r="62">
          <cell r="A62">
            <v>296</v>
          </cell>
          <cell r="B62">
            <v>202</v>
          </cell>
          <cell r="C62" t="str">
            <v>Северин А. А.</v>
          </cell>
          <cell r="D62" t="str">
            <v>Шт</v>
          </cell>
          <cell r="E62">
            <v>26</v>
          </cell>
          <cell r="F62" t="str">
            <v>02.02.1998</v>
          </cell>
          <cell r="G62" t="str">
            <v xml:space="preserve"> </v>
          </cell>
          <cell r="H62" t="str">
            <v xml:space="preserve"> </v>
          </cell>
          <cell r="I62">
            <v>7</v>
          </cell>
          <cell r="J62">
            <v>9</v>
          </cell>
          <cell r="K62">
            <v>29</v>
          </cell>
        </row>
        <row r="63">
          <cell r="A63">
            <v>298</v>
          </cell>
          <cell r="B63">
            <v>1101</v>
          </cell>
          <cell r="C63" t="str">
            <v>Сметанина Л. И.</v>
          </cell>
          <cell r="D63" t="str">
            <v>Шт</v>
          </cell>
          <cell r="E63">
            <v>25</v>
          </cell>
          <cell r="F63" t="str">
            <v>02.02.1998</v>
          </cell>
          <cell r="G63" t="str">
            <v xml:space="preserve"> </v>
          </cell>
          <cell r="H63" t="str">
            <v xml:space="preserve"> </v>
          </cell>
          <cell r="I63">
            <v>7</v>
          </cell>
          <cell r="J63">
            <v>9</v>
          </cell>
          <cell r="K63">
            <v>29</v>
          </cell>
        </row>
        <row r="64">
          <cell r="A64">
            <v>301</v>
          </cell>
          <cell r="B64">
            <v>302</v>
          </cell>
          <cell r="C64" t="str">
            <v>Ковалевская Г. Н.</v>
          </cell>
          <cell r="D64" t="str">
            <v>Шт</v>
          </cell>
          <cell r="E64">
            <v>25</v>
          </cell>
          <cell r="F64" t="str">
            <v>03.08.1989</v>
          </cell>
          <cell r="G64" t="str">
            <v>12.08.05</v>
          </cell>
          <cell r="H64" t="str">
            <v xml:space="preserve"> </v>
          </cell>
          <cell r="I64">
            <v>16</v>
          </cell>
          <cell r="J64">
            <v>3</v>
          </cell>
          <cell r="K64">
            <v>28</v>
          </cell>
        </row>
        <row r="65">
          <cell r="A65">
            <v>313</v>
          </cell>
          <cell r="B65">
            <v>301</v>
          </cell>
          <cell r="C65" t="str">
            <v>Ванькова О. В.</v>
          </cell>
          <cell r="D65" t="str">
            <v>Шт</v>
          </cell>
          <cell r="E65">
            <v>20</v>
          </cell>
          <cell r="F65" t="str">
            <v>01.02.2002</v>
          </cell>
          <cell r="G65" t="str">
            <v xml:space="preserve"> </v>
          </cell>
          <cell r="H65" t="str">
            <v xml:space="preserve"> </v>
          </cell>
          <cell r="I65">
            <v>3</v>
          </cell>
          <cell r="J65">
            <v>10</v>
          </cell>
          <cell r="K65">
            <v>0</v>
          </cell>
        </row>
        <row r="66">
          <cell r="A66">
            <v>315</v>
          </cell>
          <cell r="B66">
            <v>401</v>
          </cell>
          <cell r="C66" t="str">
            <v>Леднович Л. С.</v>
          </cell>
          <cell r="D66" t="str">
            <v>Шт</v>
          </cell>
          <cell r="E66">
            <v>25</v>
          </cell>
          <cell r="F66" t="str">
            <v>24.09.2001</v>
          </cell>
          <cell r="G66" t="str">
            <v xml:space="preserve"> </v>
          </cell>
          <cell r="H66" t="str">
            <v xml:space="preserve"> </v>
          </cell>
          <cell r="I66">
            <v>4</v>
          </cell>
          <cell r="J66">
            <v>2</v>
          </cell>
          <cell r="K66">
            <v>7</v>
          </cell>
        </row>
        <row r="67">
          <cell r="A67">
            <v>322</v>
          </cell>
          <cell r="B67">
            <v>1401</v>
          </cell>
          <cell r="C67" t="str">
            <v>Астапова В. В.</v>
          </cell>
          <cell r="D67" t="str">
            <v>Шт</v>
          </cell>
          <cell r="E67">
            <v>25</v>
          </cell>
          <cell r="F67" t="str">
            <v>06.10.1978</v>
          </cell>
          <cell r="G67" t="str">
            <v>11.04.05</v>
          </cell>
          <cell r="H67" t="str">
            <v xml:space="preserve"> </v>
          </cell>
          <cell r="I67">
            <v>27</v>
          </cell>
          <cell r="J67">
            <v>1</v>
          </cell>
          <cell r="K67">
            <v>25</v>
          </cell>
        </row>
        <row r="68">
          <cell r="A68">
            <v>323</v>
          </cell>
          <cell r="B68">
            <v>302</v>
          </cell>
          <cell r="C68" t="str">
            <v>Виноградова И. М.</v>
          </cell>
          <cell r="D68" t="str">
            <v>Шт</v>
          </cell>
          <cell r="E68">
            <v>20</v>
          </cell>
          <cell r="F68" t="str">
            <v>01.11.1988</v>
          </cell>
          <cell r="G68" t="str">
            <v xml:space="preserve"> </v>
          </cell>
          <cell r="H68" t="str">
            <v xml:space="preserve"> </v>
          </cell>
          <cell r="I68">
            <v>17</v>
          </cell>
          <cell r="J68">
            <v>1</v>
          </cell>
          <cell r="K68">
            <v>0</v>
          </cell>
        </row>
        <row r="69">
          <cell r="A69">
            <v>333</v>
          </cell>
          <cell r="B69">
            <v>1500</v>
          </cell>
          <cell r="C69" t="str">
            <v>Талапин С. В.</v>
          </cell>
          <cell r="D69" t="str">
            <v>Шт</v>
          </cell>
          <cell r="E69">
            <v>25</v>
          </cell>
          <cell r="F69" t="str">
            <v>14.10.1985</v>
          </cell>
          <cell r="G69" t="str">
            <v xml:space="preserve"> </v>
          </cell>
          <cell r="H69" t="str">
            <v xml:space="preserve"> </v>
          </cell>
          <cell r="I69">
            <v>20</v>
          </cell>
          <cell r="J69">
            <v>1</v>
          </cell>
          <cell r="K69">
            <v>17</v>
          </cell>
        </row>
        <row r="70">
          <cell r="A70">
            <v>334</v>
          </cell>
          <cell r="B70">
            <v>401</v>
          </cell>
          <cell r="C70" t="str">
            <v>Халайджи Р. Н.</v>
          </cell>
          <cell r="D70" t="str">
            <v>Шт</v>
          </cell>
          <cell r="E70">
            <v>26</v>
          </cell>
          <cell r="F70" t="str">
            <v>17.07.1969</v>
          </cell>
          <cell r="G70" t="str">
            <v xml:space="preserve"> </v>
          </cell>
          <cell r="H70" t="str">
            <v xml:space="preserve"> </v>
          </cell>
          <cell r="I70">
            <v>36</v>
          </cell>
          <cell r="J70">
            <v>4</v>
          </cell>
          <cell r="K70">
            <v>14</v>
          </cell>
        </row>
        <row r="71">
          <cell r="A71">
            <v>341</v>
          </cell>
          <cell r="B71">
            <v>1401</v>
          </cell>
          <cell r="C71" t="str">
            <v>Довженко А. А.</v>
          </cell>
          <cell r="D71" t="str">
            <v>Шт</v>
          </cell>
          <cell r="E71">
            <v>25</v>
          </cell>
          <cell r="F71" t="str">
            <v>10.03.1969</v>
          </cell>
          <cell r="G71" t="str">
            <v>02.06.05</v>
          </cell>
          <cell r="H71" t="str">
            <v xml:space="preserve"> </v>
          </cell>
          <cell r="I71">
            <v>36</v>
          </cell>
          <cell r="J71">
            <v>8</v>
          </cell>
          <cell r="K71">
            <v>21</v>
          </cell>
        </row>
        <row r="72">
          <cell r="A72">
            <v>345</v>
          </cell>
          <cell r="B72">
            <v>2002</v>
          </cell>
          <cell r="C72" t="str">
            <v>Доромейчик Т. А.</v>
          </cell>
          <cell r="D72" t="str">
            <v>Шт</v>
          </cell>
          <cell r="E72">
            <v>79</v>
          </cell>
          <cell r="F72" t="str">
            <v>15.07.1998</v>
          </cell>
          <cell r="G72" t="str">
            <v xml:space="preserve"> </v>
          </cell>
          <cell r="H72" t="str">
            <v xml:space="preserve"> </v>
          </cell>
          <cell r="I72">
            <v>7</v>
          </cell>
          <cell r="J72">
            <v>4</v>
          </cell>
          <cell r="K72">
            <v>16</v>
          </cell>
        </row>
        <row r="73">
          <cell r="A73">
            <v>350</v>
          </cell>
          <cell r="B73">
            <v>801</v>
          </cell>
          <cell r="C73" t="str">
            <v>Белова А. М.</v>
          </cell>
          <cell r="D73" t="str">
            <v>Шт</v>
          </cell>
          <cell r="E73">
            <v>26</v>
          </cell>
          <cell r="F73" t="str">
            <v>07.05.1990</v>
          </cell>
          <cell r="G73" t="str">
            <v xml:space="preserve"> </v>
          </cell>
          <cell r="H73" t="str">
            <v xml:space="preserve"> </v>
          </cell>
          <cell r="I73">
            <v>20</v>
          </cell>
          <cell r="J73">
            <v>6</v>
          </cell>
          <cell r="K73">
            <v>22</v>
          </cell>
        </row>
        <row r="74">
          <cell r="A74">
            <v>354</v>
          </cell>
          <cell r="B74">
            <v>801</v>
          </cell>
          <cell r="C74" t="str">
            <v>Ташкенова Л. А.</v>
          </cell>
          <cell r="D74" t="str">
            <v>Шт</v>
          </cell>
          <cell r="E74">
            <v>26</v>
          </cell>
          <cell r="F74" t="str">
            <v>21.01.1987</v>
          </cell>
          <cell r="G74" t="str">
            <v xml:space="preserve"> </v>
          </cell>
          <cell r="H74" t="str">
            <v xml:space="preserve"> </v>
          </cell>
          <cell r="I74">
            <v>18</v>
          </cell>
          <cell r="J74">
            <v>10</v>
          </cell>
          <cell r="K74">
            <v>10</v>
          </cell>
        </row>
        <row r="75">
          <cell r="A75">
            <v>355</v>
          </cell>
          <cell r="B75">
            <v>1500</v>
          </cell>
          <cell r="C75" t="str">
            <v>Руденко В. М.</v>
          </cell>
          <cell r="D75" t="str">
            <v>Шт</v>
          </cell>
          <cell r="E75">
            <v>25</v>
          </cell>
          <cell r="F75" t="str">
            <v>01.08.1991</v>
          </cell>
          <cell r="G75" t="str">
            <v xml:space="preserve"> </v>
          </cell>
          <cell r="H75" t="str">
            <v xml:space="preserve"> </v>
          </cell>
          <cell r="I75">
            <v>14</v>
          </cell>
          <cell r="J75">
            <v>4</v>
          </cell>
          <cell r="K75">
            <v>0</v>
          </cell>
        </row>
        <row r="76">
          <cell r="A76">
            <v>361</v>
          </cell>
          <cell r="B76">
            <v>1603</v>
          </cell>
          <cell r="C76" t="str">
            <v>Иванова Г. П.</v>
          </cell>
          <cell r="D76" t="str">
            <v>Шт</v>
          </cell>
          <cell r="E76">
            <v>20</v>
          </cell>
          <cell r="F76" t="str">
            <v>03.09.2001</v>
          </cell>
          <cell r="G76" t="str">
            <v xml:space="preserve"> </v>
          </cell>
          <cell r="H76" t="str">
            <v xml:space="preserve"> </v>
          </cell>
          <cell r="I76">
            <v>4</v>
          </cell>
          <cell r="J76">
            <v>2</v>
          </cell>
          <cell r="K76">
            <v>28</v>
          </cell>
        </row>
        <row r="77">
          <cell r="A77">
            <v>362</v>
          </cell>
          <cell r="B77">
            <v>1603</v>
          </cell>
          <cell r="C77" t="str">
            <v>Терзи Е. В.</v>
          </cell>
          <cell r="D77" t="str">
            <v>Шт</v>
          </cell>
          <cell r="E77">
            <v>20</v>
          </cell>
          <cell r="F77" t="str">
            <v>01.08.2001</v>
          </cell>
          <cell r="G77" t="str">
            <v xml:space="preserve"> </v>
          </cell>
          <cell r="H77" t="str">
            <v xml:space="preserve"> </v>
          </cell>
          <cell r="I77">
            <v>4</v>
          </cell>
          <cell r="J77">
            <v>4</v>
          </cell>
          <cell r="K77">
            <v>0</v>
          </cell>
        </row>
        <row r="78">
          <cell r="A78">
            <v>365</v>
          </cell>
          <cell r="B78">
            <v>1501</v>
          </cell>
          <cell r="C78" t="str">
            <v>Ташкенов С. А.</v>
          </cell>
          <cell r="D78" t="str">
            <v>Шт</v>
          </cell>
          <cell r="E78">
            <v>25</v>
          </cell>
          <cell r="F78" t="str">
            <v>13.08.1998</v>
          </cell>
          <cell r="G78" t="str">
            <v>15.08.05</v>
          </cell>
          <cell r="H78" t="str">
            <v xml:space="preserve"> </v>
          </cell>
          <cell r="I78">
            <v>7</v>
          </cell>
          <cell r="J78">
            <v>3</v>
          </cell>
          <cell r="K78">
            <v>18</v>
          </cell>
        </row>
        <row r="79">
          <cell r="A79">
            <v>367</v>
          </cell>
          <cell r="B79">
            <v>1500</v>
          </cell>
          <cell r="C79" t="str">
            <v>Габсаттарова З. Ш.</v>
          </cell>
          <cell r="D79" t="str">
            <v>Шт</v>
          </cell>
          <cell r="E79">
            <v>25</v>
          </cell>
          <cell r="F79" t="str">
            <v>14.07.1977</v>
          </cell>
          <cell r="G79" t="str">
            <v xml:space="preserve"> </v>
          </cell>
          <cell r="H79" t="str">
            <v xml:space="preserve"> </v>
          </cell>
          <cell r="I79">
            <v>28</v>
          </cell>
          <cell r="J79">
            <v>4</v>
          </cell>
          <cell r="K79">
            <v>17</v>
          </cell>
        </row>
        <row r="80">
          <cell r="A80">
            <v>368</v>
          </cell>
          <cell r="B80">
            <v>1101</v>
          </cell>
          <cell r="C80" t="str">
            <v>Бачманов В. А.</v>
          </cell>
          <cell r="D80" t="str">
            <v>Шт</v>
          </cell>
          <cell r="E80">
            <v>25</v>
          </cell>
          <cell r="F80" t="str">
            <v>03.05.2000</v>
          </cell>
          <cell r="G80" t="str">
            <v xml:space="preserve"> </v>
          </cell>
          <cell r="H80" t="str">
            <v xml:space="preserve"> </v>
          </cell>
          <cell r="I80">
            <v>5</v>
          </cell>
          <cell r="J80">
            <v>6</v>
          </cell>
          <cell r="K80">
            <v>28</v>
          </cell>
        </row>
        <row r="81">
          <cell r="A81">
            <v>371</v>
          </cell>
          <cell r="B81">
            <v>1603</v>
          </cell>
          <cell r="C81" t="str">
            <v>Харионовская В. Н.</v>
          </cell>
          <cell r="D81" t="str">
            <v>Шт</v>
          </cell>
          <cell r="E81">
            <v>20</v>
          </cell>
          <cell r="F81" t="str">
            <v>16.01.2002</v>
          </cell>
          <cell r="G81" t="str">
            <v xml:space="preserve"> </v>
          </cell>
          <cell r="H81" t="str">
            <v xml:space="preserve"> </v>
          </cell>
          <cell r="I81">
            <v>3</v>
          </cell>
          <cell r="J81">
            <v>10</v>
          </cell>
          <cell r="K81">
            <v>15</v>
          </cell>
        </row>
        <row r="82">
          <cell r="A82">
            <v>372</v>
          </cell>
          <cell r="B82">
            <v>1101</v>
          </cell>
          <cell r="C82" t="str">
            <v>Истомина М. В.</v>
          </cell>
          <cell r="D82" t="str">
            <v>Шт</v>
          </cell>
          <cell r="E82">
            <v>25</v>
          </cell>
          <cell r="F82" t="str">
            <v>17.02.1987</v>
          </cell>
          <cell r="G82" t="str">
            <v xml:space="preserve"> </v>
          </cell>
          <cell r="H82" t="str">
            <v xml:space="preserve"> </v>
          </cell>
          <cell r="I82">
            <v>18</v>
          </cell>
          <cell r="J82">
            <v>9</v>
          </cell>
          <cell r="K82">
            <v>14</v>
          </cell>
        </row>
        <row r="83">
          <cell r="A83">
            <v>376</v>
          </cell>
          <cell r="B83">
            <v>1603</v>
          </cell>
          <cell r="C83" t="str">
            <v>Максимова Е. В.</v>
          </cell>
          <cell r="D83" t="str">
            <v>Шт</v>
          </cell>
          <cell r="E83">
            <v>20</v>
          </cell>
          <cell r="F83" t="str">
            <v>01.08.2001</v>
          </cell>
          <cell r="G83" t="str">
            <v xml:space="preserve"> </v>
          </cell>
          <cell r="H83" t="str">
            <v xml:space="preserve"> </v>
          </cell>
          <cell r="I83">
            <v>4</v>
          </cell>
          <cell r="J83">
            <v>4</v>
          </cell>
          <cell r="K83">
            <v>0</v>
          </cell>
        </row>
        <row r="84">
          <cell r="A84">
            <v>381</v>
          </cell>
          <cell r="B84">
            <v>2007</v>
          </cell>
          <cell r="C84" t="str">
            <v>Фомишкина Л. А.</v>
          </cell>
          <cell r="D84" t="str">
            <v>Шт</v>
          </cell>
          <cell r="E84">
            <v>20</v>
          </cell>
          <cell r="F84" t="str">
            <v>27.06.1991</v>
          </cell>
          <cell r="G84" t="str">
            <v xml:space="preserve"> </v>
          </cell>
          <cell r="H84" t="str">
            <v xml:space="preserve"> </v>
          </cell>
          <cell r="I84">
            <v>14</v>
          </cell>
          <cell r="J84">
            <v>5</v>
          </cell>
          <cell r="K84">
            <v>4</v>
          </cell>
        </row>
        <row r="85">
          <cell r="A85">
            <v>387</v>
          </cell>
          <cell r="B85">
            <v>201</v>
          </cell>
          <cell r="C85" t="str">
            <v>Дуплинская Н. В.</v>
          </cell>
          <cell r="D85" t="str">
            <v>Шт</v>
          </cell>
          <cell r="E85">
            <v>44</v>
          </cell>
          <cell r="F85" t="str">
            <v>14.09.1998</v>
          </cell>
          <cell r="G85" t="str">
            <v xml:space="preserve"> </v>
          </cell>
          <cell r="H85" t="str">
            <v xml:space="preserve"> </v>
          </cell>
          <cell r="I85">
            <v>7</v>
          </cell>
          <cell r="J85">
            <v>2</v>
          </cell>
          <cell r="K85">
            <v>17</v>
          </cell>
        </row>
        <row r="86">
          <cell r="A86">
            <v>402</v>
          </cell>
          <cell r="B86">
            <v>1212</v>
          </cell>
          <cell r="C86" t="str">
            <v>Романенко С. Д.</v>
          </cell>
          <cell r="D86" t="str">
            <v>Шт</v>
          </cell>
          <cell r="E86">
            <v>25</v>
          </cell>
          <cell r="F86" t="str">
            <v>24.07.2000</v>
          </cell>
          <cell r="G86" t="str">
            <v xml:space="preserve"> </v>
          </cell>
          <cell r="H86" t="str">
            <v xml:space="preserve"> </v>
          </cell>
          <cell r="I86">
            <v>5</v>
          </cell>
          <cell r="J86">
            <v>4</v>
          </cell>
          <cell r="K86">
            <v>7</v>
          </cell>
        </row>
        <row r="87">
          <cell r="A87">
            <v>410</v>
          </cell>
          <cell r="B87">
            <v>1602</v>
          </cell>
          <cell r="C87" t="str">
            <v>Шидишкене Л. Н.</v>
          </cell>
          <cell r="D87" t="str">
            <v>Шт</v>
          </cell>
          <cell r="E87">
            <v>20</v>
          </cell>
          <cell r="F87" t="str">
            <v>01.04.2000</v>
          </cell>
          <cell r="G87" t="str">
            <v xml:space="preserve"> </v>
          </cell>
          <cell r="H87" t="str">
            <v xml:space="preserve"> </v>
          </cell>
          <cell r="I87">
            <v>5</v>
          </cell>
          <cell r="J87">
            <v>8</v>
          </cell>
          <cell r="K87">
            <v>0</v>
          </cell>
        </row>
        <row r="88">
          <cell r="A88">
            <v>418</v>
          </cell>
          <cell r="B88">
            <v>202</v>
          </cell>
          <cell r="C88" t="str">
            <v>Губий Н. Н.</v>
          </cell>
          <cell r="D88" t="str">
            <v>Шт</v>
          </cell>
          <cell r="E88">
            <v>44</v>
          </cell>
          <cell r="F88" t="str">
            <v>25.07.2000</v>
          </cell>
          <cell r="G88" t="str">
            <v xml:space="preserve"> </v>
          </cell>
          <cell r="H88" t="str">
            <v xml:space="preserve"> </v>
          </cell>
          <cell r="I88">
            <v>5</v>
          </cell>
          <cell r="J88">
            <v>4</v>
          </cell>
          <cell r="K88">
            <v>6</v>
          </cell>
        </row>
        <row r="89">
          <cell r="A89">
            <v>420</v>
          </cell>
          <cell r="B89">
            <v>202</v>
          </cell>
          <cell r="C89" t="str">
            <v>Горбачев В. А.</v>
          </cell>
          <cell r="D89" t="str">
            <v>Шт</v>
          </cell>
          <cell r="E89">
            <v>26</v>
          </cell>
          <cell r="F89" t="str">
            <v>07.08.2000</v>
          </cell>
          <cell r="G89" t="str">
            <v xml:space="preserve"> </v>
          </cell>
          <cell r="H89" t="str">
            <v xml:space="preserve"> </v>
          </cell>
          <cell r="I89">
            <v>5</v>
          </cell>
          <cell r="J89">
            <v>3</v>
          </cell>
          <cell r="K89">
            <v>24</v>
          </cell>
        </row>
        <row r="90">
          <cell r="A90">
            <v>421</v>
          </cell>
          <cell r="B90">
            <v>201</v>
          </cell>
          <cell r="C90" t="str">
            <v>Лузанова О. Н.</v>
          </cell>
          <cell r="D90" t="str">
            <v>Шт</v>
          </cell>
          <cell r="E90">
            <v>26</v>
          </cell>
          <cell r="F90" t="str">
            <v>25.09.2000</v>
          </cell>
          <cell r="G90" t="str">
            <v xml:space="preserve"> </v>
          </cell>
          <cell r="H90" t="str">
            <v xml:space="preserve"> </v>
          </cell>
          <cell r="I90">
            <v>5</v>
          </cell>
          <cell r="J90">
            <v>2</v>
          </cell>
          <cell r="K90">
            <v>6</v>
          </cell>
        </row>
        <row r="91">
          <cell r="A91">
            <v>424</v>
          </cell>
          <cell r="B91">
            <v>201</v>
          </cell>
          <cell r="C91" t="str">
            <v>Слободянюк Л. Ю.</v>
          </cell>
          <cell r="D91" t="str">
            <v>Шт</v>
          </cell>
          <cell r="E91">
            <v>26</v>
          </cell>
          <cell r="F91" t="str">
            <v>21.05.2001</v>
          </cell>
          <cell r="G91" t="str">
            <v xml:space="preserve"> </v>
          </cell>
          <cell r="H91" t="str">
            <v xml:space="preserve"> </v>
          </cell>
          <cell r="I91">
            <v>4</v>
          </cell>
          <cell r="J91">
            <v>6</v>
          </cell>
          <cell r="K91">
            <v>10</v>
          </cell>
        </row>
        <row r="92">
          <cell r="A92">
            <v>425</v>
          </cell>
          <cell r="B92">
            <v>2011</v>
          </cell>
          <cell r="C92" t="str">
            <v>Бобков Ю. А.</v>
          </cell>
          <cell r="D92" t="str">
            <v>Шт</v>
          </cell>
          <cell r="E92">
            <v>25</v>
          </cell>
          <cell r="F92" t="str">
            <v>24.12.2003</v>
          </cell>
          <cell r="G92" t="str">
            <v>*</v>
          </cell>
          <cell r="H92" t="str">
            <v xml:space="preserve"> </v>
          </cell>
          <cell r="I92">
            <v>1</v>
          </cell>
          <cell r="J92">
            <v>11</v>
          </cell>
          <cell r="K92">
            <v>7</v>
          </cell>
        </row>
        <row r="93">
          <cell r="A93">
            <v>430</v>
          </cell>
          <cell r="B93">
            <v>2011</v>
          </cell>
          <cell r="C93" t="str">
            <v>Ларченков В. В.</v>
          </cell>
          <cell r="D93" t="str">
            <v>Шт</v>
          </cell>
          <cell r="E93">
            <v>25</v>
          </cell>
          <cell r="F93" t="str">
            <v>03.05.2001</v>
          </cell>
          <cell r="G93" t="str">
            <v xml:space="preserve"> </v>
          </cell>
          <cell r="H93" t="str">
            <v xml:space="preserve"> </v>
          </cell>
          <cell r="I93">
            <v>4</v>
          </cell>
          <cell r="J93">
            <v>6</v>
          </cell>
          <cell r="K93">
            <v>28</v>
          </cell>
        </row>
        <row r="94">
          <cell r="A94">
            <v>433</v>
          </cell>
          <cell r="B94">
            <v>201</v>
          </cell>
          <cell r="C94" t="str">
            <v>Демьянкова Н. В.</v>
          </cell>
          <cell r="D94" t="str">
            <v>Шт</v>
          </cell>
          <cell r="E94">
            <v>26</v>
          </cell>
          <cell r="F94" t="str">
            <v>01.07.1991</v>
          </cell>
          <cell r="G94" t="str">
            <v xml:space="preserve"> </v>
          </cell>
          <cell r="H94" t="str">
            <v xml:space="preserve"> </v>
          </cell>
          <cell r="I94">
            <v>14</v>
          </cell>
          <cell r="J94">
            <v>5</v>
          </cell>
          <cell r="K94">
            <v>0</v>
          </cell>
        </row>
        <row r="95">
          <cell r="A95">
            <v>434</v>
          </cell>
          <cell r="B95">
            <v>201</v>
          </cell>
          <cell r="C95" t="str">
            <v>Подгорная М. А.</v>
          </cell>
          <cell r="D95" t="str">
            <v>Шт</v>
          </cell>
          <cell r="E95">
            <v>26</v>
          </cell>
          <cell r="F95" t="str">
            <v>01.07.1991</v>
          </cell>
          <cell r="G95" t="str">
            <v xml:space="preserve"> </v>
          </cell>
          <cell r="H95" t="str">
            <v xml:space="preserve"> </v>
          </cell>
          <cell r="I95">
            <v>14</v>
          </cell>
          <cell r="J95">
            <v>5</v>
          </cell>
          <cell r="K95">
            <v>0</v>
          </cell>
        </row>
        <row r="96">
          <cell r="A96">
            <v>439</v>
          </cell>
          <cell r="B96">
            <v>1501</v>
          </cell>
          <cell r="C96" t="str">
            <v>Важенин А. Н.</v>
          </cell>
          <cell r="D96" t="str">
            <v>Шт</v>
          </cell>
          <cell r="E96">
            <v>25</v>
          </cell>
          <cell r="F96" t="str">
            <v>01.04.2000</v>
          </cell>
          <cell r="G96" t="str">
            <v xml:space="preserve"> </v>
          </cell>
          <cell r="H96" t="str">
            <v xml:space="preserve"> </v>
          </cell>
          <cell r="I96">
            <v>5</v>
          </cell>
          <cell r="J96">
            <v>8</v>
          </cell>
          <cell r="K96">
            <v>0</v>
          </cell>
        </row>
        <row r="97">
          <cell r="A97">
            <v>441</v>
          </cell>
          <cell r="B97">
            <v>2005</v>
          </cell>
          <cell r="C97" t="str">
            <v>Яворская Г. А.</v>
          </cell>
          <cell r="D97" t="str">
            <v>Шт</v>
          </cell>
          <cell r="E97">
            <v>26</v>
          </cell>
          <cell r="F97" t="str">
            <v>22.11.2000</v>
          </cell>
          <cell r="G97" t="str">
            <v xml:space="preserve"> </v>
          </cell>
          <cell r="H97" t="str">
            <v xml:space="preserve"> </v>
          </cell>
          <cell r="I97">
            <v>5</v>
          </cell>
          <cell r="J97">
            <v>0</v>
          </cell>
          <cell r="K97">
            <v>9</v>
          </cell>
        </row>
        <row r="98">
          <cell r="A98">
            <v>443</v>
          </cell>
          <cell r="B98">
            <v>201</v>
          </cell>
          <cell r="C98" t="str">
            <v>Курбатова И. В.</v>
          </cell>
          <cell r="D98" t="str">
            <v>Шт</v>
          </cell>
          <cell r="E98">
            <v>26</v>
          </cell>
          <cell r="F98" t="str">
            <v>03.05.2001</v>
          </cell>
          <cell r="G98" t="str">
            <v xml:space="preserve"> </v>
          </cell>
          <cell r="H98" t="str">
            <v xml:space="preserve"> </v>
          </cell>
          <cell r="I98">
            <v>4</v>
          </cell>
          <cell r="J98">
            <v>6</v>
          </cell>
          <cell r="K98">
            <v>28</v>
          </cell>
        </row>
        <row r="99">
          <cell r="A99">
            <v>445</v>
          </cell>
          <cell r="B99">
            <v>202</v>
          </cell>
          <cell r="C99" t="str">
            <v>Агапов С. В.</v>
          </cell>
          <cell r="D99" t="str">
            <v>Шт</v>
          </cell>
          <cell r="E99">
            <v>26</v>
          </cell>
          <cell r="F99" t="str">
            <v>07.06.2001</v>
          </cell>
          <cell r="G99" t="str">
            <v>*</v>
          </cell>
          <cell r="H99" t="str">
            <v xml:space="preserve"> </v>
          </cell>
          <cell r="I99">
            <v>4</v>
          </cell>
          <cell r="J99">
            <v>5</v>
          </cell>
          <cell r="K99">
            <v>24</v>
          </cell>
        </row>
        <row r="100">
          <cell r="A100">
            <v>447</v>
          </cell>
          <cell r="B100">
            <v>1101</v>
          </cell>
          <cell r="C100" t="str">
            <v>Алексеев П. И.</v>
          </cell>
          <cell r="D100" t="str">
            <v>Шт</v>
          </cell>
          <cell r="E100">
            <v>25</v>
          </cell>
          <cell r="F100" t="str">
            <v>09.01.2001</v>
          </cell>
          <cell r="G100" t="str">
            <v xml:space="preserve"> </v>
          </cell>
          <cell r="H100" t="str">
            <v xml:space="preserve"> </v>
          </cell>
          <cell r="I100">
            <v>4</v>
          </cell>
          <cell r="J100">
            <v>10</v>
          </cell>
          <cell r="K100">
            <v>22</v>
          </cell>
        </row>
        <row r="101">
          <cell r="A101">
            <v>450</v>
          </cell>
          <cell r="B101">
            <v>202</v>
          </cell>
          <cell r="C101" t="str">
            <v>Огурцов Г. Б.</v>
          </cell>
          <cell r="D101" t="str">
            <v>Шт</v>
          </cell>
          <cell r="E101">
            <v>26</v>
          </cell>
          <cell r="F101" t="str">
            <v>11.01.2001</v>
          </cell>
          <cell r="G101" t="str">
            <v xml:space="preserve"> </v>
          </cell>
          <cell r="H101" t="str">
            <v xml:space="preserve"> </v>
          </cell>
          <cell r="I101">
            <v>4</v>
          </cell>
          <cell r="J101">
            <v>10</v>
          </cell>
          <cell r="K101">
            <v>20</v>
          </cell>
        </row>
        <row r="102">
          <cell r="A102">
            <v>451</v>
          </cell>
          <cell r="B102">
            <v>801</v>
          </cell>
          <cell r="C102" t="str">
            <v>Мосейчук Т. И.</v>
          </cell>
          <cell r="D102" t="str">
            <v>Шт</v>
          </cell>
          <cell r="E102">
            <v>26</v>
          </cell>
          <cell r="F102" t="str">
            <v>05.02.2001</v>
          </cell>
          <cell r="G102" t="str">
            <v xml:space="preserve"> </v>
          </cell>
          <cell r="H102" t="str">
            <v xml:space="preserve"> </v>
          </cell>
          <cell r="I102">
            <v>4</v>
          </cell>
          <cell r="J102">
            <v>9</v>
          </cell>
          <cell r="K102">
            <v>26</v>
          </cell>
        </row>
        <row r="103">
          <cell r="A103">
            <v>452</v>
          </cell>
          <cell r="B103">
            <v>2009</v>
          </cell>
          <cell r="C103" t="str">
            <v>Навойчик Л. В.</v>
          </cell>
          <cell r="D103" t="str">
            <v>Шт</v>
          </cell>
          <cell r="E103">
            <v>25</v>
          </cell>
          <cell r="F103" t="str">
            <v>01.03.2001</v>
          </cell>
          <cell r="G103" t="str">
            <v xml:space="preserve"> </v>
          </cell>
          <cell r="H103" t="str">
            <v xml:space="preserve"> </v>
          </cell>
          <cell r="I103">
            <v>4</v>
          </cell>
          <cell r="J103">
            <v>9</v>
          </cell>
          <cell r="K103">
            <v>0</v>
          </cell>
        </row>
        <row r="104">
          <cell r="A104">
            <v>465</v>
          </cell>
          <cell r="B104">
            <v>201</v>
          </cell>
          <cell r="C104" t="str">
            <v>Протасенко З. Н.</v>
          </cell>
          <cell r="D104" t="str">
            <v>Шт</v>
          </cell>
          <cell r="E104">
            <v>26</v>
          </cell>
          <cell r="F104" t="str">
            <v>01.01.1997</v>
          </cell>
          <cell r="G104" t="str">
            <v xml:space="preserve"> </v>
          </cell>
          <cell r="H104" t="str">
            <v xml:space="preserve"> </v>
          </cell>
          <cell r="I104">
            <v>30</v>
          </cell>
          <cell r="J104">
            <v>8</v>
          </cell>
          <cell r="K104">
            <v>1</v>
          </cell>
        </row>
        <row r="105">
          <cell r="A105">
            <v>521</v>
          </cell>
          <cell r="B105">
            <v>2013</v>
          </cell>
          <cell r="C105" t="str">
            <v>Шкутько Л. С.</v>
          </cell>
          <cell r="D105" t="str">
            <v>Шт</v>
          </cell>
          <cell r="E105">
            <v>26</v>
          </cell>
          <cell r="F105" t="str">
            <v>06.04.1990</v>
          </cell>
          <cell r="G105" t="str">
            <v xml:space="preserve"> </v>
          </cell>
          <cell r="H105" t="str">
            <v xml:space="preserve"> </v>
          </cell>
          <cell r="I105">
            <v>25</v>
          </cell>
          <cell r="J105">
            <v>1</v>
          </cell>
          <cell r="K105">
            <v>20</v>
          </cell>
        </row>
        <row r="106">
          <cell r="A106">
            <v>529</v>
          </cell>
          <cell r="B106">
            <v>202</v>
          </cell>
          <cell r="C106" t="str">
            <v>Бегун И. Е.</v>
          </cell>
          <cell r="D106" t="str">
            <v>Шт</v>
          </cell>
          <cell r="E106">
            <v>26</v>
          </cell>
          <cell r="F106" t="str">
            <v>08.04.1991</v>
          </cell>
          <cell r="G106" t="str">
            <v xml:space="preserve"> </v>
          </cell>
          <cell r="H106" t="str">
            <v xml:space="preserve"> </v>
          </cell>
          <cell r="I106">
            <v>14</v>
          </cell>
          <cell r="J106">
            <v>7</v>
          </cell>
          <cell r="K106">
            <v>23</v>
          </cell>
        </row>
        <row r="107">
          <cell r="A107">
            <v>531</v>
          </cell>
          <cell r="B107">
            <v>2009</v>
          </cell>
          <cell r="C107" t="str">
            <v>Савченко В. В.</v>
          </cell>
          <cell r="D107" t="str">
            <v>Шт</v>
          </cell>
          <cell r="E107">
            <v>20</v>
          </cell>
          <cell r="F107" t="str">
            <v>09.04.1991</v>
          </cell>
          <cell r="G107" t="str">
            <v xml:space="preserve"> </v>
          </cell>
          <cell r="H107" t="str">
            <v xml:space="preserve"> </v>
          </cell>
          <cell r="I107">
            <v>14</v>
          </cell>
          <cell r="J107">
            <v>7</v>
          </cell>
          <cell r="K107">
            <v>22</v>
          </cell>
        </row>
        <row r="108">
          <cell r="A108">
            <v>542</v>
          </cell>
          <cell r="B108">
            <v>2005</v>
          </cell>
          <cell r="C108" t="str">
            <v>Иваненко О. Б.</v>
          </cell>
          <cell r="D108" t="str">
            <v>Шт</v>
          </cell>
          <cell r="E108">
            <v>26</v>
          </cell>
          <cell r="F108" t="str">
            <v>07.05.1991</v>
          </cell>
          <cell r="G108" t="str">
            <v xml:space="preserve"> </v>
          </cell>
          <cell r="H108" t="str">
            <v xml:space="preserve"> </v>
          </cell>
          <cell r="I108">
            <v>23</v>
          </cell>
          <cell r="J108">
            <v>3</v>
          </cell>
          <cell r="K108">
            <v>7</v>
          </cell>
        </row>
        <row r="109">
          <cell r="A109">
            <v>543</v>
          </cell>
          <cell r="B109">
            <v>2005</v>
          </cell>
          <cell r="C109" t="str">
            <v>Жилкина Е. Н.</v>
          </cell>
          <cell r="D109" t="str">
            <v>Шт</v>
          </cell>
          <cell r="E109">
            <v>26</v>
          </cell>
          <cell r="F109" t="str">
            <v>12.05.1991</v>
          </cell>
          <cell r="G109" t="str">
            <v xml:space="preserve"> </v>
          </cell>
          <cell r="H109" t="str">
            <v xml:space="preserve"> </v>
          </cell>
          <cell r="I109">
            <v>19</v>
          </cell>
          <cell r="J109">
            <v>4</v>
          </cell>
          <cell r="K109">
            <v>6</v>
          </cell>
        </row>
        <row r="110">
          <cell r="A110">
            <v>544</v>
          </cell>
          <cell r="B110">
            <v>202</v>
          </cell>
          <cell r="C110" t="str">
            <v>Федоров В. С.</v>
          </cell>
          <cell r="D110" t="str">
            <v>Шт</v>
          </cell>
          <cell r="E110">
            <v>26</v>
          </cell>
          <cell r="F110" t="str">
            <v>12.01.1991</v>
          </cell>
          <cell r="G110" t="str">
            <v xml:space="preserve"> </v>
          </cell>
          <cell r="H110" t="str">
            <v xml:space="preserve"> </v>
          </cell>
          <cell r="I110">
            <v>14</v>
          </cell>
          <cell r="J110">
            <v>10</v>
          </cell>
          <cell r="K110">
            <v>19</v>
          </cell>
        </row>
        <row r="111">
          <cell r="A111">
            <v>548</v>
          </cell>
          <cell r="B111">
            <v>201</v>
          </cell>
          <cell r="C111" t="str">
            <v>Зиновьева Н. А.</v>
          </cell>
          <cell r="D111" t="str">
            <v>Шт</v>
          </cell>
          <cell r="E111">
            <v>26</v>
          </cell>
          <cell r="F111" t="str">
            <v>23.05.1991</v>
          </cell>
          <cell r="G111" t="str">
            <v xml:space="preserve"> </v>
          </cell>
          <cell r="H111" t="str">
            <v xml:space="preserve"> </v>
          </cell>
          <cell r="I111">
            <v>23</v>
          </cell>
          <cell r="J111">
            <v>11</v>
          </cell>
          <cell r="K111">
            <v>23</v>
          </cell>
        </row>
        <row r="112">
          <cell r="A112">
            <v>556</v>
          </cell>
          <cell r="B112">
            <v>2013</v>
          </cell>
          <cell r="C112" t="str">
            <v>Ляшков М. М.</v>
          </cell>
          <cell r="D112" t="str">
            <v>Шт</v>
          </cell>
          <cell r="E112">
            <v>25</v>
          </cell>
          <cell r="F112" t="str">
            <v>19.06.1997</v>
          </cell>
          <cell r="G112" t="str">
            <v xml:space="preserve"> </v>
          </cell>
          <cell r="H112" t="str">
            <v xml:space="preserve"> </v>
          </cell>
          <cell r="I112">
            <v>8</v>
          </cell>
          <cell r="J112">
            <v>5</v>
          </cell>
          <cell r="K112">
            <v>12</v>
          </cell>
        </row>
        <row r="113">
          <cell r="A113">
            <v>561</v>
          </cell>
          <cell r="B113">
            <v>1601</v>
          </cell>
          <cell r="C113" t="str">
            <v>Ненашева Г. В.</v>
          </cell>
          <cell r="D113" t="str">
            <v>Шт</v>
          </cell>
          <cell r="E113">
            <v>20</v>
          </cell>
          <cell r="F113" t="str">
            <v>01.02.2002</v>
          </cell>
          <cell r="G113" t="str">
            <v xml:space="preserve"> </v>
          </cell>
          <cell r="H113" t="str">
            <v xml:space="preserve"> </v>
          </cell>
          <cell r="I113">
            <v>3</v>
          </cell>
          <cell r="J113">
            <v>10</v>
          </cell>
          <cell r="K113">
            <v>0</v>
          </cell>
        </row>
        <row r="114">
          <cell r="A114">
            <v>563</v>
          </cell>
          <cell r="B114">
            <v>1602</v>
          </cell>
          <cell r="C114" t="str">
            <v>Овсянникова Н. М.</v>
          </cell>
          <cell r="D114" t="str">
            <v>Шт</v>
          </cell>
          <cell r="E114">
            <v>20</v>
          </cell>
          <cell r="F114" t="str">
            <v>05.08.1991</v>
          </cell>
          <cell r="G114" t="str">
            <v>17.08.05</v>
          </cell>
          <cell r="H114" t="str">
            <v xml:space="preserve"> </v>
          </cell>
          <cell r="I114">
            <v>14</v>
          </cell>
          <cell r="J114">
            <v>3</v>
          </cell>
          <cell r="K114">
            <v>26</v>
          </cell>
        </row>
        <row r="115">
          <cell r="A115">
            <v>568</v>
          </cell>
          <cell r="B115">
            <v>2005</v>
          </cell>
          <cell r="C115" t="str">
            <v>Лаврова Н. С.</v>
          </cell>
          <cell r="D115" t="str">
            <v>Шт</v>
          </cell>
          <cell r="E115">
            <v>26</v>
          </cell>
          <cell r="F115" t="str">
            <v>14.05.2001</v>
          </cell>
          <cell r="G115" t="str">
            <v xml:space="preserve"> </v>
          </cell>
          <cell r="H115" t="str">
            <v xml:space="preserve"> </v>
          </cell>
          <cell r="I115">
            <v>4</v>
          </cell>
          <cell r="J115">
            <v>6</v>
          </cell>
          <cell r="K115">
            <v>17</v>
          </cell>
        </row>
        <row r="116">
          <cell r="A116">
            <v>572</v>
          </cell>
          <cell r="B116">
            <v>2007</v>
          </cell>
          <cell r="C116" t="str">
            <v>Фроленко Л. Д.</v>
          </cell>
          <cell r="D116" t="str">
            <v>Шт</v>
          </cell>
          <cell r="E116">
            <v>20</v>
          </cell>
          <cell r="F116" t="str">
            <v>16.08.1993</v>
          </cell>
          <cell r="G116" t="str">
            <v xml:space="preserve"> </v>
          </cell>
          <cell r="H116" t="str">
            <v xml:space="preserve"> </v>
          </cell>
          <cell r="I116">
            <v>12</v>
          </cell>
          <cell r="J116">
            <v>3</v>
          </cell>
          <cell r="K116">
            <v>15</v>
          </cell>
        </row>
        <row r="117">
          <cell r="A117">
            <v>575</v>
          </cell>
          <cell r="B117">
            <v>1601</v>
          </cell>
          <cell r="C117" t="str">
            <v>Адушкина Р. К.</v>
          </cell>
          <cell r="D117" t="str">
            <v>Шт</v>
          </cell>
          <cell r="E117">
            <v>20</v>
          </cell>
          <cell r="F117" t="str">
            <v>01.08.2001</v>
          </cell>
          <cell r="G117" t="str">
            <v xml:space="preserve"> </v>
          </cell>
          <cell r="H117" t="str">
            <v xml:space="preserve"> </v>
          </cell>
          <cell r="I117">
            <v>4</v>
          </cell>
          <cell r="J117">
            <v>4</v>
          </cell>
          <cell r="K117">
            <v>0</v>
          </cell>
        </row>
        <row r="118">
          <cell r="A118">
            <v>587</v>
          </cell>
          <cell r="B118">
            <v>1601</v>
          </cell>
          <cell r="C118" t="str">
            <v>Гавриленкова Е. И.</v>
          </cell>
          <cell r="D118" t="str">
            <v>Шт</v>
          </cell>
          <cell r="E118">
            <v>20</v>
          </cell>
          <cell r="F118" t="str">
            <v>20.06.1991</v>
          </cell>
          <cell r="G118" t="str">
            <v xml:space="preserve"> </v>
          </cell>
          <cell r="H118" t="str">
            <v xml:space="preserve"> </v>
          </cell>
          <cell r="I118">
            <v>14</v>
          </cell>
          <cell r="J118">
            <v>5</v>
          </cell>
          <cell r="K118">
            <v>11</v>
          </cell>
        </row>
        <row r="119">
          <cell r="A119">
            <v>588</v>
          </cell>
          <cell r="B119">
            <v>1601</v>
          </cell>
          <cell r="C119" t="str">
            <v>Кузнецова В. Н.</v>
          </cell>
          <cell r="D119" t="str">
            <v>Шт</v>
          </cell>
          <cell r="E119">
            <v>20</v>
          </cell>
          <cell r="F119" t="str">
            <v>26.06.1991</v>
          </cell>
          <cell r="G119" t="str">
            <v>30.09.05</v>
          </cell>
          <cell r="H119" t="str">
            <v>по сост здоровья</v>
          </cell>
          <cell r="I119">
            <v>14</v>
          </cell>
          <cell r="J119">
            <v>5</v>
          </cell>
          <cell r="K119">
            <v>5</v>
          </cell>
        </row>
        <row r="120">
          <cell r="A120">
            <v>590</v>
          </cell>
          <cell r="B120">
            <v>302</v>
          </cell>
          <cell r="C120" t="str">
            <v>Белинская О. Н.</v>
          </cell>
          <cell r="D120" t="str">
            <v>Шт</v>
          </cell>
          <cell r="E120">
            <v>20</v>
          </cell>
          <cell r="F120" t="str">
            <v>27.07.1991</v>
          </cell>
          <cell r="G120" t="str">
            <v xml:space="preserve"> </v>
          </cell>
          <cell r="H120" t="str">
            <v xml:space="preserve"> </v>
          </cell>
          <cell r="I120">
            <v>14</v>
          </cell>
          <cell r="J120">
            <v>4</v>
          </cell>
          <cell r="K120">
            <v>4</v>
          </cell>
        </row>
        <row r="121">
          <cell r="A121">
            <v>595</v>
          </cell>
          <cell r="B121">
            <v>202</v>
          </cell>
          <cell r="C121" t="str">
            <v>Барышев А. А.</v>
          </cell>
          <cell r="D121" t="str">
            <v>Шт</v>
          </cell>
          <cell r="E121">
            <v>26</v>
          </cell>
          <cell r="F121" t="str">
            <v>02.02.1998</v>
          </cell>
          <cell r="G121" t="str">
            <v xml:space="preserve"> </v>
          </cell>
          <cell r="H121" t="str">
            <v xml:space="preserve"> </v>
          </cell>
          <cell r="I121">
            <v>7</v>
          </cell>
          <cell r="J121">
            <v>9</v>
          </cell>
          <cell r="K121">
            <v>29</v>
          </cell>
        </row>
        <row r="122">
          <cell r="A122">
            <v>609</v>
          </cell>
          <cell r="B122">
            <v>1603</v>
          </cell>
          <cell r="C122" t="str">
            <v>Ботнарь Е. Е.</v>
          </cell>
          <cell r="D122" t="str">
            <v>Шт</v>
          </cell>
          <cell r="E122">
            <v>20</v>
          </cell>
          <cell r="F122" t="str">
            <v>01.08.2001</v>
          </cell>
          <cell r="G122" t="str">
            <v xml:space="preserve"> </v>
          </cell>
          <cell r="H122" t="str">
            <v xml:space="preserve"> </v>
          </cell>
          <cell r="I122">
            <v>4</v>
          </cell>
          <cell r="J122">
            <v>4</v>
          </cell>
          <cell r="K122">
            <v>0</v>
          </cell>
        </row>
        <row r="123">
          <cell r="A123">
            <v>615</v>
          </cell>
          <cell r="B123">
            <v>201</v>
          </cell>
          <cell r="C123" t="str">
            <v>Кузнецов В. В.</v>
          </cell>
          <cell r="D123" t="str">
            <v>Шт</v>
          </cell>
          <cell r="E123">
            <v>26</v>
          </cell>
          <cell r="F123" t="str">
            <v>01.07.1991</v>
          </cell>
          <cell r="G123" t="str">
            <v xml:space="preserve"> </v>
          </cell>
          <cell r="H123" t="str">
            <v xml:space="preserve"> </v>
          </cell>
          <cell r="I123">
            <v>14</v>
          </cell>
          <cell r="J123">
            <v>5</v>
          </cell>
          <cell r="K123">
            <v>0</v>
          </cell>
        </row>
        <row r="124">
          <cell r="A124">
            <v>619</v>
          </cell>
          <cell r="B124">
            <v>1602</v>
          </cell>
          <cell r="C124" t="str">
            <v>Панова Т. Ю.</v>
          </cell>
          <cell r="D124" t="str">
            <v>Шт</v>
          </cell>
          <cell r="E124">
            <v>20</v>
          </cell>
          <cell r="F124" t="str">
            <v>15.11.1993</v>
          </cell>
          <cell r="G124" t="str">
            <v xml:space="preserve"> </v>
          </cell>
          <cell r="H124" t="str">
            <v xml:space="preserve"> </v>
          </cell>
          <cell r="I124">
            <v>12</v>
          </cell>
          <cell r="J124">
            <v>0</v>
          </cell>
          <cell r="K124">
            <v>16</v>
          </cell>
        </row>
        <row r="125">
          <cell r="A125">
            <v>625</v>
          </cell>
          <cell r="B125">
            <v>2011</v>
          </cell>
          <cell r="C125" t="str">
            <v>Степанова Л. М.</v>
          </cell>
          <cell r="D125" t="str">
            <v>Шт</v>
          </cell>
          <cell r="E125" t="str">
            <v>23.1.2</v>
          </cell>
          <cell r="F125" t="str">
            <v>16.10.1996</v>
          </cell>
          <cell r="G125" t="str">
            <v xml:space="preserve"> </v>
          </cell>
          <cell r="H125" t="str">
            <v xml:space="preserve"> </v>
          </cell>
          <cell r="I125">
            <v>9</v>
          </cell>
          <cell r="J125">
            <v>1</v>
          </cell>
          <cell r="K125">
            <v>15</v>
          </cell>
        </row>
        <row r="126">
          <cell r="A126">
            <v>628</v>
          </cell>
          <cell r="B126">
            <v>2011</v>
          </cell>
          <cell r="C126" t="str">
            <v>Бербенцева И. А.</v>
          </cell>
          <cell r="D126" t="str">
            <v>Шт</v>
          </cell>
          <cell r="E126" t="str">
            <v>23.1.2</v>
          </cell>
          <cell r="F126" t="str">
            <v>02.09.1996</v>
          </cell>
          <cell r="G126" t="str">
            <v xml:space="preserve"> </v>
          </cell>
          <cell r="H126" t="str">
            <v xml:space="preserve"> </v>
          </cell>
          <cell r="I126">
            <v>9</v>
          </cell>
          <cell r="J126">
            <v>2</v>
          </cell>
          <cell r="K126">
            <v>29</v>
          </cell>
        </row>
        <row r="127">
          <cell r="A127">
            <v>631</v>
          </cell>
          <cell r="B127">
            <v>201</v>
          </cell>
          <cell r="C127" t="str">
            <v>Агафонова Т. С.</v>
          </cell>
          <cell r="D127" t="str">
            <v>Шт</v>
          </cell>
          <cell r="E127">
            <v>26</v>
          </cell>
          <cell r="F127" t="str">
            <v>01.07.1998</v>
          </cell>
          <cell r="G127" t="str">
            <v>18.07.05</v>
          </cell>
          <cell r="H127" t="str">
            <v xml:space="preserve"> </v>
          </cell>
          <cell r="I127">
            <v>7</v>
          </cell>
          <cell r="J127">
            <v>5</v>
          </cell>
          <cell r="K127">
            <v>0</v>
          </cell>
        </row>
        <row r="128">
          <cell r="A128">
            <v>633</v>
          </cell>
          <cell r="B128">
            <v>2011</v>
          </cell>
          <cell r="C128" t="str">
            <v>Марченко Ю. А.</v>
          </cell>
          <cell r="D128" t="str">
            <v>Шт</v>
          </cell>
          <cell r="E128">
            <v>25</v>
          </cell>
          <cell r="F128" t="str">
            <v>30.06.1998</v>
          </cell>
          <cell r="G128" t="str">
            <v xml:space="preserve"> </v>
          </cell>
          <cell r="H128" t="str">
            <v xml:space="preserve"> </v>
          </cell>
          <cell r="I128">
            <v>7</v>
          </cell>
          <cell r="J128">
            <v>5</v>
          </cell>
          <cell r="K128">
            <v>1</v>
          </cell>
        </row>
        <row r="129">
          <cell r="A129">
            <v>636</v>
          </cell>
          <cell r="B129">
            <v>2013</v>
          </cell>
          <cell r="C129" t="str">
            <v>Колобков В. В.</v>
          </cell>
          <cell r="D129" t="str">
            <v>Шт</v>
          </cell>
          <cell r="E129">
            <v>25</v>
          </cell>
          <cell r="F129" t="str">
            <v>18.10.1993</v>
          </cell>
          <cell r="G129" t="str">
            <v xml:space="preserve"> </v>
          </cell>
          <cell r="H129" t="str">
            <v xml:space="preserve"> </v>
          </cell>
          <cell r="I129">
            <v>12</v>
          </cell>
          <cell r="J129">
            <v>1</v>
          </cell>
          <cell r="K129">
            <v>13</v>
          </cell>
        </row>
        <row r="130">
          <cell r="A130">
            <v>643</v>
          </cell>
          <cell r="B130">
            <v>1601</v>
          </cell>
          <cell r="C130" t="str">
            <v>Назарова Л. В.</v>
          </cell>
          <cell r="D130" t="str">
            <v>Шт</v>
          </cell>
          <cell r="E130">
            <v>20</v>
          </cell>
          <cell r="F130" t="str">
            <v>30.07.1991</v>
          </cell>
          <cell r="G130" t="str">
            <v xml:space="preserve"> </v>
          </cell>
          <cell r="H130" t="str">
            <v xml:space="preserve"> </v>
          </cell>
          <cell r="I130">
            <v>14</v>
          </cell>
          <cell r="J130">
            <v>4</v>
          </cell>
          <cell r="K130">
            <v>1</v>
          </cell>
        </row>
        <row r="131">
          <cell r="A131">
            <v>644</v>
          </cell>
          <cell r="B131">
            <v>2011</v>
          </cell>
          <cell r="C131" t="str">
            <v>Криеванс А. П.</v>
          </cell>
          <cell r="D131" t="str">
            <v>Шт</v>
          </cell>
          <cell r="E131" t="str">
            <v>23.1.1</v>
          </cell>
          <cell r="F131" t="str">
            <v>02.12.1996</v>
          </cell>
          <cell r="G131" t="str">
            <v xml:space="preserve"> </v>
          </cell>
          <cell r="H131" t="str">
            <v xml:space="preserve"> </v>
          </cell>
          <cell r="I131">
            <v>8</v>
          </cell>
          <cell r="J131">
            <v>11</v>
          </cell>
          <cell r="K131">
            <v>29</v>
          </cell>
        </row>
        <row r="132">
          <cell r="A132">
            <v>649</v>
          </cell>
          <cell r="B132">
            <v>201</v>
          </cell>
          <cell r="C132" t="str">
            <v>Джмиль В. А.</v>
          </cell>
          <cell r="D132" t="str">
            <v>Шт</v>
          </cell>
          <cell r="E132">
            <v>26</v>
          </cell>
          <cell r="F132" t="str">
            <v>01.11.1993</v>
          </cell>
          <cell r="G132" t="str">
            <v xml:space="preserve"> </v>
          </cell>
          <cell r="H132" t="str">
            <v xml:space="preserve"> </v>
          </cell>
          <cell r="I132">
            <v>12</v>
          </cell>
          <cell r="J132">
            <v>1</v>
          </cell>
          <cell r="K132">
            <v>0</v>
          </cell>
        </row>
        <row r="133">
          <cell r="A133">
            <v>653</v>
          </cell>
          <cell r="B133">
            <v>201</v>
          </cell>
          <cell r="C133" t="str">
            <v>Синиченков В. Н.</v>
          </cell>
          <cell r="D133" t="str">
            <v>Шт</v>
          </cell>
          <cell r="E133">
            <v>26</v>
          </cell>
          <cell r="F133" t="str">
            <v>04.03.1994</v>
          </cell>
          <cell r="G133" t="str">
            <v xml:space="preserve"> </v>
          </cell>
          <cell r="H133" t="str">
            <v xml:space="preserve"> </v>
          </cell>
          <cell r="I133">
            <v>11</v>
          </cell>
          <cell r="J133">
            <v>8</v>
          </cell>
          <cell r="K133">
            <v>27</v>
          </cell>
        </row>
        <row r="134">
          <cell r="A134">
            <v>655</v>
          </cell>
          <cell r="B134">
            <v>1601</v>
          </cell>
          <cell r="C134" t="str">
            <v>Балашевский А. И.</v>
          </cell>
          <cell r="D134" t="str">
            <v>Шт</v>
          </cell>
          <cell r="E134">
            <v>20</v>
          </cell>
          <cell r="F134" t="str">
            <v>12.08.1991</v>
          </cell>
          <cell r="G134" t="str">
            <v xml:space="preserve"> </v>
          </cell>
          <cell r="H134" t="str">
            <v xml:space="preserve"> </v>
          </cell>
          <cell r="I134">
            <v>14</v>
          </cell>
          <cell r="J134">
            <v>3</v>
          </cell>
          <cell r="K134">
            <v>19</v>
          </cell>
        </row>
        <row r="135">
          <cell r="A135">
            <v>658</v>
          </cell>
          <cell r="B135">
            <v>302</v>
          </cell>
          <cell r="C135" t="str">
            <v>Колотова В. В.</v>
          </cell>
          <cell r="D135" t="str">
            <v>Шт</v>
          </cell>
          <cell r="E135">
            <v>20</v>
          </cell>
          <cell r="F135" t="str">
            <v>17.08.1991</v>
          </cell>
          <cell r="G135" t="str">
            <v xml:space="preserve"> </v>
          </cell>
          <cell r="H135" t="str">
            <v xml:space="preserve"> </v>
          </cell>
          <cell r="I135">
            <v>14</v>
          </cell>
          <cell r="J135">
            <v>3</v>
          </cell>
          <cell r="K135">
            <v>14</v>
          </cell>
        </row>
        <row r="136">
          <cell r="A136">
            <v>660</v>
          </cell>
          <cell r="B136">
            <v>1601</v>
          </cell>
          <cell r="C136" t="str">
            <v>Луканова О. З.</v>
          </cell>
          <cell r="D136" t="str">
            <v>Шт</v>
          </cell>
          <cell r="E136">
            <v>20</v>
          </cell>
          <cell r="F136" t="str">
            <v>14.08.1991</v>
          </cell>
          <cell r="G136" t="str">
            <v xml:space="preserve"> </v>
          </cell>
          <cell r="H136" t="str">
            <v xml:space="preserve"> </v>
          </cell>
          <cell r="I136">
            <v>14</v>
          </cell>
          <cell r="J136">
            <v>3</v>
          </cell>
          <cell r="K136">
            <v>17</v>
          </cell>
        </row>
        <row r="137">
          <cell r="A137">
            <v>662</v>
          </cell>
          <cell r="B137">
            <v>1501</v>
          </cell>
          <cell r="C137" t="str">
            <v>Флоринский Ю. И.</v>
          </cell>
          <cell r="D137" t="str">
            <v>Шт</v>
          </cell>
          <cell r="E137">
            <v>25</v>
          </cell>
          <cell r="F137" t="str">
            <v>14.08.1991</v>
          </cell>
          <cell r="G137" t="str">
            <v xml:space="preserve"> </v>
          </cell>
          <cell r="H137" t="str">
            <v xml:space="preserve"> </v>
          </cell>
          <cell r="I137">
            <v>14</v>
          </cell>
          <cell r="J137">
            <v>3</v>
          </cell>
          <cell r="K137">
            <v>17</v>
          </cell>
        </row>
        <row r="138">
          <cell r="A138">
            <v>663</v>
          </cell>
          <cell r="B138">
            <v>202</v>
          </cell>
          <cell r="C138" t="str">
            <v>Цукан Ю. В.</v>
          </cell>
          <cell r="D138" t="str">
            <v>Шт</v>
          </cell>
          <cell r="E138">
            <v>26</v>
          </cell>
          <cell r="F138" t="str">
            <v>14.08.1991</v>
          </cell>
          <cell r="G138" t="str">
            <v xml:space="preserve"> </v>
          </cell>
          <cell r="H138" t="str">
            <v xml:space="preserve"> </v>
          </cell>
          <cell r="I138">
            <v>14</v>
          </cell>
          <cell r="J138">
            <v>3</v>
          </cell>
          <cell r="K138">
            <v>17</v>
          </cell>
        </row>
        <row r="139">
          <cell r="A139">
            <v>668</v>
          </cell>
          <cell r="B139">
            <v>202</v>
          </cell>
          <cell r="C139" t="str">
            <v>Горбунова В. Б.</v>
          </cell>
          <cell r="D139" t="str">
            <v>Шт</v>
          </cell>
          <cell r="E139">
            <v>26</v>
          </cell>
          <cell r="F139" t="str">
            <v>25.02.1997</v>
          </cell>
          <cell r="G139" t="str">
            <v xml:space="preserve"> </v>
          </cell>
          <cell r="H139" t="str">
            <v xml:space="preserve"> </v>
          </cell>
          <cell r="I139">
            <v>8</v>
          </cell>
          <cell r="J139">
            <v>9</v>
          </cell>
          <cell r="K139">
            <v>6</v>
          </cell>
        </row>
        <row r="140">
          <cell r="A140">
            <v>669</v>
          </cell>
          <cell r="B140">
            <v>1211</v>
          </cell>
          <cell r="C140" t="str">
            <v>Ушаков С. В.</v>
          </cell>
          <cell r="D140" t="str">
            <v>Шт</v>
          </cell>
          <cell r="E140">
            <v>25</v>
          </cell>
          <cell r="F140" t="str">
            <v>20.08.1991</v>
          </cell>
          <cell r="G140" t="str">
            <v xml:space="preserve"> </v>
          </cell>
          <cell r="H140" t="str">
            <v xml:space="preserve"> </v>
          </cell>
          <cell r="I140">
            <v>14</v>
          </cell>
          <cell r="J140">
            <v>3</v>
          </cell>
          <cell r="K140">
            <v>11</v>
          </cell>
        </row>
        <row r="141">
          <cell r="A141">
            <v>672</v>
          </cell>
          <cell r="B141">
            <v>2013</v>
          </cell>
          <cell r="C141" t="str">
            <v>Соловьев Ю. В.</v>
          </cell>
          <cell r="D141" t="str">
            <v>Шт</v>
          </cell>
          <cell r="E141">
            <v>25</v>
          </cell>
          <cell r="F141" t="str">
            <v>13.12.1993</v>
          </cell>
          <cell r="G141" t="str">
            <v>21.07.05</v>
          </cell>
          <cell r="H141" t="str">
            <v xml:space="preserve"> </v>
          </cell>
          <cell r="I141">
            <v>11</v>
          </cell>
          <cell r="J141">
            <v>11</v>
          </cell>
          <cell r="K141">
            <v>18</v>
          </cell>
        </row>
        <row r="142">
          <cell r="A142">
            <v>674</v>
          </cell>
          <cell r="B142">
            <v>1500</v>
          </cell>
          <cell r="C142" t="str">
            <v>Тарасенко В. Н.</v>
          </cell>
          <cell r="D142" t="str">
            <v>Шт</v>
          </cell>
          <cell r="E142">
            <v>25</v>
          </cell>
          <cell r="F142" t="str">
            <v>15.07.1996</v>
          </cell>
          <cell r="G142" t="str">
            <v xml:space="preserve"> </v>
          </cell>
          <cell r="H142" t="str">
            <v xml:space="preserve"> </v>
          </cell>
          <cell r="I142">
            <v>9</v>
          </cell>
          <cell r="J142">
            <v>4</v>
          </cell>
          <cell r="K142">
            <v>16</v>
          </cell>
        </row>
        <row r="143">
          <cell r="A143">
            <v>677</v>
          </cell>
          <cell r="B143">
            <v>1603</v>
          </cell>
          <cell r="C143" t="str">
            <v>Урывкина В. И.</v>
          </cell>
          <cell r="D143" t="str">
            <v>Шт</v>
          </cell>
          <cell r="E143">
            <v>20</v>
          </cell>
          <cell r="F143" t="str">
            <v>27.08.1991</v>
          </cell>
          <cell r="G143" t="str">
            <v xml:space="preserve"> </v>
          </cell>
          <cell r="H143" t="str">
            <v xml:space="preserve"> </v>
          </cell>
          <cell r="I143">
            <v>14</v>
          </cell>
          <cell r="J143">
            <v>3</v>
          </cell>
          <cell r="K143">
            <v>4</v>
          </cell>
        </row>
        <row r="144">
          <cell r="A144">
            <v>679</v>
          </cell>
          <cell r="B144">
            <v>1601</v>
          </cell>
          <cell r="C144" t="str">
            <v>Лобода Н. В.</v>
          </cell>
          <cell r="D144" t="str">
            <v>Шт</v>
          </cell>
          <cell r="E144">
            <v>20</v>
          </cell>
          <cell r="F144" t="str">
            <v>29.08.1991</v>
          </cell>
          <cell r="G144" t="str">
            <v xml:space="preserve"> </v>
          </cell>
          <cell r="H144" t="str">
            <v xml:space="preserve"> </v>
          </cell>
          <cell r="I144">
            <v>14</v>
          </cell>
          <cell r="J144">
            <v>3</v>
          </cell>
          <cell r="K144">
            <v>2</v>
          </cell>
        </row>
        <row r="145">
          <cell r="A145">
            <v>680</v>
          </cell>
          <cell r="B145">
            <v>1211</v>
          </cell>
          <cell r="C145" t="str">
            <v>Бондарчук В. А.</v>
          </cell>
          <cell r="D145" t="str">
            <v>Шт</v>
          </cell>
          <cell r="E145">
            <v>25</v>
          </cell>
          <cell r="F145" t="str">
            <v>02.09.1991</v>
          </cell>
          <cell r="G145" t="str">
            <v xml:space="preserve"> </v>
          </cell>
          <cell r="H145" t="str">
            <v xml:space="preserve"> </v>
          </cell>
          <cell r="I145">
            <v>14</v>
          </cell>
          <cell r="J145">
            <v>2</v>
          </cell>
          <cell r="K145">
            <v>29</v>
          </cell>
        </row>
        <row r="146">
          <cell r="A146">
            <v>686</v>
          </cell>
          <cell r="B146">
            <v>2011</v>
          </cell>
          <cell r="C146" t="str">
            <v>Нигманов М. Т.</v>
          </cell>
          <cell r="D146" t="str">
            <v>Шт</v>
          </cell>
          <cell r="E146">
            <v>25</v>
          </cell>
          <cell r="F146" t="str">
            <v>10.04.1998</v>
          </cell>
          <cell r="G146" t="str">
            <v xml:space="preserve"> </v>
          </cell>
          <cell r="H146" t="str">
            <v xml:space="preserve"> </v>
          </cell>
          <cell r="I146">
            <v>7</v>
          </cell>
          <cell r="J146">
            <v>7</v>
          </cell>
          <cell r="K146">
            <v>21</v>
          </cell>
        </row>
        <row r="147">
          <cell r="A147">
            <v>687</v>
          </cell>
          <cell r="B147">
            <v>201</v>
          </cell>
          <cell r="C147" t="str">
            <v>Жукович Н. А.</v>
          </cell>
          <cell r="D147" t="str">
            <v>Шт</v>
          </cell>
          <cell r="E147" t="str">
            <v>23.1.1</v>
          </cell>
          <cell r="F147" t="str">
            <v>29.04.1997</v>
          </cell>
          <cell r="G147" t="str">
            <v xml:space="preserve"> </v>
          </cell>
          <cell r="H147" t="str">
            <v xml:space="preserve"> </v>
          </cell>
          <cell r="I147">
            <v>8</v>
          </cell>
          <cell r="J147">
            <v>7</v>
          </cell>
          <cell r="K147">
            <v>2</v>
          </cell>
        </row>
        <row r="148">
          <cell r="A148">
            <v>691</v>
          </cell>
          <cell r="B148">
            <v>1500</v>
          </cell>
          <cell r="C148" t="str">
            <v>Таганович В. К.</v>
          </cell>
          <cell r="D148" t="str">
            <v>Шт</v>
          </cell>
          <cell r="E148">
            <v>25</v>
          </cell>
          <cell r="F148" t="str">
            <v>15.05.1997</v>
          </cell>
          <cell r="G148" t="str">
            <v xml:space="preserve"> </v>
          </cell>
          <cell r="H148" t="str">
            <v xml:space="preserve"> </v>
          </cell>
          <cell r="I148">
            <v>8</v>
          </cell>
          <cell r="J148">
            <v>6</v>
          </cell>
          <cell r="K148">
            <v>16</v>
          </cell>
        </row>
        <row r="149">
          <cell r="A149">
            <v>693</v>
          </cell>
          <cell r="B149">
            <v>201</v>
          </cell>
          <cell r="C149" t="str">
            <v>Барбо А. Л.</v>
          </cell>
          <cell r="D149" t="str">
            <v>Шт</v>
          </cell>
          <cell r="E149">
            <v>26</v>
          </cell>
          <cell r="F149" t="str">
            <v>30.03.1998</v>
          </cell>
          <cell r="G149" t="str">
            <v xml:space="preserve"> </v>
          </cell>
          <cell r="H149" t="str">
            <v xml:space="preserve"> </v>
          </cell>
          <cell r="I149">
            <v>7</v>
          </cell>
          <cell r="J149">
            <v>8</v>
          </cell>
          <cell r="K149">
            <v>1</v>
          </cell>
        </row>
        <row r="150">
          <cell r="A150">
            <v>694</v>
          </cell>
          <cell r="B150">
            <v>1602</v>
          </cell>
          <cell r="C150" t="str">
            <v>Кемайкина Г. В.</v>
          </cell>
          <cell r="D150" t="str">
            <v>Шт</v>
          </cell>
          <cell r="E150">
            <v>20</v>
          </cell>
          <cell r="F150" t="str">
            <v>10.09.1991</v>
          </cell>
          <cell r="G150" t="str">
            <v xml:space="preserve"> </v>
          </cell>
          <cell r="H150" t="str">
            <v xml:space="preserve"> </v>
          </cell>
          <cell r="I150">
            <v>14</v>
          </cell>
          <cell r="J150">
            <v>2</v>
          </cell>
          <cell r="K150">
            <v>21</v>
          </cell>
        </row>
        <row r="151">
          <cell r="A151">
            <v>695</v>
          </cell>
          <cell r="B151">
            <v>1601</v>
          </cell>
          <cell r="C151" t="str">
            <v>Ермолаева Л. Б.</v>
          </cell>
          <cell r="D151" t="str">
            <v>Шт</v>
          </cell>
          <cell r="E151">
            <v>20</v>
          </cell>
          <cell r="F151" t="str">
            <v>23.09.1991</v>
          </cell>
          <cell r="G151" t="str">
            <v xml:space="preserve"> </v>
          </cell>
          <cell r="H151" t="str">
            <v xml:space="preserve"> </v>
          </cell>
          <cell r="I151">
            <v>14</v>
          </cell>
          <cell r="J151">
            <v>2</v>
          </cell>
          <cell r="K151">
            <v>8</v>
          </cell>
        </row>
        <row r="152">
          <cell r="A152">
            <v>696</v>
          </cell>
          <cell r="B152">
            <v>1602</v>
          </cell>
          <cell r="C152" t="str">
            <v>Норкина М. Ф.</v>
          </cell>
          <cell r="D152" t="str">
            <v>Шт</v>
          </cell>
          <cell r="E152">
            <v>20</v>
          </cell>
          <cell r="F152" t="str">
            <v>10.09.1991</v>
          </cell>
          <cell r="G152" t="str">
            <v xml:space="preserve"> </v>
          </cell>
          <cell r="H152" t="str">
            <v xml:space="preserve"> </v>
          </cell>
          <cell r="I152">
            <v>14</v>
          </cell>
          <cell r="J152">
            <v>2</v>
          </cell>
          <cell r="K152">
            <v>21</v>
          </cell>
        </row>
        <row r="153">
          <cell r="A153">
            <v>707</v>
          </cell>
          <cell r="B153">
            <v>2013</v>
          </cell>
          <cell r="C153" t="str">
            <v>Каверин Б. В.</v>
          </cell>
          <cell r="D153" t="str">
            <v>Шт</v>
          </cell>
          <cell r="E153">
            <v>26</v>
          </cell>
          <cell r="F153" t="str">
            <v>27.04.1994</v>
          </cell>
          <cell r="G153" t="str">
            <v xml:space="preserve"> </v>
          </cell>
          <cell r="H153" t="str">
            <v xml:space="preserve"> </v>
          </cell>
          <cell r="I153">
            <v>11</v>
          </cell>
          <cell r="J153">
            <v>7</v>
          </cell>
          <cell r="K153">
            <v>4</v>
          </cell>
        </row>
        <row r="154">
          <cell r="A154">
            <v>711</v>
          </cell>
          <cell r="B154">
            <v>1212</v>
          </cell>
          <cell r="C154" t="str">
            <v>Лисевич А. В.</v>
          </cell>
          <cell r="D154" t="str">
            <v>Шт</v>
          </cell>
          <cell r="E154">
            <v>25</v>
          </cell>
          <cell r="F154" t="str">
            <v>18.09.1991</v>
          </cell>
          <cell r="G154" t="str">
            <v xml:space="preserve"> </v>
          </cell>
          <cell r="H154" t="str">
            <v xml:space="preserve"> </v>
          </cell>
          <cell r="I154">
            <v>14</v>
          </cell>
          <cell r="J154">
            <v>2</v>
          </cell>
          <cell r="K154">
            <v>13</v>
          </cell>
        </row>
        <row r="155">
          <cell r="A155">
            <v>712</v>
          </cell>
          <cell r="B155">
            <v>1501</v>
          </cell>
          <cell r="C155" t="str">
            <v>Лущенко А. Е.</v>
          </cell>
          <cell r="D155" t="str">
            <v>Шт</v>
          </cell>
          <cell r="E155">
            <v>25</v>
          </cell>
          <cell r="F155" t="str">
            <v>28.04.1994</v>
          </cell>
          <cell r="G155" t="str">
            <v>31.07.05</v>
          </cell>
          <cell r="H155" t="str">
            <v xml:space="preserve"> </v>
          </cell>
          <cell r="I155">
            <v>11</v>
          </cell>
          <cell r="J155">
            <v>7</v>
          </cell>
          <cell r="K155">
            <v>3</v>
          </cell>
        </row>
        <row r="156">
          <cell r="A156">
            <v>714</v>
          </cell>
          <cell r="B156">
            <v>1601</v>
          </cell>
          <cell r="C156" t="str">
            <v>Беседина Г. А.</v>
          </cell>
          <cell r="D156" t="str">
            <v>Шт</v>
          </cell>
          <cell r="E156">
            <v>20</v>
          </cell>
          <cell r="F156" t="str">
            <v>01.04.1994</v>
          </cell>
          <cell r="G156" t="str">
            <v xml:space="preserve"> </v>
          </cell>
          <cell r="H156" t="str">
            <v xml:space="preserve"> </v>
          </cell>
          <cell r="I156">
            <v>11</v>
          </cell>
          <cell r="J156">
            <v>8</v>
          </cell>
          <cell r="K156">
            <v>0</v>
          </cell>
        </row>
        <row r="157">
          <cell r="A157">
            <v>717</v>
          </cell>
          <cell r="B157">
            <v>1501</v>
          </cell>
          <cell r="C157" t="str">
            <v>Синчук Н. Е.</v>
          </cell>
          <cell r="D157" t="str">
            <v>Шт</v>
          </cell>
          <cell r="E157">
            <v>25</v>
          </cell>
          <cell r="F157" t="str">
            <v>08.04.2002</v>
          </cell>
          <cell r="G157" t="str">
            <v xml:space="preserve"> </v>
          </cell>
          <cell r="H157" t="str">
            <v xml:space="preserve"> </v>
          </cell>
          <cell r="I157">
            <v>3</v>
          </cell>
          <cell r="J157">
            <v>7</v>
          </cell>
          <cell r="K157">
            <v>23</v>
          </cell>
        </row>
        <row r="158">
          <cell r="A158">
            <v>724</v>
          </cell>
          <cell r="B158">
            <v>2013</v>
          </cell>
          <cell r="C158" t="str">
            <v>Степанов С. П.</v>
          </cell>
          <cell r="D158" t="str">
            <v>Шт</v>
          </cell>
          <cell r="E158">
            <v>25</v>
          </cell>
          <cell r="F158" t="str">
            <v>04.05.1994</v>
          </cell>
          <cell r="G158" t="str">
            <v xml:space="preserve"> </v>
          </cell>
          <cell r="H158" t="str">
            <v xml:space="preserve"> </v>
          </cell>
          <cell r="I158">
            <v>11</v>
          </cell>
          <cell r="J158">
            <v>6</v>
          </cell>
          <cell r="K158">
            <v>27</v>
          </cell>
        </row>
        <row r="159">
          <cell r="A159">
            <v>726</v>
          </cell>
          <cell r="B159">
            <v>201</v>
          </cell>
          <cell r="C159" t="str">
            <v>Полякова О. А.</v>
          </cell>
          <cell r="D159" t="str">
            <v>Шт</v>
          </cell>
          <cell r="E159">
            <v>26</v>
          </cell>
          <cell r="F159" t="str">
            <v>08.07.1988</v>
          </cell>
          <cell r="G159" t="str">
            <v xml:space="preserve"> </v>
          </cell>
          <cell r="H159" t="str">
            <v xml:space="preserve"> </v>
          </cell>
          <cell r="I159">
            <v>17</v>
          </cell>
          <cell r="J159">
            <v>4</v>
          </cell>
          <cell r="K159">
            <v>23</v>
          </cell>
        </row>
        <row r="160">
          <cell r="A160">
            <v>732</v>
          </cell>
          <cell r="B160">
            <v>801</v>
          </cell>
          <cell r="C160" t="str">
            <v>Козинец Т. Н.</v>
          </cell>
          <cell r="D160" t="str">
            <v>Шт</v>
          </cell>
          <cell r="E160">
            <v>26</v>
          </cell>
          <cell r="F160" t="str">
            <v>17.05.1994</v>
          </cell>
          <cell r="G160" t="str">
            <v xml:space="preserve"> </v>
          </cell>
          <cell r="H160" t="str">
            <v xml:space="preserve"> </v>
          </cell>
          <cell r="I160">
            <v>11</v>
          </cell>
          <cell r="J160">
            <v>6</v>
          </cell>
          <cell r="K160">
            <v>14</v>
          </cell>
        </row>
        <row r="161">
          <cell r="A161">
            <v>735</v>
          </cell>
          <cell r="B161">
            <v>202</v>
          </cell>
          <cell r="C161" t="str">
            <v>Добромиллер И. Э.</v>
          </cell>
          <cell r="D161" t="str">
            <v>Шт</v>
          </cell>
          <cell r="E161">
            <v>26</v>
          </cell>
          <cell r="F161" t="str">
            <v>12.05.1998</v>
          </cell>
          <cell r="G161" t="str">
            <v>20.09.05</v>
          </cell>
          <cell r="H161" t="str">
            <v xml:space="preserve"> </v>
          </cell>
          <cell r="I161">
            <v>7</v>
          </cell>
          <cell r="J161">
            <v>6</v>
          </cell>
          <cell r="K161">
            <v>19</v>
          </cell>
        </row>
        <row r="162">
          <cell r="A162">
            <v>738</v>
          </cell>
          <cell r="B162">
            <v>302</v>
          </cell>
          <cell r="C162" t="str">
            <v>Гончарова Г. Г.</v>
          </cell>
          <cell r="D162" t="str">
            <v>Шт</v>
          </cell>
          <cell r="E162">
            <v>20</v>
          </cell>
          <cell r="F162" t="str">
            <v>30.09.1991</v>
          </cell>
          <cell r="G162" t="str">
            <v xml:space="preserve"> </v>
          </cell>
          <cell r="H162" t="str">
            <v xml:space="preserve"> </v>
          </cell>
          <cell r="I162">
            <v>14</v>
          </cell>
          <cell r="J162">
            <v>2</v>
          </cell>
          <cell r="K162">
            <v>1</v>
          </cell>
        </row>
        <row r="163">
          <cell r="A163">
            <v>740</v>
          </cell>
          <cell r="B163">
            <v>1601</v>
          </cell>
          <cell r="C163" t="str">
            <v>Гусакова В. З.</v>
          </cell>
          <cell r="D163" t="str">
            <v>Шт</v>
          </cell>
          <cell r="E163">
            <v>20</v>
          </cell>
          <cell r="F163" t="str">
            <v>27.09.1991</v>
          </cell>
          <cell r="G163" t="str">
            <v xml:space="preserve"> </v>
          </cell>
          <cell r="H163" t="str">
            <v xml:space="preserve"> </v>
          </cell>
          <cell r="I163">
            <v>14</v>
          </cell>
          <cell r="J163">
            <v>2</v>
          </cell>
          <cell r="K163">
            <v>4</v>
          </cell>
        </row>
        <row r="164">
          <cell r="A164">
            <v>741</v>
          </cell>
          <cell r="B164">
            <v>1602</v>
          </cell>
          <cell r="C164" t="str">
            <v>Сидоренко Р. Н.</v>
          </cell>
          <cell r="D164" t="str">
            <v>Шт</v>
          </cell>
          <cell r="E164">
            <v>20</v>
          </cell>
          <cell r="F164" t="str">
            <v>01.10.1991</v>
          </cell>
          <cell r="G164" t="str">
            <v xml:space="preserve"> </v>
          </cell>
          <cell r="H164" t="str">
            <v xml:space="preserve"> </v>
          </cell>
          <cell r="I164">
            <v>14</v>
          </cell>
          <cell r="J164">
            <v>2</v>
          </cell>
          <cell r="K164">
            <v>0</v>
          </cell>
        </row>
        <row r="165">
          <cell r="A165">
            <v>743</v>
          </cell>
          <cell r="B165">
            <v>2007</v>
          </cell>
          <cell r="C165" t="str">
            <v>Пащенко Л. А.</v>
          </cell>
          <cell r="D165" t="str">
            <v>Шт</v>
          </cell>
          <cell r="E165">
            <v>20</v>
          </cell>
          <cell r="F165" t="str">
            <v>01.06.1994</v>
          </cell>
          <cell r="G165" t="str">
            <v xml:space="preserve"> </v>
          </cell>
          <cell r="H165" t="str">
            <v xml:space="preserve"> </v>
          </cell>
          <cell r="I165">
            <v>11</v>
          </cell>
          <cell r="J165">
            <v>6</v>
          </cell>
          <cell r="K165">
            <v>0</v>
          </cell>
        </row>
        <row r="166">
          <cell r="A166">
            <v>744</v>
          </cell>
          <cell r="B166">
            <v>501</v>
          </cell>
          <cell r="C166" t="str">
            <v>Кисткина Р. Ф.</v>
          </cell>
          <cell r="D166" t="str">
            <v>Шт</v>
          </cell>
          <cell r="E166">
            <v>25</v>
          </cell>
          <cell r="F166" t="str">
            <v>01.10.1991</v>
          </cell>
          <cell r="G166" t="str">
            <v xml:space="preserve"> </v>
          </cell>
          <cell r="H166" t="str">
            <v xml:space="preserve"> </v>
          </cell>
          <cell r="I166">
            <v>14</v>
          </cell>
          <cell r="J166">
            <v>2</v>
          </cell>
          <cell r="K166">
            <v>0</v>
          </cell>
        </row>
        <row r="167">
          <cell r="A167">
            <v>746</v>
          </cell>
          <cell r="B167">
            <v>202</v>
          </cell>
          <cell r="C167" t="str">
            <v>Маренникова Г. Н.</v>
          </cell>
          <cell r="D167" t="str">
            <v>Шт</v>
          </cell>
          <cell r="E167">
            <v>26</v>
          </cell>
          <cell r="F167" t="str">
            <v>01.10.1991</v>
          </cell>
          <cell r="G167" t="str">
            <v xml:space="preserve"> </v>
          </cell>
          <cell r="H167" t="str">
            <v xml:space="preserve"> </v>
          </cell>
          <cell r="I167">
            <v>14</v>
          </cell>
          <cell r="J167">
            <v>2</v>
          </cell>
          <cell r="K167">
            <v>0</v>
          </cell>
        </row>
        <row r="168">
          <cell r="A168">
            <v>749</v>
          </cell>
          <cell r="B168">
            <v>302</v>
          </cell>
          <cell r="C168" t="str">
            <v>Рыжик Н. В.</v>
          </cell>
          <cell r="D168" t="str">
            <v>Шт</v>
          </cell>
          <cell r="E168">
            <v>20</v>
          </cell>
          <cell r="F168" t="str">
            <v>16.07.1996</v>
          </cell>
          <cell r="G168" t="str">
            <v xml:space="preserve"> </v>
          </cell>
          <cell r="H168" t="str">
            <v xml:space="preserve"> </v>
          </cell>
          <cell r="I168">
            <v>9</v>
          </cell>
          <cell r="J168">
            <v>4</v>
          </cell>
          <cell r="K168">
            <v>15</v>
          </cell>
        </row>
        <row r="169">
          <cell r="A169">
            <v>752</v>
          </cell>
          <cell r="B169">
            <v>202</v>
          </cell>
          <cell r="C169" t="str">
            <v>Хотеев М. Н.</v>
          </cell>
          <cell r="D169" t="str">
            <v>Шт</v>
          </cell>
          <cell r="E169">
            <v>26</v>
          </cell>
          <cell r="F169" t="str">
            <v>16.03.1998</v>
          </cell>
          <cell r="G169" t="str">
            <v xml:space="preserve"> </v>
          </cell>
          <cell r="H169" t="str">
            <v xml:space="preserve"> </v>
          </cell>
          <cell r="I169">
            <v>7</v>
          </cell>
          <cell r="J169">
            <v>8</v>
          </cell>
          <cell r="K169">
            <v>15</v>
          </cell>
        </row>
        <row r="170">
          <cell r="A170">
            <v>757</v>
          </cell>
          <cell r="B170">
            <v>1401</v>
          </cell>
          <cell r="C170" t="str">
            <v>Иванова Г. Н.</v>
          </cell>
          <cell r="D170" t="str">
            <v>Шт</v>
          </cell>
          <cell r="E170">
            <v>25</v>
          </cell>
          <cell r="F170" t="str">
            <v>23.02.1994</v>
          </cell>
          <cell r="G170" t="str">
            <v xml:space="preserve"> </v>
          </cell>
          <cell r="H170" t="str">
            <v xml:space="preserve"> </v>
          </cell>
          <cell r="I170">
            <v>11</v>
          </cell>
          <cell r="J170">
            <v>9</v>
          </cell>
          <cell r="K170">
            <v>8</v>
          </cell>
        </row>
        <row r="171">
          <cell r="A171">
            <v>764</v>
          </cell>
          <cell r="B171">
            <v>1401</v>
          </cell>
          <cell r="C171" t="str">
            <v>Николенко В. Л.</v>
          </cell>
          <cell r="D171" t="str">
            <v>Шт</v>
          </cell>
          <cell r="E171">
            <v>25</v>
          </cell>
          <cell r="F171" t="str">
            <v>05.11.1991</v>
          </cell>
          <cell r="G171" t="str">
            <v xml:space="preserve"> </v>
          </cell>
          <cell r="H171" t="str">
            <v xml:space="preserve"> </v>
          </cell>
          <cell r="I171">
            <v>14</v>
          </cell>
          <cell r="J171">
            <v>0</v>
          </cell>
          <cell r="K171">
            <v>26</v>
          </cell>
        </row>
        <row r="172">
          <cell r="A172">
            <v>767</v>
          </cell>
          <cell r="B172">
            <v>1501</v>
          </cell>
          <cell r="C172" t="str">
            <v>Овсянкин О. Е.</v>
          </cell>
          <cell r="D172" t="str">
            <v>Шт</v>
          </cell>
          <cell r="E172">
            <v>25</v>
          </cell>
          <cell r="F172" t="str">
            <v>20.06.1994</v>
          </cell>
          <cell r="G172" t="str">
            <v xml:space="preserve"> </v>
          </cell>
          <cell r="H172" t="str">
            <v xml:space="preserve"> </v>
          </cell>
          <cell r="I172">
            <v>11</v>
          </cell>
          <cell r="J172">
            <v>5</v>
          </cell>
          <cell r="K172">
            <v>11</v>
          </cell>
        </row>
        <row r="173">
          <cell r="A173">
            <v>769</v>
          </cell>
          <cell r="B173">
            <v>1601</v>
          </cell>
          <cell r="C173" t="str">
            <v>Журавская Л. М.</v>
          </cell>
          <cell r="D173" t="str">
            <v>Шт</v>
          </cell>
          <cell r="E173">
            <v>20</v>
          </cell>
          <cell r="F173" t="str">
            <v>01.06.1998</v>
          </cell>
          <cell r="G173" t="str">
            <v xml:space="preserve"> </v>
          </cell>
          <cell r="H173" t="str">
            <v xml:space="preserve"> </v>
          </cell>
          <cell r="I173">
            <v>7</v>
          </cell>
          <cell r="J173">
            <v>6</v>
          </cell>
          <cell r="K173">
            <v>0</v>
          </cell>
        </row>
        <row r="174">
          <cell r="A174">
            <v>774</v>
          </cell>
          <cell r="B174">
            <v>2007</v>
          </cell>
          <cell r="C174" t="str">
            <v>Александрова Э. А.</v>
          </cell>
          <cell r="D174" t="str">
            <v>Шт</v>
          </cell>
          <cell r="E174">
            <v>20</v>
          </cell>
          <cell r="F174" t="str">
            <v>09.12.1991</v>
          </cell>
          <cell r="G174" t="str">
            <v xml:space="preserve"> </v>
          </cell>
          <cell r="H174" t="str">
            <v xml:space="preserve"> </v>
          </cell>
          <cell r="I174">
            <v>13</v>
          </cell>
          <cell r="J174">
            <v>11</v>
          </cell>
          <cell r="K174">
            <v>22</v>
          </cell>
        </row>
        <row r="175">
          <cell r="A175">
            <v>775</v>
          </cell>
          <cell r="B175">
            <v>2011</v>
          </cell>
          <cell r="C175" t="str">
            <v>Ватолин А. Н.</v>
          </cell>
          <cell r="D175" t="str">
            <v>Шт</v>
          </cell>
          <cell r="E175" t="str">
            <v>23.1.2</v>
          </cell>
          <cell r="F175" t="str">
            <v>05.12.1991</v>
          </cell>
          <cell r="G175" t="str">
            <v xml:space="preserve"> </v>
          </cell>
          <cell r="H175" t="str">
            <v xml:space="preserve"> </v>
          </cell>
          <cell r="I175">
            <v>13</v>
          </cell>
          <cell r="J175">
            <v>11</v>
          </cell>
          <cell r="K175">
            <v>26</v>
          </cell>
        </row>
        <row r="176">
          <cell r="A176">
            <v>784</v>
          </cell>
          <cell r="B176">
            <v>2007</v>
          </cell>
          <cell r="C176" t="str">
            <v>Губарева А. А.</v>
          </cell>
          <cell r="D176" t="str">
            <v>Шт</v>
          </cell>
          <cell r="E176">
            <v>20</v>
          </cell>
          <cell r="F176" t="str">
            <v>02.01.1992</v>
          </cell>
          <cell r="G176" t="str">
            <v xml:space="preserve"> </v>
          </cell>
          <cell r="H176" t="str">
            <v xml:space="preserve"> </v>
          </cell>
          <cell r="I176">
            <v>13</v>
          </cell>
          <cell r="J176">
            <v>10</v>
          </cell>
          <cell r="K176">
            <v>29</v>
          </cell>
        </row>
        <row r="177">
          <cell r="A177">
            <v>787</v>
          </cell>
          <cell r="B177">
            <v>201</v>
          </cell>
          <cell r="C177" t="str">
            <v>Новоселова С. А.</v>
          </cell>
          <cell r="D177" t="str">
            <v>Шт</v>
          </cell>
          <cell r="E177">
            <v>26</v>
          </cell>
          <cell r="F177" t="str">
            <v>18.12.1991</v>
          </cell>
          <cell r="G177" t="str">
            <v xml:space="preserve"> </v>
          </cell>
          <cell r="H177" t="str">
            <v xml:space="preserve"> </v>
          </cell>
          <cell r="I177">
            <v>13</v>
          </cell>
          <cell r="J177">
            <v>11</v>
          </cell>
          <cell r="K177">
            <v>13</v>
          </cell>
        </row>
        <row r="178">
          <cell r="A178">
            <v>792</v>
          </cell>
          <cell r="B178">
            <v>2002</v>
          </cell>
          <cell r="C178" t="str">
            <v>Фролова С. Н.</v>
          </cell>
          <cell r="D178" t="str">
            <v>Шт</v>
          </cell>
          <cell r="E178">
            <v>79</v>
          </cell>
          <cell r="F178" t="str">
            <v>02.01.1992</v>
          </cell>
          <cell r="G178" t="str">
            <v xml:space="preserve"> </v>
          </cell>
          <cell r="H178" t="str">
            <v xml:space="preserve"> </v>
          </cell>
          <cell r="I178">
            <v>16</v>
          </cell>
          <cell r="J178">
            <v>9</v>
          </cell>
          <cell r="K178">
            <v>28</v>
          </cell>
        </row>
        <row r="179">
          <cell r="A179">
            <v>794</v>
          </cell>
          <cell r="B179">
            <v>202</v>
          </cell>
          <cell r="C179" t="str">
            <v>Лямо А. В.</v>
          </cell>
          <cell r="D179" t="str">
            <v>Шт</v>
          </cell>
          <cell r="E179">
            <v>26</v>
          </cell>
          <cell r="F179" t="str">
            <v>01.08.1994</v>
          </cell>
          <cell r="G179" t="str">
            <v xml:space="preserve"> </v>
          </cell>
          <cell r="H179" t="str">
            <v xml:space="preserve"> </v>
          </cell>
          <cell r="I179">
            <v>11</v>
          </cell>
          <cell r="J179">
            <v>4</v>
          </cell>
          <cell r="K179">
            <v>0</v>
          </cell>
        </row>
        <row r="180">
          <cell r="A180">
            <v>797</v>
          </cell>
          <cell r="B180">
            <v>2013</v>
          </cell>
          <cell r="C180" t="str">
            <v>Денисенков В. Н.</v>
          </cell>
          <cell r="D180" t="str">
            <v>Шт</v>
          </cell>
          <cell r="E180">
            <v>25</v>
          </cell>
          <cell r="F180" t="str">
            <v>10.08.1994</v>
          </cell>
          <cell r="G180" t="str">
            <v xml:space="preserve"> </v>
          </cell>
          <cell r="H180" t="str">
            <v xml:space="preserve"> </v>
          </cell>
          <cell r="I180">
            <v>17</v>
          </cell>
          <cell r="J180">
            <v>0</v>
          </cell>
          <cell r="K180">
            <v>9</v>
          </cell>
        </row>
        <row r="181">
          <cell r="A181">
            <v>801</v>
          </cell>
          <cell r="B181">
            <v>202</v>
          </cell>
          <cell r="C181" t="str">
            <v>Шилкин А. В.</v>
          </cell>
          <cell r="D181" t="str">
            <v>Шт</v>
          </cell>
          <cell r="E181">
            <v>26</v>
          </cell>
          <cell r="F181" t="str">
            <v>01.08.1994</v>
          </cell>
          <cell r="G181" t="str">
            <v xml:space="preserve"> </v>
          </cell>
          <cell r="H181" t="str">
            <v xml:space="preserve"> </v>
          </cell>
          <cell r="I181">
            <v>11</v>
          </cell>
          <cell r="J181">
            <v>4</v>
          </cell>
          <cell r="K181">
            <v>0</v>
          </cell>
        </row>
        <row r="182">
          <cell r="A182">
            <v>802</v>
          </cell>
          <cell r="B182">
            <v>1601</v>
          </cell>
          <cell r="C182" t="str">
            <v>Ивлев П. Ю.</v>
          </cell>
          <cell r="D182" t="str">
            <v>Шт</v>
          </cell>
          <cell r="E182">
            <v>20</v>
          </cell>
          <cell r="F182" t="str">
            <v>21.05.2001</v>
          </cell>
          <cell r="G182" t="str">
            <v xml:space="preserve"> </v>
          </cell>
          <cell r="H182" t="str">
            <v xml:space="preserve"> </v>
          </cell>
          <cell r="I182">
            <v>4</v>
          </cell>
          <cell r="J182">
            <v>6</v>
          </cell>
          <cell r="K182">
            <v>10</v>
          </cell>
        </row>
        <row r="183">
          <cell r="A183">
            <v>805</v>
          </cell>
          <cell r="B183">
            <v>2011</v>
          </cell>
          <cell r="C183" t="str">
            <v>Андреев А. В.</v>
          </cell>
          <cell r="D183" t="str">
            <v>Шт</v>
          </cell>
          <cell r="E183">
            <v>25</v>
          </cell>
          <cell r="F183" t="str">
            <v>29.08.1994</v>
          </cell>
          <cell r="G183" t="str">
            <v xml:space="preserve"> </v>
          </cell>
          <cell r="H183" t="str">
            <v xml:space="preserve"> </v>
          </cell>
          <cell r="I183">
            <v>11</v>
          </cell>
          <cell r="J183">
            <v>3</v>
          </cell>
          <cell r="K183">
            <v>2</v>
          </cell>
        </row>
        <row r="184">
          <cell r="A184">
            <v>809</v>
          </cell>
          <cell r="B184">
            <v>201</v>
          </cell>
          <cell r="C184" t="str">
            <v>Исаева И. А.</v>
          </cell>
          <cell r="D184" t="str">
            <v>Шт</v>
          </cell>
          <cell r="E184">
            <v>26</v>
          </cell>
          <cell r="F184" t="str">
            <v>01.04.1992</v>
          </cell>
          <cell r="G184" t="str">
            <v xml:space="preserve"> </v>
          </cell>
          <cell r="H184" t="str">
            <v xml:space="preserve"> </v>
          </cell>
          <cell r="I184">
            <v>13</v>
          </cell>
          <cell r="J184">
            <v>8</v>
          </cell>
          <cell r="K184">
            <v>0</v>
          </cell>
        </row>
        <row r="185">
          <cell r="A185">
            <v>816</v>
          </cell>
          <cell r="B185">
            <v>201</v>
          </cell>
          <cell r="C185" t="str">
            <v>Бойченко С. И.</v>
          </cell>
          <cell r="D185" t="str">
            <v>Шт</v>
          </cell>
          <cell r="E185">
            <v>26</v>
          </cell>
          <cell r="F185" t="str">
            <v>09.04.1992</v>
          </cell>
          <cell r="G185" t="str">
            <v xml:space="preserve"> </v>
          </cell>
          <cell r="H185" t="str">
            <v xml:space="preserve"> </v>
          </cell>
          <cell r="I185">
            <v>13</v>
          </cell>
          <cell r="J185">
            <v>7</v>
          </cell>
          <cell r="K185">
            <v>22</v>
          </cell>
        </row>
        <row r="186">
          <cell r="A186">
            <v>819</v>
          </cell>
          <cell r="B186">
            <v>202</v>
          </cell>
          <cell r="C186" t="str">
            <v>Садуха С. М.</v>
          </cell>
          <cell r="D186" t="str">
            <v>Шт</v>
          </cell>
          <cell r="E186">
            <v>26</v>
          </cell>
          <cell r="F186" t="str">
            <v>04.01.1994</v>
          </cell>
          <cell r="G186" t="str">
            <v xml:space="preserve"> </v>
          </cell>
          <cell r="H186" t="str">
            <v xml:space="preserve"> </v>
          </cell>
          <cell r="I186">
            <v>11</v>
          </cell>
          <cell r="J186">
            <v>10</v>
          </cell>
          <cell r="K186">
            <v>27</v>
          </cell>
        </row>
        <row r="187">
          <cell r="A187">
            <v>824</v>
          </cell>
          <cell r="B187">
            <v>2011</v>
          </cell>
          <cell r="C187" t="str">
            <v>Науменко В. М.</v>
          </cell>
          <cell r="D187" t="str">
            <v>Шт</v>
          </cell>
          <cell r="E187">
            <v>25</v>
          </cell>
          <cell r="F187" t="str">
            <v>01.12.2004</v>
          </cell>
          <cell r="G187" t="str">
            <v>*</v>
          </cell>
          <cell r="H187" t="str">
            <v xml:space="preserve"> </v>
          </cell>
          <cell r="I187">
            <v>1</v>
          </cell>
          <cell r="J187">
            <v>0</v>
          </cell>
          <cell r="K187">
            <v>0</v>
          </cell>
        </row>
        <row r="188">
          <cell r="A188">
            <v>826</v>
          </cell>
          <cell r="B188">
            <v>2011</v>
          </cell>
          <cell r="C188" t="str">
            <v>Коротков А. В.</v>
          </cell>
          <cell r="D188" t="str">
            <v>Шт</v>
          </cell>
          <cell r="E188" t="str">
            <v>23.1.2</v>
          </cell>
          <cell r="F188" t="str">
            <v>17.08.1994</v>
          </cell>
          <cell r="G188" t="str">
            <v xml:space="preserve"> </v>
          </cell>
          <cell r="H188" t="str">
            <v xml:space="preserve"> </v>
          </cell>
          <cell r="I188">
            <v>11</v>
          </cell>
          <cell r="J188">
            <v>3</v>
          </cell>
          <cell r="K188">
            <v>14</v>
          </cell>
        </row>
        <row r="189">
          <cell r="A189">
            <v>832</v>
          </cell>
          <cell r="B189">
            <v>1501</v>
          </cell>
          <cell r="C189" t="str">
            <v>Панасенков Е. С.</v>
          </cell>
          <cell r="D189" t="str">
            <v>Шт</v>
          </cell>
          <cell r="E189">
            <v>25</v>
          </cell>
          <cell r="F189" t="str">
            <v>27.08.1996</v>
          </cell>
          <cell r="G189" t="str">
            <v xml:space="preserve"> </v>
          </cell>
          <cell r="H189" t="str">
            <v xml:space="preserve"> </v>
          </cell>
          <cell r="I189">
            <v>9</v>
          </cell>
          <cell r="J189">
            <v>3</v>
          </cell>
          <cell r="K189">
            <v>4</v>
          </cell>
        </row>
        <row r="190">
          <cell r="A190">
            <v>834</v>
          </cell>
          <cell r="B190">
            <v>2002</v>
          </cell>
          <cell r="C190" t="str">
            <v>Кузнецова Т. А.</v>
          </cell>
          <cell r="D190" t="str">
            <v>Шт</v>
          </cell>
          <cell r="E190">
            <v>79</v>
          </cell>
          <cell r="F190" t="str">
            <v>20.05.1992</v>
          </cell>
          <cell r="G190" t="str">
            <v xml:space="preserve"> </v>
          </cell>
          <cell r="H190" t="str">
            <v xml:space="preserve"> </v>
          </cell>
          <cell r="I190">
            <v>13</v>
          </cell>
          <cell r="J190">
            <v>6</v>
          </cell>
          <cell r="K190">
            <v>11</v>
          </cell>
        </row>
        <row r="191">
          <cell r="A191">
            <v>835</v>
          </cell>
          <cell r="B191">
            <v>2011</v>
          </cell>
          <cell r="C191" t="str">
            <v>Маклагина А. И.</v>
          </cell>
          <cell r="D191" t="str">
            <v>Шт</v>
          </cell>
          <cell r="E191" t="str">
            <v>23.1.1</v>
          </cell>
          <cell r="F191" t="str">
            <v>27.09.1994</v>
          </cell>
          <cell r="G191" t="str">
            <v xml:space="preserve"> </v>
          </cell>
          <cell r="H191" t="str">
            <v xml:space="preserve"> </v>
          </cell>
          <cell r="I191">
            <v>11</v>
          </cell>
          <cell r="J191">
            <v>2</v>
          </cell>
          <cell r="K191">
            <v>4</v>
          </cell>
        </row>
        <row r="192">
          <cell r="A192">
            <v>838</v>
          </cell>
          <cell r="B192">
            <v>201</v>
          </cell>
          <cell r="C192" t="str">
            <v>Шестерненко С. В.</v>
          </cell>
          <cell r="D192" t="str">
            <v>Шт</v>
          </cell>
          <cell r="E192">
            <v>79</v>
          </cell>
          <cell r="F192" t="str">
            <v>25.05.1992</v>
          </cell>
          <cell r="G192" t="str">
            <v xml:space="preserve"> </v>
          </cell>
          <cell r="H192" t="str">
            <v xml:space="preserve"> </v>
          </cell>
          <cell r="I192">
            <v>36</v>
          </cell>
          <cell r="J192">
            <v>3</v>
          </cell>
          <cell r="K192">
            <v>1</v>
          </cell>
        </row>
        <row r="193">
          <cell r="A193">
            <v>841</v>
          </cell>
          <cell r="B193" t="str">
            <v xml:space="preserve">  </v>
          </cell>
          <cell r="C193" t="str">
            <v>Вытрищак Н. Н.</v>
          </cell>
          <cell r="D193" t="str">
            <v>Шт</v>
          </cell>
          <cell r="E193">
            <v>79</v>
          </cell>
          <cell r="F193" t="str">
            <v>14.11.1984</v>
          </cell>
          <cell r="G193" t="str">
            <v xml:space="preserve"> </v>
          </cell>
          <cell r="H193" t="str">
            <v xml:space="preserve"> </v>
          </cell>
          <cell r="I193">
            <v>21</v>
          </cell>
          <cell r="J193">
            <v>0</v>
          </cell>
          <cell r="K193">
            <v>17</v>
          </cell>
        </row>
        <row r="194">
          <cell r="A194">
            <v>842</v>
          </cell>
          <cell r="B194">
            <v>2002</v>
          </cell>
          <cell r="C194" t="str">
            <v>Березина Т. О.</v>
          </cell>
          <cell r="D194" t="str">
            <v>Шт</v>
          </cell>
          <cell r="E194">
            <v>79</v>
          </cell>
          <cell r="F194" t="str">
            <v>12.10.1972</v>
          </cell>
          <cell r="G194" t="str">
            <v xml:space="preserve"> </v>
          </cell>
          <cell r="H194" t="str">
            <v xml:space="preserve"> </v>
          </cell>
          <cell r="I194">
            <v>33</v>
          </cell>
          <cell r="J194">
            <v>1</v>
          </cell>
          <cell r="K194">
            <v>19</v>
          </cell>
        </row>
        <row r="195">
          <cell r="A195">
            <v>846</v>
          </cell>
          <cell r="B195">
            <v>2011</v>
          </cell>
          <cell r="C195" t="str">
            <v>Бусыгин О. А.</v>
          </cell>
          <cell r="D195" t="str">
            <v>Шт</v>
          </cell>
          <cell r="E195">
            <v>25</v>
          </cell>
          <cell r="F195" t="str">
            <v>12.10.1994</v>
          </cell>
          <cell r="G195" t="str">
            <v xml:space="preserve"> </v>
          </cell>
          <cell r="H195" t="str">
            <v xml:space="preserve"> </v>
          </cell>
          <cell r="I195">
            <v>11</v>
          </cell>
          <cell r="J195">
            <v>1</v>
          </cell>
          <cell r="K195">
            <v>19</v>
          </cell>
        </row>
        <row r="196">
          <cell r="A196">
            <v>847</v>
          </cell>
          <cell r="B196">
            <v>202</v>
          </cell>
          <cell r="C196" t="str">
            <v>Хотеева С. А.</v>
          </cell>
          <cell r="D196" t="str">
            <v>Шт</v>
          </cell>
          <cell r="E196">
            <v>26</v>
          </cell>
          <cell r="F196" t="str">
            <v>24.10.1994</v>
          </cell>
          <cell r="G196" t="str">
            <v xml:space="preserve"> </v>
          </cell>
          <cell r="H196" t="str">
            <v xml:space="preserve"> </v>
          </cell>
          <cell r="I196">
            <v>11</v>
          </cell>
          <cell r="J196">
            <v>1</v>
          </cell>
          <cell r="K196">
            <v>7</v>
          </cell>
        </row>
        <row r="197">
          <cell r="A197">
            <v>851</v>
          </cell>
          <cell r="B197">
            <v>202</v>
          </cell>
          <cell r="C197" t="str">
            <v>Кисель Л. П.</v>
          </cell>
          <cell r="D197" t="str">
            <v>Шт</v>
          </cell>
          <cell r="E197">
            <v>26</v>
          </cell>
          <cell r="F197" t="str">
            <v>01.06.1992</v>
          </cell>
          <cell r="G197" t="str">
            <v xml:space="preserve"> </v>
          </cell>
          <cell r="H197" t="str">
            <v xml:space="preserve"> </v>
          </cell>
          <cell r="I197">
            <v>13</v>
          </cell>
          <cell r="J197">
            <v>6</v>
          </cell>
          <cell r="K197">
            <v>0</v>
          </cell>
        </row>
        <row r="198">
          <cell r="A198">
            <v>854</v>
          </cell>
          <cell r="B198">
            <v>2007</v>
          </cell>
          <cell r="C198" t="str">
            <v>Мельник Г. В.</v>
          </cell>
          <cell r="D198" t="str">
            <v>Шт</v>
          </cell>
          <cell r="E198">
            <v>20</v>
          </cell>
          <cell r="F198" t="str">
            <v>08.06.1992</v>
          </cell>
          <cell r="G198" t="str">
            <v xml:space="preserve"> </v>
          </cell>
          <cell r="H198" t="str">
            <v xml:space="preserve"> </v>
          </cell>
          <cell r="I198">
            <v>13</v>
          </cell>
          <cell r="J198">
            <v>5</v>
          </cell>
          <cell r="K198">
            <v>23</v>
          </cell>
        </row>
        <row r="199">
          <cell r="A199">
            <v>856</v>
          </cell>
          <cell r="B199">
            <v>201</v>
          </cell>
          <cell r="C199" t="str">
            <v>Медведева Л. В.</v>
          </cell>
          <cell r="D199" t="str">
            <v>Шт</v>
          </cell>
          <cell r="E199">
            <v>79</v>
          </cell>
          <cell r="F199" t="str">
            <v>16.06.1992</v>
          </cell>
          <cell r="G199" t="str">
            <v xml:space="preserve"> </v>
          </cell>
          <cell r="H199" t="str">
            <v xml:space="preserve"> </v>
          </cell>
          <cell r="I199">
            <v>13</v>
          </cell>
          <cell r="J199">
            <v>5</v>
          </cell>
          <cell r="K199">
            <v>15</v>
          </cell>
        </row>
        <row r="200">
          <cell r="A200">
            <v>858</v>
          </cell>
          <cell r="B200">
            <v>2011</v>
          </cell>
          <cell r="C200" t="str">
            <v>Фролова Е. Г.</v>
          </cell>
          <cell r="D200" t="str">
            <v>Шт</v>
          </cell>
          <cell r="E200" t="str">
            <v>23.1.2</v>
          </cell>
          <cell r="F200" t="str">
            <v>18.06.1992</v>
          </cell>
          <cell r="G200" t="str">
            <v xml:space="preserve"> </v>
          </cell>
          <cell r="H200" t="str">
            <v xml:space="preserve"> </v>
          </cell>
          <cell r="I200">
            <v>13</v>
          </cell>
          <cell r="J200">
            <v>5</v>
          </cell>
          <cell r="K200">
            <v>13</v>
          </cell>
        </row>
        <row r="201">
          <cell r="A201">
            <v>861</v>
          </cell>
          <cell r="B201">
            <v>2011</v>
          </cell>
          <cell r="C201" t="str">
            <v>Шульпенков Е. А.</v>
          </cell>
          <cell r="D201" t="str">
            <v>Шт</v>
          </cell>
          <cell r="E201">
            <v>25</v>
          </cell>
          <cell r="F201" t="str">
            <v>24.06.1992</v>
          </cell>
          <cell r="G201" t="str">
            <v xml:space="preserve"> </v>
          </cell>
          <cell r="H201" t="str">
            <v xml:space="preserve"> </v>
          </cell>
          <cell r="I201">
            <v>13</v>
          </cell>
          <cell r="J201">
            <v>5</v>
          </cell>
          <cell r="K201">
            <v>7</v>
          </cell>
        </row>
        <row r="202">
          <cell r="A202">
            <v>878</v>
          </cell>
          <cell r="B202">
            <v>2011</v>
          </cell>
          <cell r="C202" t="str">
            <v>Степанов С. М.</v>
          </cell>
          <cell r="D202" t="str">
            <v>Шт</v>
          </cell>
          <cell r="E202" t="str">
            <v>23.1.2</v>
          </cell>
          <cell r="F202" t="str">
            <v>13.07.1992</v>
          </cell>
          <cell r="G202" t="str">
            <v xml:space="preserve"> </v>
          </cell>
          <cell r="H202" t="str">
            <v xml:space="preserve"> </v>
          </cell>
          <cell r="I202">
            <v>13</v>
          </cell>
          <cell r="J202">
            <v>4</v>
          </cell>
          <cell r="K202">
            <v>18</v>
          </cell>
        </row>
        <row r="203">
          <cell r="A203">
            <v>884</v>
          </cell>
          <cell r="B203">
            <v>2009</v>
          </cell>
          <cell r="C203" t="str">
            <v>Смоляков И. П.</v>
          </cell>
          <cell r="D203" t="str">
            <v>Шт</v>
          </cell>
          <cell r="E203">
            <v>25</v>
          </cell>
          <cell r="F203" t="str">
            <v>03.08.1992</v>
          </cell>
          <cell r="G203" t="str">
            <v xml:space="preserve"> </v>
          </cell>
          <cell r="H203" t="str">
            <v xml:space="preserve"> </v>
          </cell>
          <cell r="I203">
            <v>13</v>
          </cell>
          <cell r="J203">
            <v>3</v>
          </cell>
          <cell r="K203">
            <v>28</v>
          </cell>
        </row>
        <row r="204">
          <cell r="A204">
            <v>885</v>
          </cell>
          <cell r="B204">
            <v>2002</v>
          </cell>
          <cell r="C204" t="str">
            <v>Синчук Г. Н.</v>
          </cell>
          <cell r="D204" t="str">
            <v>Шт</v>
          </cell>
          <cell r="E204">
            <v>79</v>
          </cell>
          <cell r="F204" t="str">
            <v>14.11.1994</v>
          </cell>
          <cell r="G204" t="str">
            <v xml:space="preserve"> </v>
          </cell>
          <cell r="H204" t="str">
            <v xml:space="preserve"> </v>
          </cell>
          <cell r="I204">
            <v>11</v>
          </cell>
          <cell r="J204">
            <v>0</v>
          </cell>
          <cell r="K204">
            <v>17</v>
          </cell>
        </row>
        <row r="205">
          <cell r="A205">
            <v>887</v>
          </cell>
          <cell r="B205">
            <v>1211</v>
          </cell>
          <cell r="C205" t="str">
            <v>Каргапольцев М. И.</v>
          </cell>
          <cell r="D205" t="str">
            <v>Шт</v>
          </cell>
          <cell r="E205">
            <v>25</v>
          </cell>
          <cell r="F205" t="str">
            <v>10.08.1992</v>
          </cell>
          <cell r="G205" t="str">
            <v xml:space="preserve"> </v>
          </cell>
          <cell r="H205" t="str">
            <v xml:space="preserve"> </v>
          </cell>
          <cell r="I205">
            <v>15</v>
          </cell>
          <cell r="J205">
            <v>1</v>
          </cell>
          <cell r="K205">
            <v>16</v>
          </cell>
        </row>
        <row r="206">
          <cell r="A206">
            <v>892</v>
          </cell>
          <cell r="B206">
            <v>801</v>
          </cell>
          <cell r="C206" t="str">
            <v>Семушев В. А.</v>
          </cell>
          <cell r="D206" t="str">
            <v>Шт</v>
          </cell>
          <cell r="E206">
            <v>26</v>
          </cell>
          <cell r="F206" t="str">
            <v>24.08.1992</v>
          </cell>
          <cell r="G206" t="str">
            <v xml:space="preserve"> </v>
          </cell>
          <cell r="H206" t="str">
            <v xml:space="preserve"> </v>
          </cell>
          <cell r="I206">
            <v>13</v>
          </cell>
          <cell r="J206">
            <v>3</v>
          </cell>
          <cell r="K206">
            <v>7</v>
          </cell>
        </row>
        <row r="207">
          <cell r="A207">
            <v>893</v>
          </cell>
          <cell r="B207">
            <v>1501</v>
          </cell>
          <cell r="C207" t="str">
            <v>Сверлов С. В.</v>
          </cell>
          <cell r="D207" t="str">
            <v>Шт</v>
          </cell>
          <cell r="E207">
            <v>25</v>
          </cell>
          <cell r="F207" t="str">
            <v>26.08.1992</v>
          </cell>
          <cell r="G207" t="str">
            <v xml:space="preserve"> </v>
          </cell>
          <cell r="H207" t="str">
            <v xml:space="preserve"> </v>
          </cell>
          <cell r="I207">
            <v>13</v>
          </cell>
          <cell r="J207">
            <v>3</v>
          </cell>
          <cell r="K207">
            <v>5</v>
          </cell>
        </row>
        <row r="208">
          <cell r="A208">
            <v>901</v>
          </cell>
          <cell r="B208">
            <v>2011</v>
          </cell>
          <cell r="C208" t="str">
            <v>Чернышев Н. Г.</v>
          </cell>
          <cell r="D208" t="str">
            <v>Шт</v>
          </cell>
          <cell r="E208" t="str">
            <v>23.2</v>
          </cell>
          <cell r="F208" t="str">
            <v>21.12.1994</v>
          </cell>
          <cell r="G208" t="str">
            <v xml:space="preserve"> </v>
          </cell>
          <cell r="H208" t="str">
            <v xml:space="preserve"> </v>
          </cell>
          <cell r="I208">
            <v>10</v>
          </cell>
          <cell r="J208">
            <v>11</v>
          </cell>
          <cell r="K208">
            <v>10</v>
          </cell>
        </row>
        <row r="209">
          <cell r="A209">
            <v>902</v>
          </cell>
          <cell r="B209">
            <v>2011</v>
          </cell>
          <cell r="C209" t="str">
            <v>Спицын А. П.</v>
          </cell>
          <cell r="D209" t="str">
            <v>Шт</v>
          </cell>
          <cell r="E209" t="str">
            <v>23.1.2</v>
          </cell>
          <cell r="F209" t="str">
            <v>26.12.1994</v>
          </cell>
          <cell r="G209" t="str">
            <v xml:space="preserve"> </v>
          </cell>
          <cell r="H209" t="str">
            <v xml:space="preserve"> </v>
          </cell>
          <cell r="I209">
            <v>10</v>
          </cell>
          <cell r="J209">
            <v>11</v>
          </cell>
          <cell r="K209">
            <v>5</v>
          </cell>
        </row>
        <row r="210">
          <cell r="A210">
            <v>907</v>
          </cell>
          <cell r="B210">
            <v>2013</v>
          </cell>
          <cell r="C210" t="str">
            <v>Климов А. В.</v>
          </cell>
          <cell r="D210" t="str">
            <v>Шт</v>
          </cell>
          <cell r="E210">
            <v>25</v>
          </cell>
          <cell r="F210" t="str">
            <v>29.09.1992</v>
          </cell>
          <cell r="G210" t="str">
            <v xml:space="preserve"> </v>
          </cell>
          <cell r="H210" t="str">
            <v xml:space="preserve"> </v>
          </cell>
          <cell r="I210">
            <v>18</v>
          </cell>
          <cell r="J210">
            <v>6</v>
          </cell>
          <cell r="K210">
            <v>26</v>
          </cell>
        </row>
        <row r="211">
          <cell r="A211">
            <v>908</v>
          </cell>
          <cell r="B211">
            <v>2011</v>
          </cell>
          <cell r="C211" t="str">
            <v>Иванова Н. А.</v>
          </cell>
          <cell r="D211" t="str">
            <v>Шт</v>
          </cell>
          <cell r="E211" t="str">
            <v>23.1.1</v>
          </cell>
          <cell r="F211" t="str">
            <v>05.10.1992</v>
          </cell>
          <cell r="G211" t="str">
            <v xml:space="preserve"> </v>
          </cell>
          <cell r="H211" t="str">
            <v xml:space="preserve"> </v>
          </cell>
          <cell r="I211">
            <v>13</v>
          </cell>
          <cell r="J211">
            <v>1</v>
          </cell>
          <cell r="K211">
            <v>26</v>
          </cell>
        </row>
        <row r="212">
          <cell r="A212">
            <v>915</v>
          </cell>
          <cell r="B212">
            <v>2011</v>
          </cell>
          <cell r="C212" t="str">
            <v>Александров А. Р.</v>
          </cell>
          <cell r="D212" t="str">
            <v>Шт</v>
          </cell>
          <cell r="E212" t="str">
            <v>23.1.2</v>
          </cell>
          <cell r="F212" t="str">
            <v>11.01.1993</v>
          </cell>
          <cell r="G212" t="str">
            <v xml:space="preserve"> </v>
          </cell>
          <cell r="H212" t="str">
            <v xml:space="preserve"> </v>
          </cell>
          <cell r="I212">
            <v>12</v>
          </cell>
          <cell r="J212">
            <v>10</v>
          </cell>
          <cell r="K212">
            <v>20</v>
          </cell>
        </row>
        <row r="213">
          <cell r="A213">
            <v>916</v>
          </cell>
          <cell r="B213">
            <v>1211</v>
          </cell>
          <cell r="C213" t="str">
            <v>Ганичев Э. Л.</v>
          </cell>
          <cell r="D213" t="str">
            <v>Шт</v>
          </cell>
          <cell r="E213">
            <v>25</v>
          </cell>
          <cell r="F213" t="str">
            <v>10.01.1993</v>
          </cell>
          <cell r="G213" t="str">
            <v xml:space="preserve"> </v>
          </cell>
          <cell r="H213" t="str">
            <v xml:space="preserve"> </v>
          </cell>
          <cell r="I213">
            <v>12</v>
          </cell>
          <cell r="J213">
            <v>10</v>
          </cell>
          <cell r="K213">
            <v>21</v>
          </cell>
        </row>
        <row r="214">
          <cell r="A214">
            <v>917</v>
          </cell>
          <cell r="B214">
            <v>1602</v>
          </cell>
          <cell r="C214" t="str">
            <v>Платонова С. В.</v>
          </cell>
          <cell r="D214" t="str">
            <v>Шт</v>
          </cell>
          <cell r="E214">
            <v>20</v>
          </cell>
          <cell r="F214" t="str">
            <v>01.04.2000</v>
          </cell>
          <cell r="G214" t="str">
            <v xml:space="preserve"> </v>
          </cell>
          <cell r="H214" t="str">
            <v xml:space="preserve"> </v>
          </cell>
          <cell r="I214">
            <v>5</v>
          </cell>
          <cell r="J214">
            <v>8</v>
          </cell>
          <cell r="K214">
            <v>0</v>
          </cell>
        </row>
        <row r="215">
          <cell r="A215">
            <v>926</v>
          </cell>
          <cell r="B215">
            <v>1501</v>
          </cell>
          <cell r="C215" t="str">
            <v>Копошилов А. В.</v>
          </cell>
          <cell r="D215" t="str">
            <v>Шт</v>
          </cell>
          <cell r="E215">
            <v>25</v>
          </cell>
          <cell r="F215" t="str">
            <v>20.01.1993</v>
          </cell>
          <cell r="G215" t="str">
            <v xml:space="preserve"> </v>
          </cell>
          <cell r="H215" t="str">
            <v xml:space="preserve"> </v>
          </cell>
          <cell r="I215">
            <v>12</v>
          </cell>
          <cell r="J215">
            <v>10</v>
          </cell>
          <cell r="K215">
            <v>11</v>
          </cell>
        </row>
        <row r="216">
          <cell r="A216">
            <v>927</v>
          </cell>
          <cell r="B216">
            <v>1601</v>
          </cell>
          <cell r="C216" t="str">
            <v>Гриб Н. В.</v>
          </cell>
          <cell r="D216" t="str">
            <v>Шт</v>
          </cell>
          <cell r="E216">
            <v>25</v>
          </cell>
          <cell r="F216" t="str">
            <v>14.07.2004</v>
          </cell>
          <cell r="G216" t="str">
            <v>29.12.04</v>
          </cell>
          <cell r="H216" t="str">
            <v xml:space="preserve"> </v>
          </cell>
          <cell r="I216">
            <v>1</v>
          </cell>
          <cell r="J216">
            <v>4</v>
          </cell>
          <cell r="K216">
            <v>17</v>
          </cell>
        </row>
        <row r="217">
          <cell r="A217">
            <v>929</v>
          </cell>
          <cell r="B217">
            <v>202</v>
          </cell>
          <cell r="C217" t="str">
            <v>Ивлева А. Г.</v>
          </cell>
          <cell r="D217" t="str">
            <v>Шт</v>
          </cell>
          <cell r="E217">
            <v>26</v>
          </cell>
          <cell r="F217" t="str">
            <v>01.03.1995</v>
          </cell>
          <cell r="G217" t="str">
            <v xml:space="preserve"> </v>
          </cell>
          <cell r="H217" t="str">
            <v xml:space="preserve"> </v>
          </cell>
          <cell r="I217">
            <v>10</v>
          </cell>
          <cell r="J217">
            <v>9</v>
          </cell>
          <cell r="K217">
            <v>0</v>
          </cell>
        </row>
        <row r="218">
          <cell r="A218">
            <v>930</v>
          </cell>
          <cell r="B218">
            <v>2013</v>
          </cell>
          <cell r="C218" t="str">
            <v>Автушенко А. А.</v>
          </cell>
          <cell r="D218" t="str">
            <v>Шт</v>
          </cell>
          <cell r="E218">
            <v>25</v>
          </cell>
          <cell r="F218" t="str">
            <v>27.01.1993</v>
          </cell>
          <cell r="G218" t="str">
            <v xml:space="preserve"> </v>
          </cell>
          <cell r="H218" t="str">
            <v xml:space="preserve"> </v>
          </cell>
          <cell r="I218">
            <v>18</v>
          </cell>
          <cell r="J218">
            <v>5</v>
          </cell>
          <cell r="K218">
            <v>29</v>
          </cell>
        </row>
        <row r="219">
          <cell r="A219">
            <v>932</v>
          </cell>
          <cell r="B219">
            <v>1603</v>
          </cell>
          <cell r="C219" t="str">
            <v>Удалова И. В.</v>
          </cell>
          <cell r="D219" t="str">
            <v>Шт</v>
          </cell>
          <cell r="E219">
            <v>20</v>
          </cell>
          <cell r="F219" t="str">
            <v>01.04.2000</v>
          </cell>
          <cell r="G219" t="str">
            <v>07.10.05</v>
          </cell>
          <cell r="H219" t="str">
            <v xml:space="preserve"> </v>
          </cell>
          <cell r="I219">
            <v>5</v>
          </cell>
          <cell r="J219">
            <v>8</v>
          </cell>
          <cell r="K219">
            <v>0</v>
          </cell>
        </row>
        <row r="220">
          <cell r="A220">
            <v>935</v>
          </cell>
          <cell r="B220">
            <v>1211</v>
          </cell>
          <cell r="C220" t="str">
            <v>Артамонов Д. Д.</v>
          </cell>
          <cell r="D220" t="str">
            <v>Шт</v>
          </cell>
          <cell r="E220">
            <v>25</v>
          </cell>
          <cell r="F220" t="str">
            <v>08.02.1993</v>
          </cell>
          <cell r="G220" t="str">
            <v xml:space="preserve"> </v>
          </cell>
          <cell r="H220" t="str">
            <v xml:space="preserve"> </v>
          </cell>
          <cell r="I220">
            <v>15</v>
          </cell>
          <cell r="J220">
            <v>9</v>
          </cell>
          <cell r="K220">
            <v>23</v>
          </cell>
        </row>
        <row r="221">
          <cell r="A221">
            <v>936</v>
          </cell>
          <cell r="B221">
            <v>202</v>
          </cell>
          <cell r="C221" t="str">
            <v>Комаров О. В.</v>
          </cell>
          <cell r="D221" t="str">
            <v>Шт</v>
          </cell>
          <cell r="E221">
            <v>26</v>
          </cell>
          <cell r="F221" t="str">
            <v>12.04.1993</v>
          </cell>
          <cell r="G221" t="str">
            <v xml:space="preserve"> </v>
          </cell>
          <cell r="H221" t="str">
            <v xml:space="preserve"> </v>
          </cell>
          <cell r="I221">
            <v>12</v>
          </cell>
          <cell r="J221">
            <v>7</v>
          </cell>
          <cell r="K221">
            <v>19</v>
          </cell>
        </row>
        <row r="222">
          <cell r="A222">
            <v>941</v>
          </cell>
          <cell r="B222">
            <v>2013</v>
          </cell>
          <cell r="C222" t="str">
            <v>Маслов В. И.</v>
          </cell>
          <cell r="D222" t="str">
            <v>Шт</v>
          </cell>
          <cell r="E222">
            <v>25</v>
          </cell>
          <cell r="F222" t="str">
            <v>12.03.1993</v>
          </cell>
          <cell r="G222" t="str">
            <v xml:space="preserve"> </v>
          </cell>
          <cell r="H222" t="str">
            <v xml:space="preserve"> </v>
          </cell>
          <cell r="I222">
            <v>12</v>
          </cell>
          <cell r="J222">
            <v>8</v>
          </cell>
          <cell r="K222">
            <v>19</v>
          </cell>
        </row>
        <row r="223">
          <cell r="A223">
            <v>947</v>
          </cell>
          <cell r="B223">
            <v>2011</v>
          </cell>
          <cell r="C223" t="str">
            <v>Бербенцев А. М.</v>
          </cell>
          <cell r="D223" t="str">
            <v>Шт</v>
          </cell>
          <cell r="E223">
            <v>25</v>
          </cell>
          <cell r="F223" t="str">
            <v>01.04.1993</v>
          </cell>
          <cell r="G223" t="str">
            <v xml:space="preserve"> </v>
          </cell>
          <cell r="H223" t="str">
            <v xml:space="preserve"> </v>
          </cell>
          <cell r="I223">
            <v>12</v>
          </cell>
          <cell r="J223">
            <v>8</v>
          </cell>
          <cell r="K223">
            <v>0</v>
          </cell>
        </row>
        <row r="224">
          <cell r="A224">
            <v>948</v>
          </cell>
          <cell r="B224">
            <v>202</v>
          </cell>
          <cell r="C224" t="str">
            <v>Грешнов А. Н.</v>
          </cell>
          <cell r="D224" t="str">
            <v>Шт</v>
          </cell>
          <cell r="E224">
            <v>26</v>
          </cell>
          <cell r="F224" t="str">
            <v>29.03.1993</v>
          </cell>
          <cell r="G224" t="str">
            <v xml:space="preserve"> </v>
          </cell>
          <cell r="H224" t="str">
            <v xml:space="preserve"> </v>
          </cell>
          <cell r="I224">
            <v>14</v>
          </cell>
          <cell r="J224">
            <v>2</v>
          </cell>
          <cell r="K224">
            <v>23</v>
          </cell>
        </row>
        <row r="225">
          <cell r="A225">
            <v>952</v>
          </cell>
          <cell r="B225">
            <v>1602</v>
          </cell>
          <cell r="C225" t="str">
            <v>Юдахина Г. И.</v>
          </cell>
          <cell r="D225" t="str">
            <v>Шт</v>
          </cell>
          <cell r="E225">
            <v>20</v>
          </cell>
          <cell r="F225" t="str">
            <v>01.04.2000</v>
          </cell>
          <cell r="G225" t="str">
            <v xml:space="preserve"> </v>
          </cell>
          <cell r="H225" t="str">
            <v xml:space="preserve"> </v>
          </cell>
          <cell r="I225">
            <v>5</v>
          </cell>
          <cell r="J225">
            <v>8</v>
          </cell>
          <cell r="K225">
            <v>0</v>
          </cell>
        </row>
        <row r="226">
          <cell r="A226">
            <v>953</v>
          </cell>
          <cell r="B226">
            <v>2011</v>
          </cell>
          <cell r="C226" t="str">
            <v>Герл Ю. А.</v>
          </cell>
          <cell r="D226" t="str">
            <v>Шт</v>
          </cell>
          <cell r="E226" t="str">
            <v>23.1.2</v>
          </cell>
          <cell r="F226" t="str">
            <v>05.04.1993</v>
          </cell>
          <cell r="G226" t="str">
            <v xml:space="preserve"> </v>
          </cell>
          <cell r="H226" t="str">
            <v xml:space="preserve"> </v>
          </cell>
          <cell r="I226">
            <v>12</v>
          </cell>
          <cell r="J226">
            <v>7</v>
          </cell>
          <cell r="K226">
            <v>26</v>
          </cell>
        </row>
        <row r="227">
          <cell r="A227">
            <v>955</v>
          </cell>
          <cell r="B227">
            <v>202</v>
          </cell>
          <cell r="C227" t="str">
            <v>Капула Е. Э.</v>
          </cell>
          <cell r="D227" t="str">
            <v>Шт</v>
          </cell>
          <cell r="E227">
            <v>26</v>
          </cell>
          <cell r="F227" t="str">
            <v>02.04.1993</v>
          </cell>
          <cell r="G227" t="str">
            <v xml:space="preserve"> </v>
          </cell>
          <cell r="H227" t="str">
            <v xml:space="preserve"> </v>
          </cell>
          <cell r="I227">
            <v>19</v>
          </cell>
          <cell r="J227">
            <v>7</v>
          </cell>
          <cell r="K227">
            <v>29</v>
          </cell>
        </row>
        <row r="228">
          <cell r="A228">
            <v>959</v>
          </cell>
          <cell r="B228">
            <v>201</v>
          </cell>
          <cell r="C228" t="str">
            <v>Абащенков П. И.</v>
          </cell>
          <cell r="D228" t="str">
            <v>Шт</v>
          </cell>
          <cell r="E228">
            <v>26</v>
          </cell>
          <cell r="F228" t="str">
            <v>05.04.1995</v>
          </cell>
          <cell r="G228" t="str">
            <v xml:space="preserve"> </v>
          </cell>
          <cell r="H228" t="str">
            <v xml:space="preserve"> </v>
          </cell>
          <cell r="I228">
            <v>10</v>
          </cell>
          <cell r="J228">
            <v>7</v>
          </cell>
          <cell r="K228">
            <v>26</v>
          </cell>
        </row>
        <row r="229">
          <cell r="A229">
            <v>963</v>
          </cell>
          <cell r="B229">
            <v>1212</v>
          </cell>
          <cell r="C229" t="str">
            <v>Платкевичус А. С.</v>
          </cell>
          <cell r="D229" t="str">
            <v>Шт</v>
          </cell>
          <cell r="E229">
            <v>25</v>
          </cell>
          <cell r="F229" t="str">
            <v>04.04.1995</v>
          </cell>
          <cell r="G229" t="str">
            <v xml:space="preserve"> </v>
          </cell>
          <cell r="H229" t="str">
            <v xml:space="preserve"> </v>
          </cell>
          <cell r="I229">
            <v>10</v>
          </cell>
          <cell r="J229">
            <v>7</v>
          </cell>
          <cell r="K229">
            <v>27</v>
          </cell>
        </row>
        <row r="230">
          <cell r="A230">
            <v>965</v>
          </cell>
          <cell r="B230">
            <v>1501</v>
          </cell>
          <cell r="C230" t="str">
            <v>Гуляев А. Г.</v>
          </cell>
          <cell r="D230" t="str">
            <v>Шт</v>
          </cell>
          <cell r="E230">
            <v>25</v>
          </cell>
          <cell r="F230" t="str">
            <v>10.04.1995</v>
          </cell>
          <cell r="G230" t="str">
            <v xml:space="preserve"> </v>
          </cell>
          <cell r="H230" t="str">
            <v xml:space="preserve"> </v>
          </cell>
          <cell r="I230">
            <v>10</v>
          </cell>
          <cell r="J230">
            <v>7</v>
          </cell>
          <cell r="K230">
            <v>21</v>
          </cell>
        </row>
        <row r="231">
          <cell r="A231">
            <v>972</v>
          </cell>
          <cell r="B231">
            <v>2011</v>
          </cell>
          <cell r="C231" t="str">
            <v>Филиппова Н. А.</v>
          </cell>
          <cell r="D231" t="str">
            <v>Шт</v>
          </cell>
          <cell r="E231" t="str">
            <v>23.1.2</v>
          </cell>
          <cell r="F231" t="str">
            <v>02.06.1993</v>
          </cell>
          <cell r="G231" t="str">
            <v xml:space="preserve"> </v>
          </cell>
          <cell r="H231" t="str">
            <v xml:space="preserve"> </v>
          </cell>
          <cell r="I231">
            <v>12</v>
          </cell>
          <cell r="J231">
            <v>5</v>
          </cell>
          <cell r="K231">
            <v>29</v>
          </cell>
        </row>
        <row r="232">
          <cell r="A232">
            <v>975</v>
          </cell>
          <cell r="B232">
            <v>501</v>
          </cell>
          <cell r="C232" t="str">
            <v>Шаповалова В. В.</v>
          </cell>
          <cell r="D232" t="str">
            <v>Шт</v>
          </cell>
          <cell r="E232">
            <v>25</v>
          </cell>
          <cell r="F232" t="str">
            <v>01.06.1993</v>
          </cell>
          <cell r="G232" t="str">
            <v xml:space="preserve"> </v>
          </cell>
          <cell r="H232" t="str">
            <v xml:space="preserve"> </v>
          </cell>
          <cell r="I232">
            <v>12</v>
          </cell>
          <cell r="J232">
            <v>6</v>
          </cell>
          <cell r="K232">
            <v>0</v>
          </cell>
        </row>
        <row r="233">
          <cell r="A233">
            <v>976</v>
          </cell>
          <cell r="B233">
            <v>501</v>
          </cell>
          <cell r="C233" t="str">
            <v>Сураева Л. С.</v>
          </cell>
          <cell r="D233" t="str">
            <v>Шт</v>
          </cell>
          <cell r="E233">
            <v>44</v>
          </cell>
          <cell r="F233" t="str">
            <v>10.06.1993</v>
          </cell>
          <cell r="G233" t="str">
            <v>11.05.05</v>
          </cell>
          <cell r="H233" t="str">
            <v xml:space="preserve"> </v>
          </cell>
          <cell r="I233">
            <v>12</v>
          </cell>
          <cell r="J233">
            <v>5</v>
          </cell>
          <cell r="K233">
            <v>21</v>
          </cell>
        </row>
        <row r="234">
          <cell r="A234">
            <v>978</v>
          </cell>
          <cell r="B234">
            <v>501</v>
          </cell>
          <cell r="C234" t="str">
            <v>Михайлова Л. П.</v>
          </cell>
          <cell r="D234" t="str">
            <v>Шт</v>
          </cell>
          <cell r="E234">
            <v>44</v>
          </cell>
          <cell r="F234" t="str">
            <v>15.06.1993</v>
          </cell>
          <cell r="G234" t="str">
            <v xml:space="preserve"> </v>
          </cell>
          <cell r="H234" t="str">
            <v xml:space="preserve"> </v>
          </cell>
          <cell r="I234">
            <v>12</v>
          </cell>
          <cell r="J234">
            <v>5</v>
          </cell>
          <cell r="K234">
            <v>16</v>
          </cell>
        </row>
        <row r="235">
          <cell r="A235">
            <v>983</v>
          </cell>
          <cell r="B235">
            <v>2011</v>
          </cell>
          <cell r="C235" t="str">
            <v>Граков И. П.</v>
          </cell>
          <cell r="D235" t="str">
            <v>Шт</v>
          </cell>
          <cell r="E235">
            <v>25</v>
          </cell>
          <cell r="F235" t="str">
            <v>01.07.1993</v>
          </cell>
          <cell r="G235" t="str">
            <v xml:space="preserve"> </v>
          </cell>
          <cell r="H235" t="str">
            <v xml:space="preserve"> </v>
          </cell>
          <cell r="I235">
            <v>12</v>
          </cell>
          <cell r="J235">
            <v>5</v>
          </cell>
          <cell r="K235">
            <v>0</v>
          </cell>
        </row>
        <row r="236">
          <cell r="A236">
            <v>986</v>
          </cell>
          <cell r="B236">
            <v>301</v>
          </cell>
          <cell r="C236" t="str">
            <v>Бирене Т. А.</v>
          </cell>
          <cell r="D236" t="str">
            <v>Шт</v>
          </cell>
          <cell r="E236">
            <v>20</v>
          </cell>
          <cell r="F236" t="str">
            <v>01.01.2001</v>
          </cell>
          <cell r="G236" t="str">
            <v xml:space="preserve"> </v>
          </cell>
          <cell r="H236" t="str">
            <v xml:space="preserve"> </v>
          </cell>
          <cell r="I236">
            <v>4</v>
          </cell>
          <cell r="J236">
            <v>11</v>
          </cell>
          <cell r="K236">
            <v>0</v>
          </cell>
        </row>
        <row r="237">
          <cell r="A237">
            <v>990</v>
          </cell>
          <cell r="B237">
            <v>2005</v>
          </cell>
          <cell r="C237" t="str">
            <v>Аверьянова И. А.</v>
          </cell>
          <cell r="D237" t="str">
            <v>Шт</v>
          </cell>
          <cell r="E237">
            <v>26</v>
          </cell>
          <cell r="F237" t="str">
            <v>06.07.1993</v>
          </cell>
          <cell r="G237" t="str">
            <v xml:space="preserve"> </v>
          </cell>
          <cell r="H237" t="str">
            <v xml:space="preserve"> </v>
          </cell>
          <cell r="I237">
            <v>12</v>
          </cell>
          <cell r="J237">
            <v>4</v>
          </cell>
          <cell r="K237">
            <v>25</v>
          </cell>
        </row>
        <row r="238">
          <cell r="A238">
            <v>993</v>
          </cell>
          <cell r="B238">
            <v>2011</v>
          </cell>
          <cell r="C238" t="str">
            <v>Андреева О. А.</v>
          </cell>
          <cell r="D238" t="str">
            <v>Шт</v>
          </cell>
          <cell r="E238" t="str">
            <v>23.1.2</v>
          </cell>
          <cell r="F238" t="str">
            <v>04.11.1995</v>
          </cell>
          <cell r="G238" t="str">
            <v xml:space="preserve"> </v>
          </cell>
          <cell r="H238" t="str">
            <v xml:space="preserve"> </v>
          </cell>
          <cell r="I238">
            <v>10</v>
          </cell>
          <cell r="J238">
            <v>0</v>
          </cell>
          <cell r="K238">
            <v>27</v>
          </cell>
        </row>
        <row r="239">
          <cell r="A239">
            <v>1010</v>
          </cell>
          <cell r="B239">
            <v>1501</v>
          </cell>
          <cell r="C239" t="str">
            <v>Копытов В. И.</v>
          </cell>
          <cell r="D239" t="str">
            <v>Шт</v>
          </cell>
          <cell r="E239">
            <v>25</v>
          </cell>
          <cell r="F239" t="str">
            <v>24.04.2000</v>
          </cell>
          <cell r="G239" t="str">
            <v xml:space="preserve"> </v>
          </cell>
          <cell r="H239" t="str">
            <v xml:space="preserve"> </v>
          </cell>
          <cell r="I239">
            <v>5</v>
          </cell>
          <cell r="J239">
            <v>7</v>
          </cell>
          <cell r="K239">
            <v>7</v>
          </cell>
        </row>
        <row r="240">
          <cell r="A240">
            <v>1011</v>
          </cell>
          <cell r="B240">
            <v>1500</v>
          </cell>
          <cell r="C240" t="str">
            <v>Макеев А. В.</v>
          </cell>
          <cell r="D240" t="str">
            <v>Шт</v>
          </cell>
          <cell r="E240">
            <v>25</v>
          </cell>
          <cell r="F240" t="str">
            <v>06.02.2002</v>
          </cell>
          <cell r="G240" t="str">
            <v xml:space="preserve"> </v>
          </cell>
          <cell r="H240" t="str">
            <v xml:space="preserve"> </v>
          </cell>
          <cell r="I240">
            <v>3</v>
          </cell>
          <cell r="J240">
            <v>9</v>
          </cell>
          <cell r="K240">
            <v>25</v>
          </cell>
        </row>
        <row r="241">
          <cell r="A241">
            <v>1017</v>
          </cell>
          <cell r="B241">
            <v>1601</v>
          </cell>
          <cell r="C241" t="str">
            <v>Борисенко С. В.</v>
          </cell>
          <cell r="D241" t="str">
            <v>Шт</v>
          </cell>
          <cell r="E241">
            <v>20</v>
          </cell>
          <cell r="F241" t="str">
            <v>01.02.2002</v>
          </cell>
          <cell r="G241" t="str">
            <v xml:space="preserve"> </v>
          </cell>
          <cell r="H241" t="str">
            <v xml:space="preserve"> </v>
          </cell>
          <cell r="I241">
            <v>3</v>
          </cell>
          <cell r="J241">
            <v>10</v>
          </cell>
          <cell r="K241">
            <v>0</v>
          </cell>
        </row>
        <row r="242">
          <cell r="A242">
            <v>1023</v>
          </cell>
          <cell r="B242">
            <v>2005</v>
          </cell>
          <cell r="C242" t="str">
            <v>Мартынюк Л. П.</v>
          </cell>
          <cell r="D242" t="str">
            <v>Шт</v>
          </cell>
          <cell r="E242">
            <v>26</v>
          </cell>
          <cell r="F242" t="str">
            <v>17.04.2000</v>
          </cell>
          <cell r="G242" t="str">
            <v xml:space="preserve"> </v>
          </cell>
          <cell r="H242" t="str">
            <v xml:space="preserve"> </v>
          </cell>
          <cell r="I242">
            <v>5</v>
          </cell>
          <cell r="J242">
            <v>7</v>
          </cell>
          <cell r="K242">
            <v>14</v>
          </cell>
        </row>
        <row r="243">
          <cell r="A243">
            <v>1026</v>
          </cell>
          <cell r="B243">
            <v>303</v>
          </cell>
          <cell r="C243" t="str">
            <v>Ковалева Е. Б.</v>
          </cell>
          <cell r="D243" t="str">
            <v>Шт</v>
          </cell>
          <cell r="E243">
            <v>20</v>
          </cell>
          <cell r="F243" t="str">
            <v>01.02.2002</v>
          </cell>
          <cell r="G243" t="str">
            <v xml:space="preserve"> </v>
          </cell>
          <cell r="H243" t="str">
            <v xml:space="preserve"> </v>
          </cell>
          <cell r="I243">
            <v>3</v>
          </cell>
          <cell r="J243">
            <v>10</v>
          </cell>
          <cell r="K243">
            <v>0</v>
          </cell>
        </row>
        <row r="244">
          <cell r="A244">
            <v>1028</v>
          </cell>
          <cell r="B244">
            <v>1603</v>
          </cell>
          <cell r="C244" t="str">
            <v>Беседина И. Н.</v>
          </cell>
          <cell r="D244" t="str">
            <v>Шт</v>
          </cell>
          <cell r="E244">
            <v>20</v>
          </cell>
          <cell r="F244" t="str">
            <v>01.08.2001</v>
          </cell>
          <cell r="G244" t="str">
            <v xml:space="preserve"> </v>
          </cell>
          <cell r="H244" t="str">
            <v xml:space="preserve"> </v>
          </cell>
          <cell r="I244">
            <v>4</v>
          </cell>
          <cell r="J244">
            <v>4</v>
          </cell>
          <cell r="K244">
            <v>0</v>
          </cell>
        </row>
        <row r="245">
          <cell r="A245">
            <v>1029</v>
          </cell>
          <cell r="B245">
            <v>1501</v>
          </cell>
          <cell r="C245" t="str">
            <v>Виноградов А. Н.</v>
          </cell>
          <cell r="D245" t="str">
            <v>Шт</v>
          </cell>
          <cell r="E245">
            <v>25</v>
          </cell>
          <cell r="F245" t="str">
            <v>02.07.2001</v>
          </cell>
          <cell r="G245" t="str">
            <v>08.08.05</v>
          </cell>
          <cell r="H245" t="str">
            <v xml:space="preserve"> </v>
          </cell>
          <cell r="I245">
            <v>4</v>
          </cell>
          <cell r="J245">
            <v>4</v>
          </cell>
          <cell r="K245">
            <v>29</v>
          </cell>
        </row>
        <row r="246">
          <cell r="A246">
            <v>1032</v>
          </cell>
          <cell r="B246">
            <v>1603</v>
          </cell>
          <cell r="C246" t="str">
            <v>Михеенко Е. И.</v>
          </cell>
          <cell r="D246" t="str">
            <v>Шт</v>
          </cell>
          <cell r="E246">
            <v>20</v>
          </cell>
          <cell r="F246" t="str">
            <v>27.05.2002</v>
          </cell>
          <cell r="G246" t="str">
            <v xml:space="preserve"> </v>
          </cell>
          <cell r="H246" t="str">
            <v xml:space="preserve"> </v>
          </cell>
          <cell r="I246">
            <v>3</v>
          </cell>
          <cell r="J246">
            <v>6</v>
          </cell>
          <cell r="K246">
            <v>4</v>
          </cell>
        </row>
        <row r="247">
          <cell r="A247">
            <v>1034</v>
          </cell>
          <cell r="B247">
            <v>2007</v>
          </cell>
          <cell r="C247" t="str">
            <v>Емельянова Ж. В.</v>
          </cell>
          <cell r="D247" t="str">
            <v>Шт</v>
          </cell>
          <cell r="E247">
            <v>20</v>
          </cell>
          <cell r="F247" t="str">
            <v>05.02.2001</v>
          </cell>
          <cell r="G247" t="str">
            <v xml:space="preserve"> </v>
          </cell>
          <cell r="H247" t="str">
            <v xml:space="preserve"> </v>
          </cell>
          <cell r="I247">
            <v>4</v>
          </cell>
          <cell r="J247">
            <v>9</v>
          </cell>
          <cell r="K247">
            <v>26</v>
          </cell>
        </row>
        <row r="248">
          <cell r="A248">
            <v>1036</v>
          </cell>
          <cell r="B248">
            <v>1604</v>
          </cell>
          <cell r="C248" t="str">
            <v>Киньшина Е. С.</v>
          </cell>
          <cell r="D248" t="str">
            <v>Шт</v>
          </cell>
          <cell r="E248">
            <v>20</v>
          </cell>
          <cell r="F248" t="str">
            <v>01.02.2002</v>
          </cell>
          <cell r="G248" t="str">
            <v xml:space="preserve"> </v>
          </cell>
          <cell r="H248" t="str">
            <v xml:space="preserve"> </v>
          </cell>
          <cell r="I248">
            <v>3</v>
          </cell>
          <cell r="J248">
            <v>10</v>
          </cell>
          <cell r="K248">
            <v>0</v>
          </cell>
        </row>
        <row r="249">
          <cell r="A249">
            <v>1037</v>
          </cell>
          <cell r="B249">
            <v>1603</v>
          </cell>
          <cell r="C249" t="str">
            <v>Туровская Л. В.</v>
          </cell>
          <cell r="D249" t="str">
            <v>Шт</v>
          </cell>
          <cell r="E249">
            <v>20</v>
          </cell>
          <cell r="F249" t="str">
            <v>18.04.1997</v>
          </cell>
          <cell r="G249" t="str">
            <v xml:space="preserve"> </v>
          </cell>
          <cell r="H249" t="str">
            <v xml:space="preserve"> </v>
          </cell>
          <cell r="I249">
            <v>8</v>
          </cell>
          <cell r="J249">
            <v>7</v>
          </cell>
          <cell r="K249">
            <v>13</v>
          </cell>
        </row>
        <row r="250">
          <cell r="A250">
            <v>1038</v>
          </cell>
          <cell r="B250">
            <v>2011</v>
          </cell>
          <cell r="C250" t="str">
            <v>Кондратьев Ю. В.</v>
          </cell>
          <cell r="D250" t="str">
            <v>Шт</v>
          </cell>
          <cell r="E250">
            <v>25</v>
          </cell>
          <cell r="F250" t="str">
            <v>23.03.1994</v>
          </cell>
          <cell r="G250" t="str">
            <v xml:space="preserve"> </v>
          </cell>
          <cell r="H250" t="str">
            <v xml:space="preserve"> </v>
          </cell>
          <cell r="I250">
            <v>11</v>
          </cell>
          <cell r="J250">
            <v>8</v>
          </cell>
          <cell r="K250">
            <v>8</v>
          </cell>
        </row>
        <row r="251">
          <cell r="A251">
            <v>1039</v>
          </cell>
          <cell r="B251">
            <v>2013</v>
          </cell>
          <cell r="C251" t="str">
            <v>Тупиков С. М.</v>
          </cell>
          <cell r="D251" t="str">
            <v>Шт</v>
          </cell>
          <cell r="E251">
            <v>26</v>
          </cell>
          <cell r="F251" t="str">
            <v>06.05.1998</v>
          </cell>
          <cell r="G251" t="str">
            <v xml:space="preserve"> </v>
          </cell>
          <cell r="H251" t="str">
            <v xml:space="preserve"> </v>
          </cell>
          <cell r="I251">
            <v>7</v>
          </cell>
          <cell r="J251">
            <v>6</v>
          </cell>
          <cell r="K251">
            <v>25</v>
          </cell>
        </row>
        <row r="252">
          <cell r="A252">
            <v>1041</v>
          </cell>
          <cell r="B252">
            <v>1501</v>
          </cell>
          <cell r="C252" t="str">
            <v>Степанов Е. В.</v>
          </cell>
          <cell r="D252" t="str">
            <v>Шт</v>
          </cell>
          <cell r="E252">
            <v>25</v>
          </cell>
          <cell r="F252" t="str">
            <v>01.10.1998</v>
          </cell>
          <cell r="G252" t="str">
            <v xml:space="preserve"> </v>
          </cell>
          <cell r="H252" t="str">
            <v xml:space="preserve"> </v>
          </cell>
          <cell r="I252">
            <v>7</v>
          </cell>
          <cell r="J252">
            <v>2</v>
          </cell>
          <cell r="K252">
            <v>0</v>
          </cell>
        </row>
        <row r="253">
          <cell r="A253">
            <v>1043</v>
          </cell>
          <cell r="B253">
            <v>303</v>
          </cell>
          <cell r="C253" t="str">
            <v>Северова Л. М.</v>
          </cell>
          <cell r="D253" t="str">
            <v>Шт</v>
          </cell>
          <cell r="E253">
            <v>20</v>
          </cell>
          <cell r="F253" t="str">
            <v>16.07.2001</v>
          </cell>
          <cell r="G253" t="str">
            <v xml:space="preserve"> </v>
          </cell>
          <cell r="H253" t="str">
            <v xml:space="preserve"> </v>
          </cell>
          <cell r="I253">
            <v>4</v>
          </cell>
          <cell r="J253">
            <v>4</v>
          </cell>
          <cell r="K253">
            <v>15</v>
          </cell>
        </row>
        <row r="254">
          <cell r="A254">
            <v>1044</v>
          </cell>
          <cell r="B254">
            <v>501</v>
          </cell>
          <cell r="C254" t="str">
            <v>Пташинский В. М.</v>
          </cell>
          <cell r="D254" t="str">
            <v>Шт</v>
          </cell>
          <cell r="E254">
            <v>44</v>
          </cell>
          <cell r="F254" t="str">
            <v>06.02.2002</v>
          </cell>
          <cell r="G254" t="str">
            <v xml:space="preserve"> </v>
          </cell>
          <cell r="H254" t="str">
            <v xml:space="preserve"> </v>
          </cell>
          <cell r="I254">
            <v>3</v>
          </cell>
          <cell r="J254">
            <v>9</v>
          </cell>
          <cell r="K254">
            <v>25</v>
          </cell>
        </row>
        <row r="255">
          <cell r="A255">
            <v>1048</v>
          </cell>
          <cell r="B255">
            <v>1603</v>
          </cell>
          <cell r="C255" t="str">
            <v>Карачина Л. Н.</v>
          </cell>
          <cell r="D255" t="str">
            <v>Шт</v>
          </cell>
          <cell r="E255">
            <v>20</v>
          </cell>
          <cell r="F255" t="str">
            <v>01.08.2001</v>
          </cell>
          <cell r="G255" t="str">
            <v xml:space="preserve"> </v>
          </cell>
          <cell r="H255" t="str">
            <v xml:space="preserve"> </v>
          </cell>
          <cell r="I255">
            <v>4</v>
          </cell>
          <cell r="J255">
            <v>4</v>
          </cell>
          <cell r="K255">
            <v>0</v>
          </cell>
        </row>
        <row r="256">
          <cell r="A256">
            <v>1049</v>
          </cell>
          <cell r="B256">
            <v>2009</v>
          </cell>
          <cell r="C256" t="str">
            <v>Шумейко О. М.</v>
          </cell>
          <cell r="D256" t="str">
            <v>Шт</v>
          </cell>
          <cell r="E256">
            <v>20</v>
          </cell>
          <cell r="F256" t="str">
            <v>02.04.2001</v>
          </cell>
          <cell r="G256" t="str">
            <v xml:space="preserve"> </v>
          </cell>
          <cell r="H256" t="str">
            <v xml:space="preserve"> </v>
          </cell>
          <cell r="I256">
            <v>4</v>
          </cell>
          <cell r="J256">
            <v>7</v>
          </cell>
          <cell r="K256">
            <v>29</v>
          </cell>
        </row>
        <row r="257">
          <cell r="A257">
            <v>1050</v>
          </cell>
          <cell r="B257">
            <v>2007</v>
          </cell>
          <cell r="C257" t="str">
            <v>Датунишвили В. С.</v>
          </cell>
          <cell r="D257" t="str">
            <v>Шт</v>
          </cell>
          <cell r="E257">
            <v>25</v>
          </cell>
          <cell r="F257" t="str">
            <v>20.05.2000</v>
          </cell>
          <cell r="G257" t="str">
            <v xml:space="preserve"> </v>
          </cell>
          <cell r="H257" t="str">
            <v xml:space="preserve"> </v>
          </cell>
          <cell r="I257">
            <v>5</v>
          </cell>
          <cell r="J257">
            <v>6</v>
          </cell>
          <cell r="K257">
            <v>11</v>
          </cell>
        </row>
        <row r="258">
          <cell r="A258">
            <v>1054</v>
          </cell>
          <cell r="B258">
            <v>1212</v>
          </cell>
          <cell r="C258" t="str">
            <v>Чайкин Д. В.</v>
          </cell>
          <cell r="D258" t="str">
            <v>Шт</v>
          </cell>
          <cell r="E258">
            <v>25</v>
          </cell>
          <cell r="F258" t="str">
            <v>29.11.2005</v>
          </cell>
          <cell r="G258" t="str">
            <v>*</v>
          </cell>
          <cell r="H258" t="str">
            <v xml:space="preserve"> </v>
          </cell>
          <cell r="I258">
            <v>0</v>
          </cell>
          <cell r="J258">
            <v>0</v>
          </cell>
          <cell r="K258">
            <v>2</v>
          </cell>
        </row>
        <row r="259">
          <cell r="A259">
            <v>1057</v>
          </cell>
          <cell r="B259">
            <v>301</v>
          </cell>
          <cell r="C259" t="str">
            <v>Савина Е. В.</v>
          </cell>
          <cell r="D259" t="str">
            <v>Шт</v>
          </cell>
          <cell r="E259">
            <v>20</v>
          </cell>
          <cell r="F259" t="str">
            <v>01.02.2002</v>
          </cell>
          <cell r="G259" t="str">
            <v xml:space="preserve"> </v>
          </cell>
          <cell r="H259" t="str">
            <v xml:space="preserve"> </v>
          </cell>
          <cell r="I259">
            <v>3</v>
          </cell>
          <cell r="J259">
            <v>10</v>
          </cell>
          <cell r="K259">
            <v>0</v>
          </cell>
        </row>
        <row r="260">
          <cell r="A260">
            <v>1059</v>
          </cell>
          <cell r="B260">
            <v>1212</v>
          </cell>
          <cell r="C260" t="str">
            <v>Хомин Г. С.</v>
          </cell>
          <cell r="D260" t="str">
            <v>Шт</v>
          </cell>
          <cell r="E260">
            <v>25</v>
          </cell>
          <cell r="F260" t="str">
            <v>03.07.2000</v>
          </cell>
          <cell r="G260" t="str">
            <v xml:space="preserve"> </v>
          </cell>
          <cell r="H260" t="str">
            <v xml:space="preserve"> </v>
          </cell>
          <cell r="I260">
            <v>5</v>
          </cell>
          <cell r="J260">
            <v>4</v>
          </cell>
          <cell r="K260">
            <v>28</v>
          </cell>
        </row>
        <row r="261">
          <cell r="A261">
            <v>1065</v>
          </cell>
          <cell r="B261">
            <v>1501</v>
          </cell>
          <cell r="C261" t="str">
            <v>Косенков Н. С.</v>
          </cell>
          <cell r="D261" t="str">
            <v>Шт</v>
          </cell>
          <cell r="E261">
            <v>25</v>
          </cell>
          <cell r="F261" t="str">
            <v>01.08.2001</v>
          </cell>
          <cell r="G261" t="str">
            <v xml:space="preserve"> </v>
          </cell>
          <cell r="H261" t="str">
            <v xml:space="preserve"> </v>
          </cell>
          <cell r="I261">
            <v>4</v>
          </cell>
          <cell r="J261">
            <v>4</v>
          </cell>
          <cell r="K261">
            <v>0</v>
          </cell>
        </row>
        <row r="262">
          <cell r="A262">
            <v>1068</v>
          </cell>
          <cell r="B262">
            <v>303</v>
          </cell>
          <cell r="C262" t="str">
            <v>Талапина А. И.</v>
          </cell>
          <cell r="D262" t="str">
            <v>Шт</v>
          </cell>
          <cell r="E262">
            <v>20</v>
          </cell>
          <cell r="F262" t="str">
            <v>01.02.2002</v>
          </cell>
          <cell r="G262" t="str">
            <v xml:space="preserve"> </v>
          </cell>
          <cell r="H262" t="str">
            <v xml:space="preserve"> </v>
          </cell>
          <cell r="I262">
            <v>3</v>
          </cell>
          <cell r="J262">
            <v>10</v>
          </cell>
          <cell r="K262">
            <v>0</v>
          </cell>
        </row>
        <row r="263">
          <cell r="A263">
            <v>1073</v>
          </cell>
          <cell r="B263">
            <v>1604</v>
          </cell>
          <cell r="C263" t="str">
            <v>Сивохо И. П.</v>
          </cell>
          <cell r="D263" t="str">
            <v>Шт</v>
          </cell>
          <cell r="E263">
            <v>20</v>
          </cell>
          <cell r="F263" t="str">
            <v>01.02.2002</v>
          </cell>
          <cell r="G263" t="str">
            <v>30.06.05</v>
          </cell>
          <cell r="H263" t="str">
            <v xml:space="preserve"> </v>
          </cell>
          <cell r="I263">
            <v>3</v>
          </cell>
          <cell r="J263">
            <v>10</v>
          </cell>
          <cell r="K263">
            <v>0</v>
          </cell>
        </row>
        <row r="264">
          <cell r="A264">
            <v>1075</v>
          </cell>
          <cell r="B264">
            <v>303</v>
          </cell>
          <cell r="C264" t="str">
            <v>Семенова Е. А.</v>
          </cell>
          <cell r="D264" t="str">
            <v>Шт</v>
          </cell>
          <cell r="E264">
            <v>20</v>
          </cell>
          <cell r="F264" t="str">
            <v>01.02.2002</v>
          </cell>
          <cell r="G264" t="str">
            <v xml:space="preserve"> </v>
          </cell>
          <cell r="H264" t="str">
            <v xml:space="preserve"> </v>
          </cell>
          <cell r="I264">
            <v>3</v>
          </cell>
          <cell r="J264">
            <v>10</v>
          </cell>
          <cell r="K264">
            <v>0</v>
          </cell>
        </row>
        <row r="265">
          <cell r="A265">
            <v>1080</v>
          </cell>
          <cell r="B265">
            <v>1101</v>
          </cell>
          <cell r="C265" t="str">
            <v>Сверчкова З. В.</v>
          </cell>
          <cell r="D265" t="str">
            <v>Шт</v>
          </cell>
          <cell r="E265">
            <v>25</v>
          </cell>
          <cell r="F265" t="str">
            <v>01.11.2000</v>
          </cell>
          <cell r="G265" t="str">
            <v xml:space="preserve"> </v>
          </cell>
          <cell r="H265" t="str">
            <v xml:space="preserve"> </v>
          </cell>
          <cell r="I265">
            <v>5</v>
          </cell>
          <cell r="J265">
            <v>1</v>
          </cell>
          <cell r="K265">
            <v>0</v>
          </cell>
        </row>
        <row r="266">
          <cell r="A266">
            <v>1084</v>
          </cell>
          <cell r="B266">
            <v>1501</v>
          </cell>
          <cell r="C266" t="str">
            <v>Гаврилов В. И.</v>
          </cell>
          <cell r="D266" t="str">
            <v>Шт</v>
          </cell>
          <cell r="E266">
            <v>25</v>
          </cell>
          <cell r="F266" t="str">
            <v>08.04.2002</v>
          </cell>
          <cell r="G266" t="str">
            <v xml:space="preserve"> </v>
          </cell>
          <cell r="H266" t="str">
            <v xml:space="preserve"> </v>
          </cell>
          <cell r="I266">
            <v>3</v>
          </cell>
          <cell r="J266">
            <v>7</v>
          </cell>
          <cell r="K266">
            <v>23</v>
          </cell>
        </row>
        <row r="267">
          <cell r="A267">
            <v>1090</v>
          </cell>
          <cell r="B267">
            <v>201</v>
          </cell>
          <cell r="C267" t="str">
            <v>Троян А. В.</v>
          </cell>
          <cell r="D267" t="str">
            <v>Шт</v>
          </cell>
          <cell r="E267">
            <v>26</v>
          </cell>
          <cell r="F267" t="str">
            <v>20.06.2000</v>
          </cell>
          <cell r="G267" t="str">
            <v xml:space="preserve"> </v>
          </cell>
          <cell r="H267" t="str">
            <v xml:space="preserve"> </v>
          </cell>
          <cell r="I267">
            <v>5</v>
          </cell>
          <cell r="J267">
            <v>5</v>
          </cell>
          <cell r="K267">
            <v>11</v>
          </cell>
        </row>
        <row r="268">
          <cell r="A268">
            <v>1127</v>
          </cell>
          <cell r="B268">
            <v>2005</v>
          </cell>
          <cell r="C268" t="str">
            <v>Пацукова Т. Ю.</v>
          </cell>
          <cell r="D268" t="str">
            <v>Шт</v>
          </cell>
          <cell r="E268">
            <v>26</v>
          </cell>
          <cell r="F268" t="str">
            <v>12.10.1998</v>
          </cell>
          <cell r="G268" t="str">
            <v xml:space="preserve"> </v>
          </cell>
          <cell r="H268" t="str">
            <v xml:space="preserve"> </v>
          </cell>
          <cell r="I268">
            <v>7</v>
          </cell>
          <cell r="J268">
            <v>1</v>
          </cell>
          <cell r="K268">
            <v>19</v>
          </cell>
        </row>
        <row r="269">
          <cell r="A269">
            <v>1132</v>
          </cell>
          <cell r="B269">
            <v>2005</v>
          </cell>
          <cell r="C269" t="str">
            <v>Шурыгина В. В.</v>
          </cell>
          <cell r="D269" t="str">
            <v>Шт</v>
          </cell>
          <cell r="E269">
            <v>26</v>
          </cell>
          <cell r="F269" t="str">
            <v>21.10.1998</v>
          </cell>
          <cell r="G269" t="str">
            <v xml:space="preserve"> </v>
          </cell>
          <cell r="H269" t="str">
            <v xml:space="preserve"> </v>
          </cell>
          <cell r="I269">
            <v>7</v>
          </cell>
          <cell r="J269">
            <v>1</v>
          </cell>
          <cell r="K269">
            <v>10</v>
          </cell>
        </row>
        <row r="270">
          <cell r="A270">
            <v>1136</v>
          </cell>
          <cell r="B270">
            <v>2005</v>
          </cell>
          <cell r="C270" t="str">
            <v>Осминин А. В.</v>
          </cell>
          <cell r="D270" t="str">
            <v>Совм</v>
          </cell>
          <cell r="E270">
            <v>26</v>
          </cell>
          <cell r="F270" t="str">
            <v>01.11.1998</v>
          </cell>
          <cell r="G270" t="str">
            <v xml:space="preserve"> </v>
          </cell>
          <cell r="H270" t="str">
            <v xml:space="preserve"> </v>
          </cell>
          <cell r="I270">
            <v>7</v>
          </cell>
          <cell r="J270">
            <v>1</v>
          </cell>
          <cell r="K270">
            <v>0</v>
          </cell>
        </row>
        <row r="271">
          <cell r="A271">
            <v>1138</v>
          </cell>
          <cell r="B271">
            <v>201</v>
          </cell>
          <cell r="C271" t="str">
            <v>Рубинская О. Д.</v>
          </cell>
          <cell r="D271" t="str">
            <v>Шт</v>
          </cell>
          <cell r="E271">
            <v>26</v>
          </cell>
          <cell r="F271" t="str">
            <v>01.11.1998</v>
          </cell>
          <cell r="G271" t="str">
            <v xml:space="preserve"> </v>
          </cell>
          <cell r="H271" t="str">
            <v xml:space="preserve"> </v>
          </cell>
          <cell r="I271">
            <v>7</v>
          </cell>
          <cell r="J271">
            <v>1</v>
          </cell>
          <cell r="K271">
            <v>0</v>
          </cell>
        </row>
        <row r="272">
          <cell r="A272">
            <v>1141</v>
          </cell>
          <cell r="B272">
            <v>2011</v>
          </cell>
          <cell r="C272" t="str">
            <v>Буряченко В. В.</v>
          </cell>
          <cell r="D272" t="str">
            <v>Шт</v>
          </cell>
          <cell r="E272" t="str">
            <v>23.1.2</v>
          </cell>
          <cell r="F272" t="str">
            <v>02.11.1998</v>
          </cell>
          <cell r="G272" t="str">
            <v xml:space="preserve"> </v>
          </cell>
          <cell r="H272" t="str">
            <v xml:space="preserve"> </v>
          </cell>
          <cell r="I272">
            <v>7</v>
          </cell>
          <cell r="J272">
            <v>0</v>
          </cell>
          <cell r="K272">
            <v>29</v>
          </cell>
        </row>
        <row r="273">
          <cell r="A273">
            <v>1143</v>
          </cell>
          <cell r="B273">
            <v>2007</v>
          </cell>
          <cell r="C273" t="str">
            <v>Бадьева В. В.</v>
          </cell>
          <cell r="D273" t="str">
            <v>Шт</v>
          </cell>
          <cell r="E273">
            <v>20</v>
          </cell>
          <cell r="F273" t="str">
            <v>01.11.1998</v>
          </cell>
          <cell r="G273" t="str">
            <v xml:space="preserve"> </v>
          </cell>
          <cell r="H273" t="str">
            <v xml:space="preserve"> </v>
          </cell>
          <cell r="I273">
            <v>7</v>
          </cell>
          <cell r="J273">
            <v>1</v>
          </cell>
          <cell r="K273">
            <v>0</v>
          </cell>
        </row>
        <row r="274">
          <cell r="A274">
            <v>1144</v>
          </cell>
          <cell r="B274">
            <v>1212</v>
          </cell>
          <cell r="C274" t="str">
            <v>Яковлев В. Т.</v>
          </cell>
          <cell r="D274" t="str">
            <v>Шт</v>
          </cell>
          <cell r="E274">
            <v>25</v>
          </cell>
          <cell r="F274" t="str">
            <v>26.10.1998</v>
          </cell>
          <cell r="G274" t="str">
            <v xml:space="preserve"> </v>
          </cell>
          <cell r="H274" t="str">
            <v xml:space="preserve"> </v>
          </cell>
          <cell r="I274">
            <v>7</v>
          </cell>
          <cell r="J274">
            <v>1</v>
          </cell>
          <cell r="K274">
            <v>5</v>
          </cell>
        </row>
        <row r="275">
          <cell r="A275">
            <v>1146</v>
          </cell>
          <cell r="B275">
            <v>2011</v>
          </cell>
          <cell r="C275" t="str">
            <v>Стариков В. В.</v>
          </cell>
          <cell r="D275" t="str">
            <v>Шт</v>
          </cell>
          <cell r="E275">
            <v>25</v>
          </cell>
          <cell r="F275" t="str">
            <v>17.11.1998</v>
          </cell>
          <cell r="G275" t="str">
            <v xml:space="preserve"> </v>
          </cell>
          <cell r="H275" t="str">
            <v xml:space="preserve"> </v>
          </cell>
          <cell r="I275">
            <v>7</v>
          </cell>
          <cell r="J275">
            <v>0</v>
          </cell>
          <cell r="K275">
            <v>14</v>
          </cell>
        </row>
        <row r="276">
          <cell r="A276">
            <v>1150</v>
          </cell>
          <cell r="B276">
            <v>201</v>
          </cell>
          <cell r="C276" t="str">
            <v>Новожилова М. В.</v>
          </cell>
          <cell r="D276" t="str">
            <v>Шт</v>
          </cell>
          <cell r="E276">
            <v>26</v>
          </cell>
          <cell r="F276" t="str">
            <v>01.12.1998</v>
          </cell>
          <cell r="G276" t="str">
            <v xml:space="preserve"> </v>
          </cell>
          <cell r="H276" t="str">
            <v xml:space="preserve"> </v>
          </cell>
          <cell r="I276">
            <v>7</v>
          </cell>
          <cell r="J276">
            <v>0</v>
          </cell>
          <cell r="K276">
            <v>0</v>
          </cell>
        </row>
        <row r="277">
          <cell r="A277">
            <v>1151</v>
          </cell>
          <cell r="B277">
            <v>1601</v>
          </cell>
          <cell r="C277" t="str">
            <v>Дударенко И. В.</v>
          </cell>
          <cell r="D277" t="str">
            <v>Шт</v>
          </cell>
          <cell r="E277">
            <v>20</v>
          </cell>
          <cell r="F277" t="str">
            <v>01.12.1998</v>
          </cell>
          <cell r="G277" t="str">
            <v xml:space="preserve"> </v>
          </cell>
          <cell r="H277" t="str">
            <v xml:space="preserve"> </v>
          </cell>
          <cell r="I277">
            <v>7</v>
          </cell>
          <cell r="J277">
            <v>0</v>
          </cell>
          <cell r="K277">
            <v>0</v>
          </cell>
        </row>
        <row r="278">
          <cell r="A278">
            <v>1152</v>
          </cell>
          <cell r="B278">
            <v>301</v>
          </cell>
          <cell r="C278" t="str">
            <v>Завьялова Т. И.</v>
          </cell>
          <cell r="D278" t="str">
            <v>Шт</v>
          </cell>
          <cell r="E278">
            <v>20</v>
          </cell>
          <cell r="F278" t="str">
            <v>01.12.1998</v>
          </cell>
          <cell r="G278" t="str">
            <v xml:space="preserve"> </v>
          </cell>
          <cell r="H278" t="str">
            <v xml:space="preserve"> </v>
          </cell>
          <cell r="I278">
            <v>7</v>
          </cell>
          <cell r="J278">
            <v>0</v>
          </cell>
          <cell r="K278">
            <v>0</v>
          </cell>
        </row>
        <row r="279">
          <cell r="A279">
            <v>1153</v>
          </cell>
          <cell r="B279">
            <v>1601</v>
          </cell>
          <cell r="C279" t="str">
            <v>Бурацкая В. Н.</v>
          </cell>
          <cell r="D279" t="str">
            <v>Шт</v>
          </cell>
          <cell r="E279">
            <v>20</v>
          </cell>
          <cell r="F279" t="str">
            <v>01.12.1998</v>
          </cell>
          <cell r="G279" t="str">
            <v xml:space="preserve"> </v>
          </cell>
          <cell r="H279" t="str">
            <v xml:space="preserve"> </v>
          </cell>
          <cell r="I279">
            <v>7</v>
          </cell>
          <cell r="J279">
            <v>0</v>
          </cell>
          <cell r="K279">
            <v>0</v>
          </cell>
        </row>
        <row r="280">
          <cell r="A280">
            <v>1161</v>
          </cell>
          <cell r="B280">
            <v>1500</v>
          </cell>
          <cell r="C280" t="str">
            <v>Синяговский В. А.</v>
          </cell>
          <cell r="D280" t="str">
            <v>Шт</v>
          </cell>
          <cell r="E280">
            <v>25</v>
          </cell>
          <cell r="F280" t="str">
            <v>03.01.1999</v>
          </cell>
          <cell r="G280" t="str">
            <v xml:space="preserve"> </v>
          </cell>
          <cell r="H280" t="str">
            <v xml:space="preserve"> </v>
          </cell>
          <cell r="I280">
            <v>6</v>
          </cell>
          <cell r="J280">
            <v>10</v>
          </cell>
          <cell r="K280">
            <v>28</v>
          </cell>
        </row>
        <row r="281">
          <cell r="A281">
            <v>1169</v>
          </cell>
          <cell r="B281">
            <v>2011</v>
          </cell>
          <cell r="C281" t="str">
            <v>Полюхович И. А.</v>
          </cell>
          <cell r="D281" t="str">
            <v>Шт</v>
          </cell>
          <cell r="E281">
            <v>25</v>
          </cell>
          <cell r="F281" t="str">
            <v>01.02.1999</v>
          </cell>
          <cell r="G281" t="str">
            <v xml:space="preserve"> </v>
          </cell>
          <cell r="H281" t="str">
            <v xml:space="preserve"> </v>
          </cell>
          <cell r="I281">
            <v>35</v>
          </cell>
          <cell r="J281">
            <v>7</v>
          </cell>
          <cell r="K281">
            <v>2</v>
          </cell>
        </row>
        <row r="282">
          <cell r="A282">
            <v>1170</v>
          </cell>
          <cell r="B282">
            <v>1301</v>
          </cell>
          <cell r="C282" t="str">
            <v>Пацева Е. Н.</v>
          </cell>
          <cell r="D282" t="str">
            <v>Шт</v>
          </cell>
          <cell r="E282">
            <v>29</v>
          </cell>
          <cell r="F282" t="str">
            <v>09.09.2003</v>
          </cell>
          <cell r="G282" t="str">
            <v>*</v>
          </cell>
          <cell r="H282" t="str">
            <v xml:space="preserve"> </v>
          </cell>
          <cell r="I282">
            <v>2</v>
          </cell>
          <cell r="J282">
            <v>2</v>
          </cell>
          <cell r="K282">
            <v>22</v>
          </cell>
        </row>
        <row r="283">
          <cell r="A283">
            <v>1173</v>
          </cell>
          <cell r="B283">
            <v>1602</v>
          </cell>
          <cell r="C283" t="str">
            <v>Поляков В. В.</v>
          </cell>
          <cell r="D283" t="str">
            <v>Шт</v>
          </cell>
          <cell r="E283">
            <v>25</v>
          </cell>
          <cell r="F283" t="str">
            <v>01.03.1999</v>
          </cell>
          <cell r="G283" t="str">
            <v xml:space="preserve"> </v>
          </cell>
          <cell r="H283" t="str">
            <v xml:space="preserve"> </v>
          </cell>
          <cell r="I283">
            <v>6</v>
          </cell>
          <cell r="J283">
            <v>9</v>
          </cell>
          <cell r="K283">
            <v>0</v>
          </cell>
        </row>
        <row r="284">
          <cell r="A284">
            <v>1178</v>
          </cell>
          <cell r="B284">
            <v>1601</v>
          </cell>
          <cell r="C284" t="str">
            <v>Крутикова Т. Г.</v>
          </cell>
          <cell r="D284" t="str">
            <v>Шт</v>
          </cell>
          <cell r="E284">
            <v>20</v>
          </cell>
          <cell r="F284" t="str">
            <v>02.03.1999</v>
          </cell>
          <cell r="G284" t="str">
            <v xml:space="preserve"> </v>
          </cell>
          <cell r="H284" t="str">
            <v xml:space="preserve"> </v>
          </cell>
          <cell r="I284">
            <v>6</v>
          </cell>
          <cell r="J284">
            <v>8</v>
          </cell>
          <cell r="K284">
            <v>29</v>
          </cell>
        </row>
        <row r="285">
          <cell r="A285">
            <v>1179</v>
          </cell>
          <cell r="B285">
            <v>301</v>
          </cell>
          <cell r="C285" t="str">
            <v>Бадьева И. В.</v>
          </cell>
          <cell r="D285" t="str">
            <v>Шт</v>
          </cell>
          <cell r="E285">
            <v>20</v>
          </cell>
          <cell r="F285" t="str">
            <v>05.03.1999</v>
          </cell>
          <cell r="G285" t="str">
            <v xml:space="preserve"> </v>
          </cell>
          <cell r="H285" t="str">
            <v xml:space="preserve"> </v>
          </cell>
          <cell r="I285">
            <v>6</v>
          </cell>
          <cell r="J285">
            <v>8</v>
          </cell>
          <cell r="K285">
            <v>26</v>
          </cell>
        </row>
        <row r="286">
          <cell r="A286">
            <v>1180</v>
          </cell>
          <cell r="B286">
            <v>401</v>
          </cell>
          <cell r="C286" t="str">
            <v>Литвиненко М. А.</v>
          </cell>
          <cell r="D286" t="str">
            <v>Шт</v>
          </cell>
          <cell r="E286">
            <v>25</v>
          </cell>
          <cell r="F286" t="str">
            <v>05.03.1999</v>
          </cell>
          <cell r="G286" t="str">
            <v xml:space="preserve"> </v>
          </cell>
          <cell r="H286" t="str">
            <v xml:space="preserve"> </v>
          </cell>
          <cell r="I286">
            <v>6</v>
          </cell>
          <cell r="J286">
            <v>8</v>
          </cell>
          <cell r="K286">
            <v>26</v>
          </cell>
        </row>
        <row r="287">
          <cell r="A287">
            <v>1181</v>
          </cell>
          <cell r="B287">
            <v>302</v>
          </cell>
          <cell r="C287" t="str">
            <v>Евтух Е. В.</v>
          </cell>
          <cell r="D287" t="str">
            <v>Шт</v>
          </cell>
          <cell r="E287">
            <v>20</v>
          </cell>
          <cell r="F287" t="str">
            <v>05.03.1999</v>
          </cell>
          <cell r="G287" t="str">
            <v xml:space="preserve"> </v>
          </cell>
          <cell r="H287" t="str">
            <v xml:space="preserve"> </v>
          </cell>
          <cell r="I287">
            <v>6</v>
          </cell>
          <cell r="J287">
            <v>8</v>
          </cell>
          <cell r="K287">
            <v>26</v>
          </cell>
        </row>
        <row r="288">
          <cell r="A288">
            <v>1182</v>
          </cell>
          <cell r="B288">
            <v>1604</v>
          </cell>
          <cell r="C288" t="str">
            <v>Куцабенкова Г. Е.</v>
          </cell>
          <cell r="D288" t="str">
            <v>Шт</v>
          </cell>
          <cell r="E288">
            <v>20</v>
          </cell>
          <cell r="F288" t="str">
            <v>05.03.1999</v>
          </cell>
          <cell r="G288" t="str">
            <v xml:space="preserve"> </v>
          </cell>
          <cell r="H288" t="str">
            <v xml:space="preserve"> </v>
          </cell>
          <cell r="I288">
            <v>6</v>
          </cell>
          <cell r="J288">
            <v>8</v>
          </cell>
          <cell r="K288">
            <v>26</v>
          </cell>
        </row>
        <row r="289">
          <cell r="A289">
            <v>1185</v>
          </cell>
          <cell r="B289">
            <v>1601</v>
          </cell>
          <cell r="C289" t="str">
            <v>Хрусталь А. Ю.</v>
          </cell>
          <cell r="D289" t="str">
            <v>Шт</v>
          </cell>
          <cell r="E289">
            <v>20</v>
          </cell>
          <cell r="F289" t="str">
            <v>09.03.1999</v>
          </cell>
          <cell r="G289" t="str">
            <v xml:space="preserve"> </v>
          </cell>
          <cell r="H289" t="str">
            <v xml:space="preserve"> </v>
          </cell>
          <cell r="I289">
            <v>6</v>
          </cell>
          <cell r="J289">
            <v>8</v>
          </cell>
          <cell r="K289">
            <v>22</v>
          </cell>
        </row>
        <row r="290">
          <cell r="A290">
            <v>1190</v>
          </cell>
          <cell r="B290">
            <v>2009</v>
          </cell>
          <cell r="C290" t="str">
            <v>Яковлева Э. Н.</v>
          </cell>
          <cell r="D290" t="str">
            <v>Шт</v>
          </cell>
          <cell r="E290">
            <v>20</v>
          </cell>
          <cell r="F290" t="str">
            <v>09.03.1999</v>
          </cell>
          <cell r="G290" t="str">
            <v xml:space="preserve"> </v>
          </cell>
          <cell r="H290" t="str">
            <v xml:space="preserve"> </v>
          </cell>
          <cell r="I290">
            <v>6</v>
          </cell>
          <cell r="J290">
            <v>8</v>
          </cell>
          <cell r="K290">
            <v>22</v>
          </cell>
        </row>
        <row r="291">
          <cell r="A291">
            <v>1192</v>
          </cell>
          <cell r="B291">
            <v>2013</v>
          </cell>
          <cell r="C291" t="str">
            <v>Савосько Ю. А.</v>
          </cell>
          <cell r="D291" t="str">
            <v>Шт</v>
          </cell>
          <cell r="E291">
            <v>25</v>
          </cell>
          <cell r="F291" t="str">
            <v>09.03.1999</v>
          </cell>
          <cell r="G291" t="str">
            <v xml:space="preserve"> </v>
          </cell>
          <cell r="H291" t="str">
            <v xml:space="preserve"> </v>
          </cell>
          <cell r="I291">
            <v>6</v>
          </cell>
          <cell r="J291">
            <v>8</v>
          </cell>
          <cell r="K291">
            <v>22</v>
          </cell>
        </row>
        <row r="292">
          <cell r="A292">
            <v>1193</v>
          </cell>
          <cell r="B292">
            <v>2009</v>
          </cell>
          <cell r="C292" t="str">
            <v>Немцева Л. П.</v>
          </cell>
          <cell r="D292" t="str">
            <v>Шт</v>
          </cell>
          <cell r="E292">
            <v>20</v>
          </cell>
          <cell r="F292" t="str">
            <v>09.03.1999</v>
          </cell>
          <cell r="G292" t="str">
            <v xml:space="preserve"> </v>
          </cell>
          <cell r="H292" t="str">
            <v xml:space="preserve"> </v>
          </cell>
          <cell r="I292">
            <v>6</v>
          </cell>
          <cell r="J292">
            <v>8</v>
          </cell>
          <cell r="K292">
            <v>22</v>
          </cell>
        </row>
        <row r="293">
          <cell r="A293">
            <v>1194</v>
          </cell>
          <cell r="B293">
            <v>1601</v>
          </cell>
          <cell r="C293" t="str">
            <v>Минина И. В.</v>
          </cell>
          <cell r="D293" t="str">
            <v>Шт</v>
          </cell>
          <cell r="E293">
            <v>20</v>
          </cell>
          <cell r="F293" t="str">
            <v>09.03.1999</v>
          </cell>
          <cell r="G293" t="str">
            <v xml:space="preserve"> </v>
          </cell>
          <cell r="H293" t="str">
            <v xml:space="preserve"> </v>
          </cell>
          <cell r="I293">
            <v>6</v>
          </cell>
          <cell r="J293">
            <v>8</v>
          </cell>
          <cell r="K293">
            <v>22</v>
          </cell>
        </row>
        <row r="294">
          <cell r="A294">
            <v>1197</v>
          </cell>
          <cell r="B294">
            <v>2007</v>
          </cell>
          <cell r="C294" t="str">
            <v>Андреева Н. А.</v>
          </cell>
          <cell r="D294" t="str">
            <v>Шт</v>
          </cell>
          <cell r="E294">
            <v>20</v>
          </cell>
          <cell r="F294" t="str">
            <v>11.03.1999</v>
          </cell>
          <cell r="G294" t="str">
            <v xml:space="preserve"> </v>
          </cell>
          <cell r="H294" t="str">
            <v xml:space="preserve"> </v>
          </cell>
          <cell r="I294">
            <v>6</v>
          </cell>
          <cell r="J294">
            <v>8</v>
          </cell>
          <cell r="K294">
            <v>20</v>
          </cell>
        </row>
        <row r="295">
          <cell r="A295">
            <v>1199</v>
          </cell>
          <cell r="B295">
            <v>1602</v>
          </cell>
          <cell r="C295" t="str">
            <v>Сасковец Е. А.</v>
          </cell>
          <cell r="D295" t="str">
            <v>Шт</v>
          </cell>
          <cell r="E295">
            <v>20</v>
          </cell>
          <cell r="F295" t="str">
            <v>09.03.1999</v>
          </cell>
          <cell r="G295" t="str">
            <v xml:space="preserve"> </v>
          </cell>
          <cell r="H295" t="str">
            <v xml:space="preserve"> </v>
          </cell>
          <cell r="I295">
            <v>6</v>
          </cell>
          <cell r="J295">
            <v>8</v>
          </cell>
          <cell r="K295">
            <v>22</v>
          </cell>
        </row>
        <row r="296">
          <cell r="A296">
            <v>1200</v>
          </cell>
          <cell r="B296">
            <v>1603</v>
          </cell>
          <cell r="C296" t="str">
            <v>Пронина С. В.</v>
          </cell>
          <cell r="D296" t="str">
            <v>Шт</v>
          </cell>
          <cell r="E296">
            <v>20</v>
          </cell>
          <cell r="F296" t="str">
            <v>09.03.1999</v>
          </cell>
          <cell r="G296" t="str">
            <v>01.03.05</v>
          </cell>
          <cell r="H296" t="str">
            <v xml:space="preserve"> </v>
          </cell>
          <cell r="I296">
            <v>6</v>
          </cell>
          <cell r="J296">
            <v>8</v>
          </cell>
          <cell r="K296">
            <v>22</v>
          </cell>
        </row>
        <row r="297">
          <cell r="A297">
            <v>1201</v>
          </cell>
          <cell r="B297">
            <v>1601</v>
          </cell>
          <cell r="C297" t="str">
            <v>Мацюк А. С.</v>
          </cell>
          <cell r="D297" t="str">
            <v>Шт</v>
          </cell>
          <cell r="E297">
            <v>20</v>
          </cell>
          <cell r="F297" t="str">
            <v>09.03.1999</v>
          </cell>
          <cell r="G297" t="str">
            <v xml:space="preserve"> </v>
          </cell>
          <cell r="H297" t="str">
            <v xml:space="preserve"> </v>
          </cell>
          <cell r="I297">
            <v>6</v>
          </cell>
          <cell r="J297">
            <v>8</v>
          </cell>
          <cell r="K297">
            <v>22</v>
          </cell>
        </row>
        <row r="298">
          <cell r="A298">
            <v>1203</v>
          </cell>
          <cell r="B298">
            <v>1603</v>
          </cell>
          <cell r="C298" t="str">
            <v>Гагаева Л. Ф.</v>
          </cell>
          <cell r="D298" t="str">
            <v>Шт</v>
          </cell>
          <cell r="E298">
            <v>20</v>
          </cell>
          <cell r="F298" t="str">
            <v>09.03.1999</v>
          </cell>
          <cell r="G298" t="str">
            <v xml:space="preserve"> </v>
          </cell>
          <cell r="H298" t="str">
            <v xml:space="preserve"> </v>
          </cell>
          <cell r="I298">
            <v>6</v>
          </cell>
          <cell r="J298">
            <v>8</v>
          </cell>
          <cell r="K298">
            <v>22</v>
          </cell>
        </row>
        <row r="299">
          <cell r="A299">
            <v>1207</v>
          </cell>
          <cell r="B299">
            <v>301</v>
          </cell>
          <cell r="C299" t="str">
            <v>Бурлака О. О.</v>
          </cell>
          <cell r="D299" t="str">
            <v>Шт</v>
          </cell>
          <cell r="E299">
            <v>20</v>
          </cell>
          <cell r="F299" t="str">
            <v>09.03.1999</v>
          </cell>
          <cell r="G299" t="str">
            <v xml:space="preserve"> </v>
          </cell>
          <cell r="H299" t="str">
            <v xml:space="preserve"> </v>
          </cell>
          <cell r="I299">
            <v>6</v>
          </cell>
          <cell r="J299">
            <v>8</v>
          </cell>
          <cell r="K299">
            <v>22</v>
          </cell>
        </row>
        <row r="300">
          <cell r="A300">
            <v>1208</v>
          </cell>
          <cell r="B300">
            <v>1602</v>
          </cell>
          <cell r="C300" t="str">
            <v>Сасковец Р. Н.</v>
          </cell>
          <cell r="D300" t="str">
            <v>Шт</v>
          </cell>
          <cell r="E300">
            <v>20</v>
          </cell>
          <cell r="F300" t="str">
            <v>09.03.1999</v>
          </cell>
          <cell r="G300" t="str">
            <v xml:space="preserve"> </v>
          </cell>
          <cell r="H300" t="str">
            <v xml:space="preserve"> </v>
          </cell>
          <cell r="I300">
            <v>6</v>
          </cell>
          <cell r="J300">
            <v>8</v>
          </cell>
          <cell r="K300">
            <v>22</v>
          </cell>
        </row>
        <row r="301">
          <cell r="A301">
            <v>1209</v>
          </cell>
          <cell r="B301">
            <v>1601</v>
          </cell>
          <cell r="C301" t="str">
            <v>Кравцова В. А.</v>
          </cell>
          <cell r="D301" t="str">
            <v>Шт</v>
          </cell>
          <cell r="E301">
            <v>20</v>
          </cell>
          <cell r="F301" t="str">
            <v>09.03.1999</v>
          </cell>
          <cell r="G301" t="str">
            <v xml:space="preserve"> </v>
          </cell>
          <cell r="H301" t="str">
            <v xml:space="preserve"> </v>
          </cell>
          <cell r="I301">
            <v>6</v>
          </cell>
          <cell r="J301">
            <v>8</v>
          </cell>
          <cell r="K301">
            <v>22</v>
          </cell>
        </row>
        <row r="302">
          <cell r="A302">
            <v>1210</v>
          </cell>
          <cell r="B302">
            <v>1603</v>
          </cell>
          <cell r="C302" t="str">
            <v>Максимова Л. И.</v>
          </cell>
          <cell r="D302" t="str">
            <v>Шт</v>
          </cell>
          <cell r="E302">
            <v>20</v>
          </cell>
          <cell r="F302" t="str">
            <v>09.03.1999</v>
          </cell>
          <cell r="G302" t="str">
            <v xml:space="preserve"> </v>
          </cell>
          <cell r="H302" t="str">
            <v xml:space="preserve"> </v>
          </cell>
          <cell r="I302">
            <v>6</v>
          </cell>
          <cell r="J302">
            <v>8</v>
          </cell>
          <cell r="K302">
            <v>22</v>
          </cell>
        </row>
        <row r="303">
          <cell r="A303">
            <v>1211</v>
          </cell>
          <cell r="B303">
            <v>1603</v>
          </cell>
          <cell r="C303" t="str">
            <v>Саидова О. А.</v>
          </cell>
          <cell r="D303" t="str">
            <v>Шт</v>
          </cell>
          <cell r="E303">
            <v>20</v>
          </cell>
          <cell r="F303" t="str">
            <v>09.03.1999</v>
          </cell>
          <cell r="G303" t="str">
            <v xml:space="preserve"> </v>
          </cell>
          <cell r="H303" t="str">
            <v xml:space="preserve"> </v>
          </cell>
          <cell r="I303">
            <v>6</v>
          </cell>
          <cell r="J303">
            <v>8</v>
          </cell>
          <cell r="K303">
            <v>22</v>
          </cell>
        </row>
        <row r="304">
          <cell r="A304">
            <v>1212</v>
          </cell>
          <cell r="B304">
            <v>1601</v>
          </cell>
          <cell r="C304" t="str">
            <v>Ховралева Г. Д.</v>
          </cell>
          <cell r="D304" t="str">
            <v>Шт</v>
          </cell>
          <cell r="E304">
            <v>20</v>
          </cell>
          <cell r="F304" t="str">
            <v>10.03.1999</v>
          </cell>
          <cell r="G304" t="str">
            <v xml:space="preserve"> </v>
          </cell>
          <cell r="H304" t="str">
            <v xml:space="preserve"> </v>
          </cell>
          <cell r="I304">
            <v>6</v>
          </cell>
          <cell r="J304">
            <v>8</v>
          </cell>
          <cell r="K304">
            <v>21</v>
          </cell>
        </row>
        <row r="305">
          <cell r="A305">
            <v>1213</v>
          </cell>
          <cell r="B305">
            <v>1601</v>
          </cell>
          <cell r="C305" t="str">
            <v>Дедина Т. В.</v>
          </cell>
          <cell r="D305" t="str">
            <v>Шт</v>
          </cell>
          <cell r="E305">
            <v>20</v>
          </cell>
          <cell r="F305" t="str">
            <v>15.03.1999</v>
          </cell>
          <cell r="G305" t="str">
            <v xml:space="preserve"> </v>
          </cell>
          <cell r="H305" t="str">
            <v xml:space="preserve"> </v>
          </cell>
          <cell r="I305">
            <v>6</v>
          </cell>
          <cell r="J305">
            <v>8</v>
          </cell>
          <cell r="K305">
            <v>16</v>
          </cell>
        </row>
        <row r="306">
          <cell r="A306">
            <v>1215</v>
          </cell>
          <cell r="B306">
            <v>1212</v>
          </cell>
          <cell r="C306" t="str">
            <v>Кренева З. В.</v>
          </cell>
          <cell r="D306" t="str">
            <v>Шт</v>
          </cell>
          <cell r="E306">
            <v>25</v>
          </cell>
          <cell r="F306" t="str">
            <v>15.03.1999</v>
          </cell>
          <cell r="G306" t="str">
            <v xml:space="preserve"> </v>
          </cell>
          <cell r="H306" t="str">
            <v xml:space="preserve"> </v>
          </cell>
          <cell r="I306">
            <v>6</v>
          </cell>
          <cell r="J306">
            <v>8</v>
          </cell>
          <cell r="K306">
            <v>16</v>
          </cell>
        </row>
        <row r="307">
          <cell r="A307">
            <v>1217</v>
          </cell>
          <cell r="B307">
            <v>201</v>
          </cell>
          <cell r="C307" t="str">
            <v>Макеева В. Н.</v>
          </cell>
          <cell r="D307" t="str">
            <v>Шт</v>
          </cell>
          <cell r="E307">
            <v>26</v>
          </cell>
          <cell r="F307" t="str">
            <v>01.03.1999</v>
          </cell>
          <cell r="G307" t="str">
            <v xml:space="preserve"> </v>
          </cell>
          <cell r="H307" t="str">
            <v xml:space="preserve"> </v>
          </cell>
          <cell r="I307">
            <v>6</v>
          </cell>
          <cell r="J307">
            <v>9</v>
          </cell>
          <cell r="K307">
            <v>0</v>
          </cell>
        </row>
        <row r="308">
          <cell r="A308">
            <v>1221</v>
          </cell>
          <cell r="B308">
            <v>1603</v>
          </cell>
          <cell r="C308" t="str">
            <v>Глазуненкова Т. И.</v>
          </cell>
          <cell r="D308" t="str">
            <v>Шт</v>
          </cell>
          <cell r="E308">
            <v>20</v>
          </cell>
          <cell r="F308" t="str">
            <v>16.03.1999</v>
          </cell>
          <cell r="G308" t="str">
            <v xml:space="preserve"> </v>
          </cell>
          <cell r="H308" t="str">
            <v xml:space="preserve"> </v>
          </cell>
          <cell r="I308">
            <v>6</v>
          </cell>
          <cell r="J308">
            <v>8</v>
          </cell>
          <cell r="K308">
            <v>15</v>
          </cell>
        </row>
        <row r="309">
          <cell r="A309">
            <v>1222</v>
          </cell>
          <cell r="B309">
            <v>1211</v>
          </cell>
          <cell r="C309" t="str">
            <v>Колупаев М. В.</v>
          </cell>
          <cell r="D309" t="str">
            <v>Шт</v>
          </cell>
          <cell r="E309">
            <v>25</v>
          </cell>
          <cell r="F309" t="str">
            <v>22.03.1999</v>
          </cell>
          <cell r="G309" t="str">
            <v xml:space="preserve"> </v>
          </cell>
          <cell r="H309" t="str">
            <v xml:space="preserve"> </v>
          </cell>
          <cell r="I309">
            <v>6</v>
          </cell>
          <cell r="J309">
            <v>8</v>
          </cell>
          <cell r="K309">
            <v>9</v>
          </cell>
        </row>
        <row r="310">
          <cell r="A310">
            <v>1224</v>
          </cell>
          <cell r="B310">
            <v>1603</v>
          </cell>
          <cell r="C310" t="str">
            <v>Скопцова Ж. М.</v>
          </cell>
          <cell r="D310" t="str">
            <v>Шт</v>
          </cell>
          <cell r="E310">
            <v>25</v>
          </cell>
          <cell r="F310" t="str">
            <v>09.03.1999</v>
          </cell>
          <cell r="G310" t="str">
            <v xml:space="preserve"> </v>
          </cell>
          <cell r="H310" t="str">
            <v xml:space="preserve"> </v>
          </cell>
          <cell r="I310">
            <v>6</v>
          </cell>
          <cell r="J310">
            <v>8</v>
          </cell>
          <cell r="K310">
            <v>22</v>
          </cell>
        </row>
        <row r="311">
          <cell r="A311">
            <v>1225</v>
          </cell>
          <cell r="B311">
            <v>202</v>
          </cell>
          <cell r="C311" t="str">
            <v>Мартынюк И. В.</v>
          </cell>
          <cell r="D311" t="str">
            <v>Шт</v>
          </cell>
          <cell r="E311">
            <v>26</v>
          </cell>
          <cell r="F311" t="str">
            <v>02.03.1999</v>
          </cell>
          <cell r="G311" t="str">
            <v xml:space="preserve"> </v>
          </cell>
          <cell r="H311" t="str">
            <v xml:space="preserve"> </v>
          </cell>
          <cell r="I311">
            <v>6</v>
          </cell>
          <cell r="J311">
            <v>8</v>
          </cell>
          <cell r="K311">
            <v>29</v>
          </cell>
        </row>
        <row r="312">
          <cell r="A312">
            <v>1226</v>
          </cell>
          <cell r="B312">
            <v>1603</v>
          </cell>
          <cell r="C312" t="str">
            <v>Маслова Р. В.</v>
          </cell>
          <cell r="D312" t="str">
            <v>Шт</v>
          </cell>
          <cell r="E312">
            <v>20</v>
          </cell>
          <cell r="F312" t="str">
            <v>09.03.1999</v>
          </cell>
          <cell r="G312" t="str">
            <v xml:space="preserve"> </v>
          </cell>
          <cell r="H312" t="str">
            <v xml:space="preserve"> </v>
          </cell>
          <cell r="I312">
            <v>6</v>
          </cell>
          <cell r="J312">
            <v>8</v>
          </cell>
          <cell r="K312">
            <v>22</v>
          </cell>
        </row>
        <row r="313">
          <cell r="A313">
            <v>1227</v>
          </cell>
          <cell r="B313">
            <v>302</v>
          </cell>
          <cell r="C313" t="str">
            <v>Дорофеева С. П.</v>
          </cell>
          <cell r="D313" t="str">
            <v>Шт</v>
          </cell>
          <cell r="E313">
            <v>20</v>
          </cell>
          <cell r="F313" t="str">
            <v>09.03.1999</v>
          </cell>
          <cell r="G313" t="str">
            <v xml:space="preserve"> </v>
          </cell>
          <cell r="H313" t="str">
            <v xml:space="preserve"> </v>
          </cell>
          <cell r="I313">
            <v>6</v>
          </cell>
          <cell r="J313">
            <v>8</v>
          </cell>
          <cell r="K313">
            <v>22</v>
          </cell>
        </row>
        <row r="314">
          <cell r="A314">
            <v>1228</v>
          </cell>
          <cell r="B314">
            <v>1212</v>
          </cell>
          <cell r="C314" t="str">
            <v>Цветков А. Д.</v>
          </cell>
          <cell r="D314" t="str">
            <v>Шт</v>
          </cell>
          <cell r="E314">
            <v>25</v>
          </cell>
          <cell r="F314" t="str">
            <v>17.03.1999</v>
          </cell>
          <cell r="G314" t="str">
            <v>19.08.05</v>
          </cell>
          <cell r="H314" t="str">
            <v xml:space="preserve"> </v>
          </cell>
          <cell r="I314">
            <v>6</v>
          </cell>
          <cell r="J314">
            <v>8</v>
          </cell>
          <cell r="K314">
            <v>14</v>
          </cell>
        </row>
        <row r="315">
          <cell r="A315">
            <v>1231</v>
          </cell>
          <cell r="B315">
            <v>2011</v>
          </cell>
          <cell r="C315" t="str">
            <v>Горбачев М. В.</v>
          </cell>
          <cell r="D315" t="str">
            <v>Шт</v>
          </cell>
          <cell r="E315">
            <v>25</v>
          </cell>
          <cell r="F315" t="str">
            <v>19.04.1999</v>
          </cell>
          <cell r="G315" t="str">
            <v>13.01.05</v>
          </cell>
          <cell r="H315" t="str">
            <v xml:space="preserve"> </v>
          </cell>
          <cell r="I315">
            <v>6</v>
          </cell>
          <cell r="J315">
            <v>7</v>
          </cell>
          <cell r="K315">
            <v>12</v>
          </cell>
        </row>
        <row r="316">
          <cell r="A316">
            <v>1234</v>
          </cell>
          <cell r="B316">
            <v>2013</v>
          </cell>
          <cell r="C316" t="str">
            <v>Москвитин А. Ю.</v>
          </cell>
          <cell r="D316" t="str">
            <v>Шт</v>
          </cell>
          <cell r="E316">
            <v>26</v>
          </cell>
          <cell r="F316" t="str">
            <v>21.04.1999</v>
          </cell>
          <cell r="G316" t="str">
            <v xml:space="preserve"> </v>
          </cell>
          <cell r="H316" t="str">
            <v xml:space="preserve"> </v>
          </cell>
          <cell r="I316">
            <v>6</v>
          </cell>
          <cell r="J316">
            <v>7</v>
          </cell>
          <cell r="K316">
            <v>10</v>
          </cell>
        </row>
        <row r="317">
          <cell r="A317">
            <v>1239</v>
          </cell>
          <cell r="B317">
            <v>2002</v>
          </cell>
          <cell r="C317" t="str">
            <v>Гаврилов Ю. К.</v>
          </cell>
          <cell r="D317" t="str">
            <v>Шт</v>
          </cell>
          <cell r="E317">
            <v>79</v>
          </cell>
          <cell r="F317" t="str">
            <v>07.05.1999</v>
          </cell>
          <cell r="G317" t="str">
            <v xml:space="preserve"> </v>
          </cell>
          <cell r="H317" t="str">
            <v xml:space="preserve"> </v>
          </cell>
          <cell r="I317">
            <v>6</v>
          </cell>
          <cell r="J317">
            <v>6</v>
          </cell>
          <cell r="K317">
            <v>24</v>
          </cell>
        </row>
        <row r="318">
          <cell r="A318">
            <v>1240</v>
          </cell>
          <cell r="B318">
            <v>2005</v>
          </cell>
          <cell r="C318" t="str">
            <v>Дмитриева О. С.</v>
          </cell>
          <cell r="D318" t="str">
            <v>Шт</v>
          </cell>
          <cell r="E318">
            <v>26</v>
          </cell>
          <cell r="F318" t="str">
            <v>17.05.1999</v>
          </cell>
          <cell r="G318" t="str">
            <v xml:space="preserve"> </v>
          </cell>
          <cell r="H318" t="str">
            <v xml:space="preserve"> </v>
          </cell>
          <cell r="I318">
            <v>6</v>
          </cell>
          <cell r="J318">
            <v>6</v>
          </cell>
          <cell r="K318">
            <v>14</v>
          </cell>
        </row>
        <row r="319">
          <cell r="A319">
            <v>1243</v>
          </cell>
          <cell r="B319">
            <v>1212</v>
          </cell>
          <cell r="C319" t="str">
            <v>Ухов В. Ю.</v>
          </cell>
          <cell r="D319" t="str">
            <v>Шт</v>
          </cell>
          <cell r="E319">
            <v>25</v>
          </cell>
          <cell r="F319" t="str">
            <v>03.06.1999</v>
          </cell>
          <cell r="G319" t="str">
            <v xml:space="preserve"> </v>
          </cell>
          <cell r="H319" t="str">
            <v xml:space="preserve"> </v>
          </cell>
          <cell r="I319">
            <v>6</v>
          </cell>
          <cell r="J319">
            <v>5</v>
          </cell>
          <cell r="K319">
            <v>28</v>
          </cell>
        </row>
        <row r="320">
          <cell r="A320">
            <v>1247</v>
          </cell>
          <cell r="B320">
            <v>2013</v>
          </cell>
          <cell r="C320" t="str">
            <v>Аршинов А. Н.</v>
          </cell>
          <cell r="D320" t="str">
            <v>Шт</v>
          </cell>
          <cell r="E320">
            <v>25</v>
          </cell>
          <cell r="F320" t="str">
            <v>22.06.1999</v>
          </cell>
          <cell r="G320" t="str">
            <v xml:space="preserve"> </v>
          </cell>
          <cell r="H320" t="str">
            <v xml:space="preserve"> </v>
          </cell>
          <cell r="I320">
            <v>6</v>
          </cell>
          <cell r="J320">
            <v>5</v>
          </cell>
          <cell r="K320">
            <v>9</v>
          </cell>
        </row>
        <row r="321">
          <cell r="A321">
            <v>1248</v>
          </cell>
          <cell r="B321">
            <v>201</v>
          </cell>
          <cell r="C321" t="str">
            <v>Нечет А. Н.</v>
          </cell>
          <cell r="D321" t="str">
            <v>Шт</v>
          </cell>
          <cell r="E321">
            <v>26</v>
          </cell>
          <cell r="F321" t="str">
            <v>06.07.1999</v>
          </cell>
          <cell r="G321" t="str">
            <v xml:space="preserve"> </v>
          </cell>
          <cell r="H321" t="str">
            <v xml:space="preserve"> </v>
          </cell>
          <cell r="I321">
            <v>6</v>
          </cell>
          <cell r="J321">
            <v>4</v>
          </cell>
          <cell r="K321">
            <v>25</v>
          </cell>
        </row>
        <row r="322">
          <cell r="A322">
            <v>1251</v>
          </cell>
          <cell r="B322">
            <v>202</v>
          </cell>
          <cell r="C322" t="str">
            <v>Люкин Ю. А.</v>
          </cell>
          <cell r="D322" t="str">
            <v>Шт</v>
          </cell>
          <cell r="E322">
            <v>26</v>
          </cell>
          <cell r="F322" t="str">
            <v>01.07.1999</v>
          </cell>
          <cell r="G322" t="str">
            <v xml:space="preserve"> </v>
          </cell>
          <cell r="H322" t="str">
            <v xml:space="preserve"> </v>
          </cell>
          <cell r="I322">
            <v>6</v>
          </cell>
          <cell r="J322">
            <v>5</v>
          </cell>
          <cell r="K322">
            <v>0</v>
          </cell>
        </row>
        <row r="323">
          <cell r="A323">
            <v>1262</v>
          </cell>
          <cell r="B323">
            <v>2011</v>
          </cell>
          <cell r="C323" t="str">
            <v>Силкин А. В.</v>
          </cell>
          <cell r="D323" t="str">
            <v>Шт</v>
          </cell>
          <cell r="E323">
            <v>25</v>
          </cell>
          <cell r="F323" t="str">
            <v>01.09.1999</v>
          </cell>
          <cell r="G323" t="str">
            <v xml:space="preserve"> </v>
          </cell>
          <cell r="H323" t="str">
            <v xml:space="preserve"> </v>
          </cell>
          <cell r="I323">
            <v>6</v>
          </cell>
          <cell r="J323">
            <v>3</v>
          </cell>
          <cell r="K323">
            <v>0</v>
          </cell>
        </row>
        <row r="324">
          <cell r="A324">
            <v>1266</v>
          </cell>
          <cell r="B324">
            <v>2007</v>
          </cell>
          <cell r="C324" t="str">
            <v>Середохина Г. Н.</v>
          </cell>
          <cell r="D324" t="str">
            <v>Шт</v>
          </cell>
          <cell r="E324">
            <v>20</v>
          </cell>
          <cell r="F324" t="str">
            <v>01.10.1999</v>
          </cell>
          <cell r="G324" t="str">
            <v xml:space="preserve"> </v>
          </cell>
          <cell r="H324" t="str">
            <v xml:space="preserve"> </v>
          </cell>
          <cell r="I324">
            <v>6</v>
          </cell>
          <cell r="J324">
            <v>2</v>
          </cell>
          <cell r="K324">
            <v>0</v>
          </cell>
        </row>
        <row r="325">
          <cell r="A325">
            <v>1269</v>
          </cell>
          <cell r="B325">
            <v>2011</v>
          </cell>
          <cell r="C325" t="str">
            <v>Борзенко Л. Г.</v>
          </cell>
          <cell r="D325" t="str">
            <v>Шт</v>
          </cell>
          <cell r="E325" t="str">
            <v>23.1.1</v>
          </cell>
          <cell r="F325" t="str">
            <v>12.10.1999</v>
          </cell>
          <cell r="G325" t="str">
            <v xml:space="preserve"> </v>
          </cell>
          <cell r="H325" t="str">
            <v xml:space="preserve"> </v>
          </cell>
          <cell r="I325">
            <v>6</v>
          </cell>
          <cell r="J325">
            <v>1</v>
          </cell>
          <cell r="K325">
            <v>19</v>
          </cell>
        </row>
        <row r="326">
          <cell r="A326">
            <v>1272</v>
          </cell>
          <cell r="B326">
            <v>2011</v>
          </cell>
          <cell r="C326" t="str">
            <v>Федорова Т. В.</v>
          </cell>
          <cell r="D326" t="str">
            <v>Шт</v>
          </cell>
          <cell r="E326" t="str">
            <v>23.2</v>
          </cell>
          <cell r="F326" t="str">
            <v>01.11.2004</v>
          </cell>
          <cell r="G326" t="str">
            <v>*</v>
          </cell>
          <cell r="H326" t="str">
            <v xml:space="preserve"> </v>
          </cell>
          <cell r="I326">
            <v>1</v>
          </cell>
          <cell r="J326">
            <v>1</v>
          </cell>
          <cell r="K326">
            <v>0</v>
          </cell>
        </row>
        <row r="327">
          <cell r="A327">
            <v>1276</v>
          </cell>
          <cell r="B327">
            <v>1603</v>
          </cell>
          <cell r="C327" t="str">
            <v>Костенко Н. Д.</v>
          </cell>
          <cell r="D327" t="str">
            <v>Шт</v>
          </cell>
          <cell r="E327">
            <v>20</v>
          </cell>
          <cell r="F327" t="str">
            <v>17.11.1999</v>
          </cell>
          <cell r="G327" t="str">
            <v xml:space="preserve"> </v>
          </cell>
          <cell r="H327" t="str">
            <v xml:space="preserve"> </v>
          </cell>
          <cell r="I327">
            <v>6</v>
          </cell>
          <cell r="J327">
            <v>0</v>
          </cell>
          <cell r="K327">
            <v>14</v>
          </cell>
        </row>
        <row r="328">
          <cell r="A328">
            <v>1279</v>
          </cell>
          <cell r="B328">
            <v>2013</v>
          </cell>
          <cell r="C328" t="str">
            <v>Литвиненко Д. Ю.</v>
          </cell>
          <cell r="D328" t="str">
            <v>Шт</v>
          </cell>
          <cell r="E328">
            <v>26</v>
          </cell>
          <cell r="F328" t="str">
            <v>29.11.1999</v>
          </cell>
          <cell r="G328" t="str">
            <v xml:space="preserve"> </v>
          </cell>
          <cell r="H328" t="str">
            <v xml:space="preserve"> </v>
          </cell>
          <cell r="I328">
            <v>6</v>
          </cell>
          <cell r="J328">
            <v>0</v>
          </cell>
          <cell r="K328">
            <v>2</v>
          </cell>
        </row>
        <row r="329">
          <cell r="A329">
            <v>1280</v>
          </cell>
          <cell r="B329">
            <v>2002</v>
          </cell>
          <cell r="C329" t="str">
            <v>Романенко Е. С.</v>
          </cell>
          <cell r="D329" t="str">
            <v>Шт</v>
          </cell>
          <cell r="E329">
            <v>79</v>
          </cell>
          <cell r="F329" t="str">
            <v>01.12.1999</v>
          </cell>
          <cell r="G329" t="str">
            <v>15.07.05</v>
          </cell>
          <cell r="H329" t="str">
            <v xml:space="preserve"> </v>
          </cell>
          <cell r="I329">
            <v>6</v>
          </cell>
          <cell r="J329">
            <v>0</v>
          </cell>
          <cell r="K329">
            <v>0</v>
          </cell>
        </row>
        <row r="330">
          <cell r="A330">
            <v>1285</v>
          </cell>
          <cell r="B330">
            <v>202</v>
          </cell>
          <cell r="C330" t="str">
            <v>Куликов П. Н.</v>
          </cell>
          <cell r="D330" t="str">
            <v>Шт</v>
          </cell>
          <cell r="E330" t="str">
            <v>23.1.2</v>
          </cell>
          <cell r="F330" t="str">
            <v>13.12.1999</v>
          </cell>
          <cell r="G330" t="str">
            <v xml:space="preserve"> </v>
          </cell>
          <cell r="H330" t="str">
            <v xml:space="preserve"> </v>
          </cell>
          <cell r="I330">
            <v>5</v>
          </cell>
          <cell r="J330">
            <v>11</v>
          </cell>
          <cell r="K330">
            <v>18</v>
          </cell>
        </row>
        <row r="331">
          <cell r="A331">
            <v>1286</v>
          </cell>
          <cell r="B331">
            <v>202</v>
          </cell>
          <cell r="C331" t="str">
            <v>Паршиков В. М.</v>
          </cell>
          <cell r="D331" t="str">
            <v>Шт</v>
          </cell>
          <cell r="E331">
            <v>26</v>
          </cell>
          <cell r="F331" t="str">
            <v>20.12.1999</v>
          </cell>
          <cell r="G331" t="str">
            <v xml:space="preserve"> </v>
          </cell>
          <cell r="H331" t="str">
            <v xml:space="preserve"> </v>
          </cell>
          <cell r="I331">
            <v>5</v>
          </cell>
          <cell r="J331">
            <v>11</v>
          </cell>
          <cell r="K331">
            <v>11</v>
          </cell>
        </row>
        <row r="332">
          <cell r="A332">
            <v>1287</v>
          </cell>
          <cell r="B332">
            <v>202</v>
          </cell>
          <cell r="C332" t="str">
            <v>Костиков А. Э.</v>
          </cell>
          <cell r="D332" t="str">
            <v>Шт</v>
          </cell>
          <cell r="E332">
            <v>26</v>
          </cell>
          <cell r="F332" t="str">
            <v>01.12.1999</v>
          </cell>
          <cell r="G332" t="str">
            <v xml:space="preserve"> </v>
          </cell>
          <cell r="H332" t="str">
            <v xml:space="preserve"> </v>
          </cell>
          <cell r="I332">
            <v>6</v>
          </cell>
          <cell r="J332">
            <v>0</v>
          </cell>
          <cell r="K332">
            <v>0</v>
          </cell>
        </row>
        <row r="333">
          <cell r="A333">
            <v>1288</v>
          </cell>
          <cell r="B333">
            <v>2009</v>
          </cell>
          <cell r="C333" t="str">
            <v>Грищенко О. Ю.</v>
          </cell>
          <cell r="D333" t="str">
            <v>Шт</v>
          </cell>
          <cell r="E333">
            <v>20</v>
          </cell>
          <cell r="F333" t="str">
            <v>01.12.1999</v>
          </cell>
          <cell r="G333" t="str">
            <v xml:space="preserve"> </v>
          </cell>
          <cell r="H333" t="str">
            <v xml:space="preserve"> </v>
          </cell>
          <cell r="I333">
            <v>6</v>
          </cell>
          <cell r="J333">
            <v>0</v>
          </cell>
          <cell r="K333">
            <v>0</v>
          </cell>
        </row>
        <row r="334">
          <cell r="A334">
            <v>1291</v>
          </cell>
          <cell r="B334">
            <v>2013</v>
          </cell>
          <cell r="C334" t="str">
            <v>Басалыга В. М.</v>
          </cell>
          <cell r="D334" t="str">
            <v>Шт</v>
          </cell>
          <cell r="E334">
            <v>25</v>
          </cell>
          <cell r="F334" t="str">
            <v>05.01.2000</v>
          </cell>
          <cell r="G334" t="str">
            <v xml:space="preserve"> </v>
          </cell>
          <cell r="H334" t="str">
            <v xml:space="preserve"> </v>
          </cell>
          <cell r="I334">
            <v>5</v>
          </cell>
          <cell r="J334">
            <v>10</v>
          </cell>
          <cell r="K334">
            <v>26</v>
          </cell>
        </row>
        <row r="335">
          <cell r="A335">
            <v>1292</v>
          </cell>
          <cell r="B335">
            <v>2011</v>
          </cell>
          <cell r="C335" t="str">
            <v>Шеянова Г. С.</v>
          </cell>
          <cell r="D335" t="str">
            <v>Шт</v>
          </cell>
          <cell r="E335" t="str">
            <v>23.1.1</v>
          </cell>
          <cell r="F335" t="str">
            <v>10.01.2000</v>
          </cell>
          <cell r="G335" t="str">
            <v xml:space="preserve"> </v>
          </cell>
          <cell r="H335" t="str">
            <v xml:space="preserve"> </v>
          </cell>
          <cell r="I335">
            <v>5</v>
          </cell>
          <cell r="J335">
            <v>10</v>
          </cell>
          <cell r="K335">
            <v>21</v>
          </cell>
        </row>
        <row r="336">
          <cell r="A336">
            <v>1293</v>
          </cell>
          <cell r="B336">
            <v>1500</v>
          </cell>
          <cell r="C336" t="str">
            <v>Лукин А. А.</v>
          </cell>
          <cell r="D336" t="str">
            <v>Шт</v>
          </cell>
          <cell r="E336">
            <v>25</v>
          </cell>
          <cell r="F336" t="str">
            <v>05.01.2000</v>
          </cell>
          <cell r="G336" t="str">
            <v xml:space="preserve"> </v>
          </cell>
          <cell r="H336" t="str">
            <v xml:space="preserve"> </v>
          </cell>
          <cell r="I336">
            <v>5</v>
          </cell>
          <cell r="J336">
            <v>10</v>
          </cell>
          <cell r="K336">
            <v>26</v>
          </cell>
        </row>
        <row r="337">
          <cell r="A337">
            <v>1298</v>
          </cell>
          <cell r="B337">
            <v>2011</v>
          </cell>
          <cell r="C337" t="str">
            <v>Холод В. В.</v>
          </cell>
          <cell r="D337" t="str">
            <v>Шт</v>
          </cell>
          <cell r="E337" t="str">
            <v>23.1.2</v>
          </cell>
          <cell r="F337" t="str">
            <v>24.01.2000</v>
          </cell>
          <cell r="G337" t="str">
            <v xml:space="preserve"> </v>
          </cell>
          <cell r="H337" t="str">
            <v xml:space="preserve"> </v>
          </cell>
          <cell r="I337">
            <v>5</v>
          </cell>
          <cell r="J337">
            <v>10</v>
          </cell>
          <cell r="K337">
            <v>7</v>
          </cell>
        </row>
        <row r="338">
          <cell r="A338">
            <v>1299</v>
          </cell>
          <cell r="B338">
            <v>1501</v>
          </cell>
          <cell r="C338" t="str">
            <v>Кравцов В. И.</v>
          </cell>
          <cell r="D338" t="str">
            <v>Шт</v>
          </cell>
          <cell r="E338">
            <v>25</v>
          </cell>
          <cell r="F338" t="str">
            <v>05.01.2000</v>
          </cell>
          <cell r="G338" t="str">
            <v xml:space="preserve"> </v>
          </cell>
          <cell r="H338" t="str">
            <v xml:space="preserve"> </v>
          </cell>
          <cell r="I338">
            <v>5</v>
          </cell>
          <cell r="J338">
            <v>10</v>
          </cell>
          <cell r="K338">
            <v>26</v>
          </cell>
        </row>
        <row r="339">
          <cell r="A339">
            <v>1302</v>
          </cell>
          <cell r="B339">
            <v>202</v>
          </cell>
          <cell r="C339" t="str">
            <v>Чудина О. В.</v>
          </cell>
          <cell r="D339" t="str">
            <v>Шт</v>
          </cell>
          <cell r="E339">
            <v>26</v>
          </cell>
          <cell r="F339" t="str">
            <v>05.01.2000</v>
          </cell>
          <cell r="G339" t="str">
            <v xml:space="preserve"> </v>
          </cell>
          <cell r="H339" t="str">
            <v xml:space="preserve"> </v>
          </cell>
          <cell r="I339">
            <v>5</v>
          </cell>
          <cell r="J339">
            <v>10</v>
          </cell>
          <cell r="K339">
            <v>26</v>
          </cell>
        </row>
        <row r="340">
          <cell r="A340">
            <v>1305</v>
          </cell>
          <cell r="B340">
            <v>1500</v>
          </cell>
          <cell r="C340" t="str">
            <v>Красиков Ф. М.</v>
          </cell>
          <cell r="D340" t="str">
            <v>Шт</v>
          </cell>
          <cell r="E340">
            <v>25</v>
          </cell>
          <cell r="F340" t="str">
            <v>24.01.2000</v>
          </cell>
          <cell r="G340" t="str">
            <v xml:space="preserve"> </v>
          </cell>
          <cell r="H340" t="str">
            <v xml:space="preserve"> </v>
          </cell>
          <cell r="I340">
            <v>5</v>
          </cell>
          <cell r="J340">
            <v>10</v>
          </cell>
          <cell r="K340">
            <v>7</v>
          </cell>
        </row>
        <row r="341">
          <cell r="A341">
            <v>1307</v>
          </cell>
          <cell r="B341">
            <v>2007</v>
          </cell>
          <cell r="C341" t="str">
            <v>Шидловский В. В.</v>
          </cell>
          <cell r="D341" t="str">
            <v>Шт</v>
          </cell>
          <cell r="E341">
            <v>25</v>
          </cell>
          <cell r="F341" t="str">
            <v>01.02.2000</v>
          </cell>
          <cell r="G341" t="str">
            <v>11.04.05</v>
          </cell>
          <cell r="H341" t="str">
            <v xml:space="preserve"> </v>
          </cell>
          <cell r="I341">
            <v>5</v>
          </cell>
          <cell r="J341">
            <v>10</v>
          </cell>
          <cell r="K341">
            <v>0</v>
          </cell>
        </row>
        <row r="342">
          <cell r="A342">
            <v>1308</v>
          </cell>
          <cell r="B342">
            <v>1101</v>
          </cell>
          <cell r="C342" t="str">
            <v>Казимиренко Т. В.</v>
          </cell>
          <cell r="D342" t="str">
            <v>Шт</v>
          </cell>
          <cell r="E342">
            <v>25</v>
          </cell>
          <cell r="F342" t="str">
            <v>01.02.2000</v>
          </cell>
          <cell r="G342" t="str">
            <v xml:space="preserve"> </v>
          </cell>
          <cell r="H342" t="str">
            <v xml:space="preserve"> </v>
          </cell>
          <cell r="I342">
            <v>5</v>
          </cell>
          <cell r="J342">
            <v>10</v>
          </cell>
          <cell r="K342">
            <v>0</v>
          </cell>
        </row>
        <row r="343">
          <cell r="A343">
            <v>1314</v>
          </cell>
          <cell r="B343">
            <v>202</v>
          </cell>
          <cell r="C343" t="str">
            <v>Лисевич С. А.</v>
          </cell>
          <cell r="D343" t="str">
            <v>Шт</v>
          </cell>
          <cell r="E343">
            <v>26</v>
          </cell>
          <cell r="F343" t="str">
            <v>01.03.2000</v>
          </cell>
          <cell r="G343" t="str">
            <v xml:space="preserve"> </v>
          </cell>
          <cell r="H343" t="str">
            <v xml:space="preserve"> </v>
          </cell>
          <cell r="I343">
            <v>5</v>
          </cell>
          <cell r="J343">
            <v>9</v>
          </cell>
          <cell r="K343">
            <v>0</v>
          </cell>
        </row>
        <row r="344">
          <cell r="A344">
            <v>1318</v>
          </cell>
          <cell r="B344">
            <v>201</v>
          </cell>
          <cell r="C344" t="str">
            <v>Безруков А. А.</v>
          </cell>
          <cell r="D344" t="str">
            <v>Совм</v>
          </cell>
          <cell r="E344">
            <v>26</v>
          </cell>
          <cell r="F344" t="str">
            <v>01.10.2001</v>
          </cell>
          <cell r="G344" t="str">
            <v xml:space="preserve"> </v>
          </cell>
          <cell r="H344" t="str">
            <v xml:space="preserve"> </v>
          </cell>
          <cell r="I344">
            <v>4</v>
          </cell>
          <cell r="J344">
            <v>2</v>
          </cell>
          <cell r="K344">
            <v>0</v>
          </cell>
        </row>
        <row r="345">
          <cell r="A345">
            <v>1319</v>
          </cell>
          <cell r="B345">
            <v>2011</v>
          </cell>
          <cell r="C345" t="str">
            <v>Галушкин Ю. Г.</v>
          </cell>
          <cell r="D345" t="str">
            <v>Шт</v>
          </cell>
          <cell r="E345" t="str">
            <v>23.1.2</v>
          </cell>
          <cell r="F345" t="str">
            <v>13.04.2000</v>
          </cell>
          <cell r="G345" t="str">
            <v xml:space="preserve"> </v>
          </cell>
          <cell r="H345" t="str">
            <v xml:space="preserve"> </v>
          </cell>
          <cell r="I345">
            <v>5</v>
          </cell>
          <cell r="J345">
            <v>7</v>
          </cell>
          <cell r="K345">
            <v>18</v>
          </cell>
        </row>
        <row r="346">
          <cell r="A346">
            <v>1323</v>
          </cell>
          <cell r="B346">
            <v>201</v>
          </cell>
          <cell r="C346" t="str">
            <v>Петровская Е. А.</v>
          </cell>
          <cell r="D346" t="str">
            <v>Шт</v>
          </cell>
          <cell r="E346">
            <v>26</v>
          </cell>
          <cell r="F346" t="str">
            <v>24.04.2000</v>
          </cell>
          <cell r="G346" t="str">
            <v>*</v>
          </cell>
          <cell r="H346" t="str">
            <v xml:space="preserve"> </v>
          </cell>
          <cell r="I346">
            <v>5</v>
          </cell>
          <cell r="J346">
            <v>7</v>
          </cell>
          <cell r="K346">
            <v>7</v>
          </cell>
        </row>
        <row r="347">
          <cell r="A347">
            <v>1325</v>
          </cell>
          <cell r="B347">
            <v>2011</v>
          </cell>
          <cell r="C347" t="str">
            <v>Васильев В. Б.</v>
          </cell>
          <cell r="D347" t="str">
            <v>Шт</v>
          </cell>
          <cell r="E347" t="str">
            <v>23.1.1</v>
          </cell>
          <cell r="F347" t="str">
            <v>03.05.2000</v>
          </cell>
          <cell r="G347" t="str">
            <v xml:space="preserve"> </v>
          </cell>
          <cell r="H347" t="str">
            <v xml:space="preserve"> </v>
          </cell>
          <cell r="I347">
            <v>5</v>
          </cell>
          <cell r="J347">
            <v>6</v>
          </cell>
          <cell r="K347">
            <v>28</v>
          </cell>
        </row>
        <row r="348">
          <cell r="A348">
            <v>1326</v>
          </cell>
          <cell r="B348">
            <v>2011</v>
          </cell>
          <cell r="C348" t="str">
            <v>Леонидов В. А.</v>
          </cell>
          <cell r="D348" t="str">
            <v>Шт</v>
          </cell>
          <cell r="E348">
            <v>25</v>
          </cell>
          <cell r="F348" t="str">
            <v>12.05.2000</v>
          </cell>
          <cell r="G348" t="str">
            <v xml:space="preserve"> </v>
          </cell>
          <cell r="H348" t="str">
            <v xml:space="preserve"> </v>
          </cell>
          <cell r="I348">
            <v>5</v>
          </cell>
          <cell r="J348">
            <v>6</v>
          </cell>
          <cell r="K348">
            <v>19</v>
          </cell>
        </row>
        <row r="349">
          <cell r="A349">
            <v>1327</v>
          </cell>
          <cell r="B349">
            <v>1101</v>
          </cell>
          <cell r="C349" t="str">
            <v>Сапон М. Г.</v>
          </cell>
          <cell r="D349" t="str">
            <v>Шт</v>
          </cell>
          <cell r="E349">
            <v>25</v>
          </cell>
          <cell r="F349" t="str">
            <v>15.05.2000</v>
          </cell>
          <cell r="G349" t="str">
            <v>17.05.04</v>
          </cell>
          <cell r="H349" t="str">
            <v>по сост здоровья</v>
          </cell>
          <cell r="I349">
            <v>5</v>
          </cell>
          <cell r="J349">
            <v>6</v>
          </cell>
          <cell r="K349">
            <v>16</v>
          </cell>
        </row>
        <row r="350">
          <cell r="A350">
            <v>2206</v>
          </cell>
          <cell r="B350">
            <v>1602</v>
          </cell>
          <cell r="C350" t="str">
            <v>Кузнецова Т. В.</v>
          </cell>
          <cell r="D350" t="str">
            <v>Шт</v>
          </cell>
          <cell r="E350">
            <v>20</v>
          </cell>
          <cell r="F350" t="str">
            <v>01.04.2000</v>
          </cell>
          <cell r="G350" t="str">
            <v xml:space="preserve"> </v>
          </cell>
          <cell r="H350" t="str">
            <v xml:space="preserve"> </v>
          </cell>
          <cell r="I350">
            <v>5</v>
          </cell>
          <cell r="J350">
            <v>8</v>
          </cell>
          <cell r="K350">
            <v>0</v>
          </cell>
        </row>
        <row r="351">
          <cell r="A351">
            <v>2212</v>
          </cell>
          <cell r="B351">
            <v>1603</v>
          </cell>
          <cell r="C351" t="str">
            <v>Хубулова Т. В.</v>
          </cell>
          <cell r="D351" t="str">
            <v>Шт</v>
          </cell>
          <cell r="E351">
            <v>20</v>
          </cell>
          <cell r="F351" t="str">
            <v>01.08.2001</v>
          </cell>
          <cell r="G351" t="str">
            <v xml:space="preserve"> </v>
          </cell>
          <cell r="H351" t="str">
            <v xml:space="preserve"> </v>
          </cell>
          <cell r="I351">
            <v>4</v>
          </cell>
          <cell r="J351">
            <v>4</v>
          </cell>
          <cell r="K351">
            <v>0</v>
          </cell>
        </row>
        <row r="352">
          <cell r="A352">
            <v>2214</v>
          </cell>
          <cell r="B352">
            <v>801</v>
          </cell>
          <cell r="C352" t="str">
            <v>Мирошниченко Т. Н.</v>
          </cell>
          <cell r="D352" t="str">
            <v>Шт</v>
          </cell>
          <cell r="E352">
            <v>26</v>
          </cell>
          <cell r="F352" t="str">
            <v>01.04.2000</v>
          </cell>
          <cell r="G352" t="str">
            <v>12.05.05</v>
          </cell>
          <cell r="H352" t="str">
            <v xml:space="preserve"> </v>
          </cell>
          <cell r="I352">
            <v>5</v>
          </cell>
          <cell r="J352">
            <v>8</v>
          </cell>
          <cell r="K352">
            <v>0</v>
          </cell>
        </row>
        <row r="353">
          <cell r="A353">
            <v>2251</v>
          </cell>
          <cell r="B353">
            <v>1602</v>
          </cell>
          <cell r="C353" t="str">
            <v>Галактионова И. Б.</v>
          </cell>
          <cell r="D353" t="str">
            <v>Шт</v>
          </cell>
          <cell r="E353">
            <v>20</v>
          </cell>
          <cell r="F353" t="str">
            <v>01.08.2001</v>
          </cell>
          <cell r="G353" t="str">
            <v xml:space="preserve"> </v>
          </cell>
          <cell r="H353" t="str">
            <v xml:space="preserve"> </v>
          </cell>
          <cell r="I353">
            <v>4</v>
          </cell>
          <cell r="J353">
            <v>4</v>
          </cell>
          <cell r="K353">
            <v>0</v>
          </cell>
        </row>
        <row r="354">
          <cell r="A354">
            <v>2267</v>
          </cell>
          <cell r="B354">
            <v>2005</v>
          </cell>
          <cell r="C354" t="str">
            <v>Шунатова Л. Н.</v>
          </cell>
          <cell r="D354" t="str">
            <v>Шт</v>
          </cell>
          <cell r="E354">
            <v>26</v>
          </cell>
          <cell r="F354" t="str">
            <v>01.06.2000</v>
          </cell>
          <cell r="G354" t="str">
            <v xml:space="preserve"> </v>
          </cell>
          <cell r="H354" t="str">
            <v xml:space="preserve"> </v>
          </cell>
          <cell r="I354">
            <v>5</v>
          </cell>
          <cell r="J354">
            <v>6</v>
          </cell>
          <cell r="K354">
            <v>0</v>
          </cell>
        </row>
        <row r="355">
          <cell r="A355">
            <v>2268</v>
          </cell>
          <cell r="B355">
            <v>1603</v>
          </cell>
          <cell r="C355" t="str">
            <v>Тиханчук А. С.</v>
          </cell>
          <cell r="D355" t="str">
            <v>Шт</v>
          </cell>
          <cell r="E355">
            <v>20</v>
          </cell>
          <cell r="F355" t="str">
            <v>20.11.2000</v>
          </cell>
          <cell r="G355" t="str">
            <v xml:space="preserve"> </v>
          </cell>
          <cell r="H355" t="str">
            <v xml:space="preserve"> </v>
          </cell>
          <cell r="I355">
            <v>5</v>
          </cell>
          <cell r="J355">
            <v>0</v>
          </cell>
          <cell r="K355">
            <v>11</v>
          </cell>
        </row>
        <row r="356">
          <cell r="A356">
            <v>2307</v>
          </cell>
          <cell r="B356">
            <v>1603</v>
          </cell>
          <cell r="C356" t="str">
            <v>Лысенко А. В.</v>
          </cell>
          <cell r="D356" t="str">
            <v>Шт</v>
          </cell>
          <cell r="E356">
            <v>20</v>
          </cell>
          <cell r="F356" t="str">
            <v>09.03.1999</v>
          </cell>
          <cell r="G356" t="str">
            <v xml:space="preserve"> </v>
          </cell>
          <cell r="H356" t="str">
            <v xml:space="preserve"> </v>
          </cell>
          <cell r="I356">
            <v>6</v>
          </cell>
          <cell r="J356">
            <v>8</v>
          </cell>
          <cell r="K356">
            <v>22</v>
          </cell>
        </row>
        <row r="357">
          <cell r="A357">
            <v>2329</v>
          </cell>
          <cell r="B357">
            <v>1603</v>
          </cell>
          <cell r="C357" t="str">
            <v>Карлова Н. Т.</v>
          </cell>
          <cell r="D357" t="str">
            <v>Шт</v>
          </cell>
          <cell r="E357">
            <v>20</v>
          </cell>
          <cell r="F357" t="str">
            <v>09.03.1999</v>
          </cell>
          <cell r="G357" t="str">
            <v xml:space="preserve"> </v>
          </cell>
          <cell r="H357" t="str">
            <v xml:space="preserve"> </v>
          </cell>
          <cell r="I357">
            <v>6</v>
          </cell>
          <cell r="J357">
            <v>8</v>
          </cell>
          <cell r="K357">
            <v>22</v>
          </cell>
        </row>
        <row r="358">
          <cell r="A358">
            <v>2341</v>
          </cell>
          <cell r="B358">
            <v>1601</v>
          </cell>
          <cell r="C358" t="str">
            <v>Федорченко Н. Н.</v>
          </cell>
          <cell r="D358" t="str">
            <v>Шт</v>
          </cell>
          <cell r="E358">
            <v>20</v>
          </cell>
          <cell r="F358" t="str">
            <v>10.01.2002</v>
          </cell>
          <cell r="G358" t="str">
            <v xml:space="preserve"> </v>
          </cell>
          <cell r="H358" t="str">
            <v xml:space="preserve"> </v>
          </cell>
          <cell r="I358">
            <v>3</v>
          </cell>
          <cell r="J358">
            <v>10</v>
          </cell>
          <cell r="K358">
            <v>21</v>
          </cell>
        </row>
        <row r="359">
          <cell r="A359">
            <v>2372</v>
          </cell>
          <cell r="B359">
            <v>1603</v>
          </cell>
          <cell r="C359" t="str">
            <v>Березина И. Ю.</v>
          </cell>
          <cell r="D359" t="str">
            <v>Шт</v>
          </cell>
          <cell r="E359">
            <v>20</v>
          </cell>
          <cell r="F359" t="str">
            <v>01.08.2001</v>
          </cell>
          <cell r="G359" t="str">
            <v xml:space="preserve"> </v>
          </cell>
          <cell r="H359" t="str">
            <v xml:space="preserve"> </v>
          </cell>
          <cell r="I359">
            <v>4</v>
          </cell>
          <cell r="J359">
            <v>4</v>
          </cell>
          <cell r="K359">
            <v>0</v>
          </cell>
        </row>
        <row r="360">
          <cell r="A360">
            <v>2383</v>
          </cell>
          <cell r="B360">
            <v>1500</v>
          </cell>
          <cell r="C360" t="str">
            <v>Карташев О. В.</v>
          </cell>
          <cell r="D360" t="str">
            <v>Шт</v>
          </cell>
          <cell r="E360">
            <v>25</v>
          </cell>
          <cell r="F360" t="str">
            <v>10.04.2000</v>
          </cell>
          <cell r="G360" t="str">
            <v xml:space="preserve"> </v>
          </cell>
          <cell r="H360" t="str">
            <v xml:space="preserve"> </v>
          </cell>
          <cell r="I360">
            <v>5</v>
          </cell>
          <cell r="J360">
            <v>7</v>
          </cell>
          <cell r="K360">
            <v>21</v>
          </cell>
        </row>
        <row r="361">
          <cell r="A361">
            <v>2426</v>
          </cell>
          <cell r="B361">
            <v>401</v>
          </cell>
          <cell r="C361" t="str">
            <v>Шурпик С. Н.</v>
          </cell>
          <cell r="D361" t="str">
            <v>Шт</v>
          </cell>
          <cell r="E361">
            <v>25</v>
          </cell>
          <cell r="F361" t="str">
            <v>23.01.2001</v>
          </cell>
          <cell r="G361" t="str">
            <v>31.01.05</v>
          </cell>
          <cell r="H361" t="str">
            <v xml:space="preserve"> </v>
          </cell>
          <cell r="I361">
            <v>4</v>
          </cell>
          <cell r="J361">
            <v>10</v>
          </cell>
          <cell r="K361">
            <v>8</v>
          </cell>
        </row>
        <row r="362">
          <cell r="A362">
            <v>2428</v>
          </cell>
          <cell r="B362">
            <v>2009</v>
          </cell>
          <cell r="C362" t="str">
            <v>Дерванова Е. С.</v>
          </cell>
          <cell r="D362" t="str">
            <v>Шт</v>
          </cell>
          <cell r="E362">
            <v>20</v>
          </cell>
          <cell r="F362" t="str">
            <v>01.06.2000</v>
          </cell>
          <cell r="G362" t="str">
            <v>22.11.04</v>
          </cell>
          <cell r="H362" t="str">
            <v>в связи со смертью</v>
          </cell>
          <cell r="I362">
            <v>5</v>
          </cell>
          <cell r="J362">
            <v>6</v>
          </cell>
          <cell r="K362">
            <v>0</v>
          </cell>
        </row>
        <row r="363">
          <cell r="A363">
            <v>2432</v>
          </cell>
          <cell r="B363">
            <v>302</v>
          </cell>
          <cell r="C363" t="str">
            <v>Литвиненко Н. А.</v>
          </cell>
          <cell r="D363" t="str">
            <v>Шт</v>
          </cell>
          <cell r="E363">
            <v>20</v>
          </cell>
          <cell r="F363" t="str">
            <v>23.04.2002</v>
          </cell>
          <cell r="G363" t="str">
            <v xml:space="preserve"> </v>
          </cell>
          <cell r="H363" t="str">
            <v xml:space="preserve"> </v>
          </cell>
          <cell r="I363">
            <v>3</v>
          </cell>
          <cell r="J363">
            <v>7</v>
          </cell>
          <cell r="K363">
            <v>8</v>
          </cell>
        </row>
        <row r="364">
          <cell r="A364">
            <v>2434</v>
          </cell>
          <cell r="B364">
            <v>1501</v>
          </cell>
          <cell r="C364" t="str">
            <v>Артеменко А. И.</v>
          </cell>
          <cell r="D364" t="str">
            <v>Шт</v>
          </cell>
          <cell r="E364">
            <v>25</v>
          </cell>
          <cell r="F364" t="str">
            <v>05.01.2000</v>
          </cell>
          <cell r="G364" t="str">
            <v>30.09.05</v>
          </cell>
          <cell r="H364" t="str">
            <v xml:space="preserve"> </v>
          </cell>
          <cell r="I364">
            <v>5</v>
          </cell>
          <cell r="J364">
            <v>10</v>
          </cell>
          <cell r="K364">
            <v>26</v>
          </cell>
        </row>
        <row r="365">
          <cell r="A365">
            <v>2453</v>
          </cell>
          <cell r="B365">
            <v>1603</v>
          </cell>
          <cell r="C365" t="str">
            <v>Бойко Л. А.</v>
          </cell>
          <cell r="D365" t="str">
            <v>Шт</v>
          </cell>
          <cell r="E365">
            <v>20</v>
          </cell>
          <cell r="F365" t="str">
            <v>01.08.2001</v>
          </cell>
          <cell r="G365" t="str">
            <v xml:space="preserve"> </v>
          </cell>
          <cell r="H365" t="str">
            <v xml:space="preserve"> </v>
          </cell>
          <cell r="I365">
            <v>4</v>
          </cell>
          <cell r="J365">
            <v>4</v>
          </cell>
          <cell r="K365">
            <v>0</v>
          </cell>
        </row>
        <row r="366">
          <cell r="A366">
            <v>2456</v>
          </cell>
          <cell r="B366">
            <v>1603</v>
          </cell>
          <cell r="C366" t="str">
            <v>Панюшева Т. В.</v>
          </cell>
          <cell r="D366" t="str">
            <v>Шт</v>
          </cell>
          <cell r="E366">
            <v>20</v>
          </cell>
          <cell r="F366" t="str">
            <v>01.09.2000</v>
          </cell>
          <cell r="G366" t="str">
            <v xml:space="preserve"> </v>
          </cell>
          <cell r="H366" t="str">
            <v xml:space="preserve"> </v>
          </cell>
          <cell r="I366">
            <v>5</v>
          </cell>
          <cell r="J366">
            <v>3</v>
          </cell>
          <cell r="K366">
            <v>0</v>
          </cell>
        </row>
        <row r="367">
          <cell r="A367">
            <v>2458</v>
          </cell>
          <cell r="B367">
            <v>1603</v>
          </cell>
          <cell r="C367" t="str">
            <v>Ерошина Л. Н.</v>
          </cell>
          <cell r="D367" t="str">
            <v>Шт</v>
          </cell>
          <cell r="E367">
            <v>20</v>
          </cell>
          <cell r="F367" t="str">
            <v>01.08.2001</v>
          </cell>
          <cell r="G367" t="str">
            <v xml:space="preserve"> </v>
          </cell>
          <cell r="H367" t="str">
            <v xml:space="preserve"> </v>
          </cell>
          <cell r="I367">
            <v>4</v>
          </cell>
          <cell r="J367">
            <v>4</v>
          </cell>
          <cell r="K367">
            <v>0</v>
          </cell>
        </row>
        <row r="368">
          <cell r="A368">
            <v>2459</v>
          </cell>
          <cell r="B368">
            <v>1602</v>
          </cell>
          <cell r="C368" t="str">
            <v>Киселева Т. М.</v>
          </cell>
          <cell r="D368" t="str">
            <v>Шт</v>
          </cell>
          <cell r="E368">
            <v>20</v>
          </cell>
          <cell r="F368" t="str">
            <v>01.08.2001</v>
          </cell>
          <cell r="G368" t="str">
            <v>31.10.05</v>
          </cell>
          <cell r="H368" t="str">
            <v xml:space="preserve"> </v>
          </cell>
          <cell r="I368">
            <v>4</v>
          </cell>
          <cell r="J368">
            <v>4</v>
          </cell>
          <cell r="K368">
            <v>0</v>
          </cell>
        </row>
        <row r="369">
          <cell r="A369">
            <v>2460</v>
          </cell>
          <cell r="B369">
            <v>1601</v>
          </cell>
          <cell r="C369" t="str">
            <v>Школина С. А.</v>
          </cell>
          <cell r="D369" t="str">
            <v>Шт</v>
          </cell>
          <cell r="E369">
            <v>20</v>
          </cell>
          <cell r="F369" t="str">
            <v>01.08.2001</v>
          </cell>
          <cell r="G369" t="str">
            <v xml:space="preserve"> </v>
          </cell>
          <cell r="H369" t="str">
            <v xml:space="preserve"> </v>
          </cell>
          <cell r="I369">
            <v>4</v>
          </cell>
          <cell r="J369">
            <v>4</v>
          </cell>
          <cell r="K369">
            <v>0</v>
          </cell>
        </row>
        <row r="370">
          <cell r="A370">
            <v>2465</v>
          </cell>
          <cell r="B370">
            <v>2011</v>
          </cell>
          <cell r="C370" t="str">
            <v>Гетман М. Г.</v>
          </cell>
          <cell r="D370" t="str">
            <v>Шт</v>
          </cell>
          <cell r="E370">
            <v>25</v>
          </cell>
          <cell r="F370" t="str">
            <v>23.04.2001</v>
          </cell>
          <cell r="G370" t="str">
            <v xml:space="preserve"> </v>
          </cell>
          <cell r="H370" t="str">
            <v xml:space="preserve"> </v>
          </cell>
          <cell r="I370">
            <v>4</v>
          </cell>
          <cell r="J370">
            <v>7</v>
          </cell>
          <cell r="K370">
            <v>8</v>
          </cell>
        </row>
        <row r="371">
          <cell r="A371">
            <v>2467</v>
          </cell>
          <cell r="B371">
            <v>302</v>
          </cell>
          <cell r="C371" t="str">
            <v>Баранникова Л. М.</v>
          </cell>
          <cell r="D371" t="str">
            <v>Шт</v>
          </cell>
          <cell r="E371">
            <v>20</v>
          </cell>
          <cell r="F371" t="str">
            <v>01.02.2002</v>
          </cell>
          <cell r="G371" t="str">
            <v xml:space="preserve"> </v>
          </cell>
          <cell r="H371" t="str">
            <v xml:space="preserve"> </v>
          </cell>
          <cell r="I371">
            <v>3</v>
          </cell>
          <cell r="J371">
            <v>10</v>
          </cell>
          <cell r="K371">
            <v>0</v>
          </cell>
        </row>
        <row r="372">
          <cell r="A372">
            <v>2480</v>
          </cell>
          <cell r="B372">
            <v>1500</v>
          </cell>
          <cell r="C372" t="str">
            <v>Фатеев В. В.</v>
          </cell>
          <cell r="D372" t="str">
            <v>Шт</v>
          </cell>
          <cell r="E372">
            <v>25</v>
          </cell>
          <cell r="F372" t="str">
            <v>13.04.2000</v>
          </cell>
          <cell r="G372" t="str">
            <v xml:space="preserve"> </v>
          </cell>
          <cell r="H372" t="str">
            <v xml:space="preserve"> </v>
          </cell>
          <cell r="I372">
            <v>5</v>
          </cell>
          <cell r="J372">
            <v>7</v>
          </cell>
          <cell r="K372">
            <v>18</v>
          </cell>
        </row>
        <row r="373">
          <cell r="A373">
            <v>2486</v>
          </cell>
          <cell r="B373">
            <v>2009</v>
          </cell>
          <cell r="C373" t="str">
            <v>Ковалев В. Д.</v>
          </cell>
          <cell r="D373" t="str">
            <v>Шт</v>
          </cell>
          <cell r="E373">
            <v>25</v>
          </cell>
          <cell r="F373" t="str">
            <v>01.06.2000</v>
          </cell>
          <cell r="G373" t="str">
            <v xml:space="preserve"> </v>
          </cell>
          <cell r="H373" t="str">
            <v xml:space="preserve"> </v>
          </cell>
          <cell r="I373">
            <v>5</v>
          </cell>
          <cell r="J373">
            <v>6</v>
          </cell>
          <cell r="K373">
            <v>0</v>
          </cell>
        </row>
        <row r="374">
          <cell r="A374">
            <v>2491</v>
          </cell>
          <cell r="B374">
            <v>202</v>
          </cell>
          <cell r="C374" t="str">
            <v>Стрельцова И. В.</v>
          </cell>
          <cell r="D374" t="str">
            <v>Шт</v>
          </cell>
          <cell r="E374">
            <v>26</v>
          </cell>
          <cell r="F374" t="str">
            <v>26.10.2000</v>
          </cell>
          <cell r="G374" t="str">
            <v>01.12.04</v>
          </cell>
          <cell r="H374" t="str">
            <v xml:space="preserve"> </v>
          </cell>
          <cell r="I374">
            <v>5</v>
          </cell>
          <cell r="J374">
            <v>1</v>
          </cell>
          <cell r="K374">
            <v>5</v>
          </cell>
        </row>
        <row r="375">
          <cell r="A375">
            <v>2511</v>
          </cell>
          <cell r="B375">
            <v>1101</v>
          </cell>
          <cell r="C375" t="str">
            <v>Алехна Г. Н.</v>
          </cell>
          <cell r="D375" t="str">
            <v>Шт</v>
          </cell>
          <cell r="E375">
            <v>25</v>
          </cell>
          <cell r="F375" t="str">
            <v>01.02.2000</v>
          </cell>
          <cell r="G375" t="str">
            <v>03.02.05</v>
          </cell>
          <cell r="H375" t="str">
            <v xml:space="preserve"> </v>
          </cell>
          <cell r="I375">
            <v>5</v>
          </cell>
          <cell r="J375">
            <v>10</v>
          </cell>
          <cell r="K375">
            <v>0</v>
          </cell>
        </row>
        <row r="376">
          <cell r="A376">
            <v>2530</v>
          </cell>
          <cell r="B376">
            <v>303</v>
          </cell>
          <cell r="C376" t="str">
            <v>Фадеева Н. Н.</v>
          </cell>
          <cell r="D376" t="str">
            <v>Шт</v>
          </cell>
          <cell r="E376">
            <v>20</v>
          </cell>
          <cell r="F376" t="str">
            <v>06.08.2001</v>
          </cell>
          <cell r="G376" t="str">
            <v xml:space="preserve"> </v>
          </cell>
          <cell r="H376" t="str">
            <v xml:space="preserve"> </v>
          </cell>
          <cell r="I376">
            <v>4</v>
          </cell>
          <cell r="J376">
            <v>3</v>
          </cell>
          <cell r="K376">
            <v>25</v>
          </cell>
        </row>
        <row r="377">
          <cell r="A377">
            <v>2547</v>
          </cell>
          <cell r="B377">
            <v>1101</v>
          </cell>
          <cell r="C377" t="str">
            <v>Дьячков В. М.</v>
          </cell>
          <cell r="D377" t="str">
            <v>Шт</v>
          </cell>
          <cell r="E377">
            <v>25</v>
          </cell>
          <cell r="F377" t="str">
            <v>01.03.2000</v>
          </cell>
          <cell r="G377" t="str">
            <v xml:space="preserve"> </v>
          </cell>
          <cell r="H377" t="str">
            <v xml:space="preserve"> </v>
          </cell>
          <cell r="I377">
            <v>5</v>
          </cell>
          <cell r="J377">
            <v>9</v>
          </cell>
          <cell r="K377">
            <v>0</v>
          </cell>
        </row>
        <row r="378">
          <cell r="A378">
            <v>2567</v>
          </cell>
          <cell r="B378">
            <v>2013</v>
          </cell>
          <cell r="C378" t="str">
            <v>Плотников С. Д.</v>
          </cell>
          <cell r="D378" t="str">
            <v>Шт</v>
          </cell>
          <cell r="E378">
            <v>25</v>
          </cell>
          <cell r="F378" t="str">
            <v>16.01.2001</v>
          </cell>
          <cell r="G378" t="str">
            <v xml:space="preserve"> </v>
          </cell>
          <cell r="H378" t="str">
            <v xml:space="preserve"> </v>
          </cell>
          <cell r="I378">
            <v>4</v>
          </cell>
          <cell r="J378">
            <v>10</v>
          </cell>
          <cell r="K378">
            <v>15</v>
          </cell>
        </row>
        <row r="379">
          <cell r="A379">
            <v>2587</v>
          </cell>
          <cell r="B379">
            <v>501</v>
          </cell>
          <cell r="C379" t="str">
            <v>Левковская Т. П.</v>
          </cell>
          <cell r="D379" t="str">
            <v>Шт</v>
          </cell>
          <cell r="E379">
            <v>25</v>
          </cell>
          <cell r="F379" t="str">
            <v>22.01.2002</v>
          </cell>
          <cell r="G379" t="str">
            <v xml:space="preserve"> </v>
          </cell>
          <cell r="H379" t="str">
            <v xml:space="preserve"> </v>
          </cell>
          <cell r="I379">
            <v>3</v>
          </cell>
          <cell r="J379">
            <v>10</v>
          </cell>
          <cell r="K379">
            <v>9</v>
          </cell>
        </row>
        <row r="380">
          <cell r="A380">
            <v>2597</v>
          </cell>
          <cell r="B380">
            <v>302</v>
          </cell>
          <cell r="C380" t="str">
            <v>Колосова Е. Э.</v>
          </cell>
          <cell r="D380" t="str">
            <v>Шт</v>
          </cell>
          <cell r="E380">
            <v>20</v>
          </cell>
          <cell r="F380" t="str">
            <v>17.12.2001</v>
          </cell>
          <cell r="G380" t="str">
            <v xml:space="preserve"> </v>
          </cell>
          <cell r="H380" t="str">
            <v xml:space="preserve"> </v>
          </cell>
          <cell r="I380">
            <v>3</v>
          </cell>
          <cell r="J380">
            <v>11</v>
          </cell>
          <cell r="K380">
            <v>14</v>
          </cell>
        </row>
        <row r="381">
          <cell r="A381">
            <v>2602</v>
          </cell>
          <cell r="B381">
            <v>2013</v>
          </cell>
          <cell r="C381" t="str">
            <v>Смирнов Н. Н.</v>
          </cell>
          <cell r="D381" t="str">
            <v>Шт</v>
          </cell>
          <cell r="E381">
            <v>25</v>
          </cell>
          <cell r="F381" t="str">
            <v>03.07.2000</v>
          </cell>
          <cell r="G381" t="str">
            <v xml:space="preserve"> </v>
          </cell>
          <cell r="H381" t="str">
            <v xml:space="preserve"> </v>
          </cell>
          <cell r="I381">
            <v>5</v>
          </cell>
          <cell r="J381">
            <v>4</v>
          </cell>
          <cell r="K381">
            <v>28</v>
          </cell>
        </row>
        <row r="382">
          <cell r="A382">
            <v>2605</v>
          </cell>
          <cell r="B382">
            <v>1101</v>
          </cell>
          <cell r="C382" t="str">
            <v>Азаренков В. Н.</v>
          </cell>
          <cell r="D382" t="str">
            <v>Шт</v>
          </cell>
          <cell r="E382">
            <v>25</v>
          </cell>
          <cell r="F382" t="str">
            <v>01.09.2000</v>
          </cell>
          <cell r="G382" t="str">
            <v xml:space="preserve"> </v>
          </cell>
          <cell r="H382" t="str">
            <v xml:space="preserve"> </v>
          </cell>
          <cell r="I382">
            <v>5</v>
          </cell>
          <cell r="J382">
            <v>3</v>
          </cell>
          <cell r="K382">
            <v>0</v>
          </cell>
        </row>
        <row r="383">
          <cell r="A383">
            <v>2606</v>
          </cell>
          <cell r="B383">
            <v>2009</v>
          </cell>
          <cell r="C383" t="str">
            <v>Романова Т. А.</v>
          </cell>
          <cell r="D383" t="str">
            <v>Шт</v>
          </cell>
          <cell r="E383">
            <v>20</v>
          </cell>
          <cell r="F383" t="str">
            <v>01.10.2001</v>
          </cell>
          <cell r="G383" t="str">
            <v xml:space="preserve"> </v>
          </cell>
          <cell r="H383" t="str">
            <v xml:space="preserve"> </v>
          </cell>
          <cell r="I383">
            <v>4</v>
          </cell>
          <cell r="J383">
            <v>2</v>
          </cell>
          <cell r="K383">
            <v>0</v>
          </cell>
        </row>
        <row r="384">
          <cell r="A384">
            <v>3003</v>
          </cell>
          <cell r="B384">
            <v>1211</v>
          </cell>
          <cell r="C384" t="str">
            <v>Панов И. И.</v>
          </cell>
          <cell r="D384" t="str">
            <v>Шт</v>
          </cell>
          <cell r="E384">
            <v>25</v>
          </cell>
          <cell r="F384" t="str">
            <v>02.07.2001</v>
          </cell>
          <cell r="G384" t="str">
            <v xml:space="preserve"> </v>
          </cell>
          <cell r="H384" t="str">
            <v xml:space="preserve"> </v>
          </cell>
          <cell r="I384">
            <v>4</v>
          </cell>
          <cell r="J384">
            <v>4</v>
          </cell>
          <cell r="K384">
            <v>29</v>
          </cell>
        </row>
        <row r="385">
          <cell r="A385">
            <v>3009</v>
          </cell>
          <cell r="B385">
            <v>2002</v>
          </cell>
          <cell r="C385" t="str">
            <v>Останина Л. Я.</v>
          </cell>
          <cell r="D385" t="str">
            <v>Шт</v>
          </cell>
          <cell r="E385">
            <v>79</v>
          </cell>
          <cell r="F385" t="str">
            <v>05.07.2001</v>
          </cell>
          <cell r="G385" t="str">
            <v xml:space="preserve"> </v>
          </cell>
          <cell r="H385" t="str">
            <v xml:space="preserve"> </v>
          </cell>
          <cell r="I385">
            <v>4</v>
          </cell>
          <cell r="J385">
            <v>4</v>
          </cell>
          <cell r="K385">
            <v>26</v>
          </cell>
        </row>
        <row r="386">
          <cell r="A386">
            <v>3028</v>
          </cell>
          <cell r="B386">
            <v>1603</v>
          </cell>
          <cell r="C386" t="str">
            <v>Глухова Г. Д.</v>
          </cell>
          <cell r="D386" t="str">
            <v>Шт</v>
          </cell>
          <cell r="E386">
            <v>20</v>
          </cell>
          <cell r="F386" t="str">
            <v>01.08.2001</v>
          </cell>
          <cell r="G386" t="str">
            <v xml:space="preserve"> </v>
          </cell>
          <cell r="H386" t="str">
            <v xml:space="preserve"> </v>
          </cell>
          <cell r="I386">
            <v>4</v>
          </cell>
          <cell r="J386">
            <v>4</v>
          </cell>
          <cell r="K386">
            <v>0</v>
          </cell>
        </row>
        <row r="387">
          <cell r="A387">
            <v>3037</v>
          </cell>
          <cell r="B387">
            <v>303</v>
          </cell>
          <cell r="C387" t="str">
            <v>Смородина Т. А.</v>
          </cell>
          <cell r="D387" t="str">
            <v>Шт</v>
          </cell>
          <cell r="E387">
            <v>20</v>
          </cell>
          <cell r="F387" t="str">
            <v>01.02.2002</v>
          </cell>
          <cell r="G387" t="str">
            <v xml:space="preserve"> </v>
          </cell>
          <cell r="H387" t="str">
            <v xml:space="preserve"> </v>
          </cell>
          <cell r="I387">
            <v>3</v>
          </cell>
          <cell r="J387">
            <v>10</v>
          </cell>
          <cell r="K387">
            <v>0</v>
          </cell>
        </row>
        <row r="388">
          <cell r="A388">
            <v>3038</v>
          </cell>
          <cell r="B388">
            <v>1604</v>
          </cell>
          <cell r="C388" t="str">
            <v>Шельпекова Т. А.</v>
          </cell>
          <cell r="D388" t="str">
            <v>Шт</v>
          </cell>
          <cell r="E388">
            <v>20</v>
          </cell>
          <cell r="F388" t="str">
            <v>01.02.2002</v>
          </cell>
          <cell r="G388" t="str">
            <v xml:space="preserve"> </v>
          </cell>
          <cell r="H388" t="str">
            <v xml:space="preserve"> </v>
          </cell>
          <cell r="I388">
            <v>3</v>
          </cell>
          <cell r="J388">
            <v>10</v>
          </cell>
          <cell r="K388">
            <v>0</v>
          </cell>
        </row>
        <row r="389">
          <cell r="A389">
            <v>3042</v>
          </cell>
          <cell r="B389">
            <v>2011</v>
          </cell>
          <cell r="C389" t="str">
            <v>Паращенко В. В.</v>
          </cell>
          <cell r="D389" t="str">
            <v>Шт</v>
          </cell>
          <cell r="E389">
            <v>25</v>
          </cell>
          <cell r="F389" t="str">
            <v>28.03.2001</v>
          </cell>
          <cell r="G389" t="str">
            <v xml:space="preserve"> </v>
          </cell>
          <cell r="H389" t="str">
            <v xml:space="preserve"> </v>
          </cell>
          <cell r="I389">
            <v>4</v>
          </cell>
          <cell r="J389">
            <v>8</v>
          </cell>
          <cell r="K389">
            <v>3</v>
          </cell>
        </row>
        <row r="390">
          <cell r="A390">
            <v>3050</v>
          </cell>
          <cell r="B390">
            <v>2005</v>
          </cell>
          <cell r="C390" t="str">
            <v>Луговая Е. И.</v>
          </cell>
          <cell r="D390" t="str">
            <v>Шт</v>
          </cell>
          <cell r="E390">
            <v>26</v>
          </cell>
          <cell r="F390" t="str">
            <v>01.02.2002</v>
          </cell>
          <cell r="G390" t="str">
            <v xml:space="preserve"> </v>
          </cell>
          <cell r="H390" t="str">
            <v xml:space="preserve"> </v>
          </cell>
          <cell r="I390">
            <v>3</v>
          </cell>
          <cell r="J390">
            <v>10</v>
          </cell>
          <cell r="K390">
            <v>0</v>
          </cell>
        </row>
        <row r="391">
          <cell r="A391">
            <v>3051</v>
          </cell>
          <cell r="B391">
            <v>301</v>
          </cell>
          <cell r="C391" t="str">
            <v>Никонова Н. Н.</v>
          </cell>
          <cell r="D391" t="str">
            <v>Шт</v>
          </cell>
          <cell r="E391">
            <v>20</v>
          </cell>
          <cell r="F391" t="str">
            <v>01.06.2001</v>
          </cell>
          <cell r="G391" t="str">
            <v xml:space="preserve"> </v>
          </cell>
          <cell r="H391" t="str">
            <v xml:space="preserve"> </v>
          </cell>
          <cell r="I391">
            <v>4</v>
          </cell>
          <cell r="J391">
            <v>6</v>
          </cell>
          <cell r="K391">
            <v>0</v>
          </cell>
        </row>
        <row r="392">
          <cell r="A392">
            <v>3069</v>
          </cell>
          <cell r="B392">
            <v>1604</v>
          </cell>
          <cell r="C392" t="str">
            <v>Колышева С. А.</v>
          </cell>
          <cell r="D392" t="str">
            <v>Шт</v>
          </cell>
          <cell r="E392">
            <v>20</v>
          </cell>
          <cell r="F392" t="str">
            <v>01.02.2002</v>
          </cell>
          <cell r="G392" t="str">
            <v xml:space="preserve"> </v>
          </cell>
          <cell r="H392" t="str">
            <v xml:space="preserve"> </v>
          </cell>
          <cell r="I392">
            <v>3</v>
          </cell>
          <cell r="J392">
            <v>10</v>
          </cell>
          <cell r="K392">
            <v>0</v>
          </cell>
        </row>
        <row r="393">
          <cell r="A393">
            <v>3075</v>
          </cell>
          <cell r="B393">
            <v>303</v>
          </cell>
          <cell r="C393" t="str">
            <v>Буйная Т. В.</v>
          </cell>
          <cell r="D393" t="str">
            <v>Шт</v>
          </cell>
          <cell r="E393">
            <v>20</v>
          </cell>
          <cell r="F393" t="str">
            <v>01.02.2002</v>
          </cell>
          <cell r="G393" t="str">
            <v xml:space="preserve"> </v>
          </cell>
          <cell r="H393" t="str">
            <v xml:space="preserve"> </v>
          </cell>
          <cell r="I393">
            <v>3</v>
          </cell>
          <cell r="J393">
            <v>10</v>
          </cell>
          <cell r="K393">
            <v>0</v>
          </cell>
        </row>
        <row r="394">
          <cell r="A394">
            <v>3081</v>
          </cell>
          <cell r="B394">
            <v>1211</v>
          </cell>
          <cell r="C394" t="str">
            <v>Пацуков П. В.</v>
          </cell>
          <cell r="D394" t="str">
            <v>Шт</v>
          </cell>
          <cell r="E394">
            <v>25</v>
          </cell>
          <cell r="F394" t="str">
            <v>24.09.2001</v>
          </cell>
          <cell r="G394" t="str">
            <v xml:space="preserve"> </v>
          </cell>
          <cell r="H394" t="str">
            <v xml:space="preserve"> </v>
          </cell>
          <cell r="I394">
            <v>4</v>
          </cell>
          <cell r="J394">
            <v>2</v>
          </cell>
          <cell r="K394">
            <v>7</v>
          </cell>
        </row>
        <row r="395">
          <cell r="A395">
            <v>3109</v>
          </cell>
          <cell r="B395">
            <v>1604</v>
          </cell>
          <cell r="C395" t="str">
            <v>Шарова Л. В.</v>
          </cell>
          <cell r="D395" t="str">
            <v>Шт</v>
          </cell>
          <cell r="E395">
            <v>20</v>
          </cell>
          <cell r="F395" t="str">
            <v>01.02.2002</v>
          </cell>
          <cell r="G395" t="str">
            <v xml:space="preserve"> </v>
          </cell>
          <cell r="H395" t="str">
            <v xml:space="preserve"> </v>
          </cell>
          <cell r="I395">
            <v>3</v>
          </cell>
          <cell r="J395">
            <v>10</v>
          </cell>
          <cell r="K395">
            <v>0</v>
          </cell>
        </row>
        <row r="396">
          <cell r="A396">
            <v>3116</v>
          </cell>
          <cell r="B396">
            <v>2013</v>
          </cell>
          <cell r="C396" t="str">
            <v>Зайцев В. Д.</v>
          </cell>
          <cell r="D396" t="str">
            <v>Шт</v>
          </cell>
          <cell r="E396">
            <v>25</v>
          </cell>
          <cell r="F396" t="str">
            <v>01.11.2001</v>
          </cell>
          <cell r="G396" t="str">
            <v xml:space="preserve"> </v>
          </cell>
          <cell r="H396" t="str">
            <v xml:space="preserve"> </v>
          </cell>
          <cell r="I396">
            <v>4</v>
          </cell>
          <cell r="J396">
            <v>1</v>
          </cell>
          <cell r="K396">
            <v>0</v>
          </cell>
        </row>
        <row r="397">
          <cell r="A397">
            <v>3120</v>
          </cell>
          <cell r="B397">
            <v>1212</v>
          </cell>
          <cell r="C397" t="str">
            <v>Иванов О. С.</v>
          </cell>
          <cell r="D397" t="str">
            <v>Шт</v>
          </cell>
          <cell r="E397">
            <v>25</v>
          </cell>
          <cell r="F397" t="str">
            <v>01.08.2001</v>
          </cell>
          <cell r="G397" t="str">
            <v xml:space="preserve"> </v>
          </cell>
          <cell r="H397" t="str">
            <v xml:space="preserve"> </v>
          </cell>
          <cell r="I397">
            <v>4</v>
          </cell>
          <cell r="J397">
            <v>4</v>
          </cell>
          <cell r="K397">
            <v>0</v>
          </cell>
        </row>
        <row r="398">
          <cell r="A398">
            <v>3127</v>
          </cell>
          <cell r="B398">
            <v>301</v>
          </cell>
          <cell r="C398" t="str">
            <v>Ядыкина Ю. А.</v>
          </cell>
          <cell r="D398" t="str">
            <v>Шт</v>
          </cell>
          <cell r="E398">
            <v>20</v>
          </cell>
          <cell r="F398" t="str">
            <v>14.12.2001</v>
          </cell>
          <cell r="G398" t="str">
            <v xml:space="preserve"> </v>
          </cell>
          <cell r="H398" t="str">
            <v xml:space="preserve"> </v>
          </cell>
          <cell r="I398">
            <v>3</v>
          </cell>
          <cell r="J398">
            <v>11</v>
          </cell>
          <cell r="K398">
            <v>17</v>
          </cell>
        </row>
        <row r="399">
          <cell r="A399">
            <v>3137</v>
          </cell>
          <cell r="B399">
            <v>1212</v>
          </cell>
          <cell r="C399" t="str">
            <v>Диков А. В.</v>
          </cell>
          <cell r="D399" t="str">
            <v>Шт</v>
          </cell>
          <cell r="E399">
            <v>25</v>
          </cell>
          <cell r="F399" t="str">
            <v>11.12.2001</v>
          </cell>
          <cell r="G399" t="str">
            <v xml:space="preserve"> </v>
          </cell>
          <cell r="H399" t="str">
            <v xml:space="preserve"> </v>
          </cell>
          <cell r="I399">
            <v>3</v>
          </cell>
          <cell r="J399">
            <v>11</v>
          </cell>
          <cell r="K399">
            <v>20</v>
          </cell>
        </row>
        <row r="400">
          <cell r="A400">
            <v>3138</v>
          </cell>
          <cell r="B400">
            <v>1602</v>
          </cell>
          <cell r="C400" t="str">
            <v>Хацкова О. А.</v>
          </cell>
          <cell r="D400" t="str">
            <v>Шт</v>
          </cell>
          <cell r="E400">
            <v>20</v>
          </cell>
          <cell r="F400" t="str">
            <v>01.02.2002</v>
          </cell>
          <cell r="G400" t="str">
            <v xml:space="preserve"> </v>
          </cell>
          <cell r="H400" t="str">
            <v xml:space="preserve"> </v>
          </cell>
          <cell r="I400">
            <v>3</v>
          </cell>
          <cell r="J400">
            <v>10</v>
          </cell>
          <cell r="K400">
            <v>0</v>
          </cell>
        </row>
        <row r="401">
          <cell r="A401">
            <v>3147</v>
          </cell>
          <cell r="B401">
            <v>2011</v>
          </cell>
          <cell r="C401" t="str">
            <v>Григорьева Л. И.</v>
          </cell>
          <cell r="D401" t="str">
            <v>Шт</v>
          </cell>
          <cell r="E401" t="str">
            <v>23.1.2</v>
          </cell>
          <cell r="F401" t="str">
            <v>11.06.2002</v>
          </cell>
          <cell r="G401" t="str">
            <v xml:space="preserve"> </v>
          </cell>
          <cell r="H401" t="str">
            <v xml:space="preserve"> </v>
          </cell>
          <cell r="I401">
            <v>3</v>
          </cell>
          <cell r="J401">
            <v>5</v>
          </cell>
          <cell r="K401">
            <v>20</v>
          </cell>
        </row>
        <row r="402">
          <cell r="A402">
            <v>3152</v>
          </cell>
          <cell r="B402">
            <v>201</v>
          </cell>
          <cell r="C402" t="str">
            <v>Сорока Н. Н.</v>
          </cell>
          <cell r="D402" t="str">
            <v>Шт</v>
          </cell>
          <cell r="E402">
            <v>26</v>
          </cell>
          <cell r="F402" t="str">
            <v>28.06.2001</v>
          </cell>
          <cell r="G402" t="str">
            <v xml:space="preserve"> </v>
          </cell>
          <cell r="H402" t="str">
            <v xml:space="preserve"> </v>
          </cell>
          <cell r="I402">
            <v>4</v>
          </cell>
          <cell r="J402">
            <v>5</v>
          </cell>
          <cell r="K402">
            <v>3</v>
          </cell>
        </row>
        <row r="403">
          <cell r="A403">
            <v>3160</v>
          </cell>
          <cell r="B403">
            <v>2013</v>
          </cell>
          <cell r="C403" t="str">
            <v>Шерстнев В. В.</v>
          </cell>
          <cell r="D403" t="str">
            <v>Шт</v>
          </cell>
          <cell r="E403">
            <v>25</v>
          </cell>
          <cell r="F403" t="str">
            <v>02.07.2001</v>
          </cell>
          <cell r="G403" t="str">
            <v xml:space="preserve"> </v>
          </cell>
          <cell r="H403" t="str">
            <v xml:space="preserve"> </v>
          </cell>
          <cell r="I403">
            <v>4</v>
          </cell>
          <cell r="J403">
            <v>4</v>
          </cell>
          <cell r="K403">
            <v>29</v>
          </cell>
        </row>
        <row r="404">
          <cell r="A404">
            <v>3162</v>
          </cell>
          <cell r="B404">
            <v>202</v>
          </cell>
          <cell r="C404" t="str">
            <v>Коновалов И. К.</v>
          </cell>
          <cell r="D404" t="str">
            <v>Шт</v>
          </cell>
          <cell r="E404">
            <v>26</v>
          </cell>
          <cell r="F404" t="str">
            <v>01.08.2001</v>
          </cell>
          <cell r="G404" t="str">
            <v xml:space="preserve"> </v>
          </cell>
          <cell r="H404" t="str">
            <v xml:space="preserve"> </v>
          </cell>
          <cell r="I404">
            <v>4</v>
          </cell>
          <cell r="J404">
            <v>4</v>
          </cell>
          <cell r="K404">
            <v>0</v>
          </cell>
        </row>
        <row r="405">
          <cell r="A405">
            <v>3163</v>
          </cell>
          <cell r="B405">
            <v>2002</v>
          </cell>
          <cell r="C405" t="str">
            <v>Дахова Н. П.</v>
          </cell>
          <cell r="D405" t="str">
            <v>Шт</v>
          </cell>
          <cell r="E405">
            <v>79</v>
          </cell>
          <cell r="F405" t="str">
            <v>05.09.2001</v>
          </cell>
          <cell r="G405" t="str">
            <v xml:space="preserve"> </v>
          </cell>
          <cell r="H405" t="str">
            <v xml:space="preserve"> </v>
          </cell>
          <cell r="I405">
            <v>4</v>
          </cell>
          <cell r="J405">
            <v>2</v>
          </cell>
          <cell r="K405">
            <v>26</v>
          </cell>
        </row>
        <row r="406">
          <cell r="A406">
            <v>3164</v>
          </cell>
          <cell r="B406">
            <v>201</v>
          </cell>
          <cell r="C406" t="str">
            <v>Цехан Л. Н.</v>
          </cell>
          <cell r="D406" t="str">
            <v>Шт</v>
          </cell>
          <cell r="E406">
            <v>26</v>
          </cell>
          <cell r="F406" t="str">
            <v>03.09.2001</v>
          </cell>
          <cell r="G406" t="str">
            <v xml:space="preserve"> </v>
          </cell>
          <cell r="H406" t="str">
            <v xml:space="preserve"> </v>
          </cell>
          <cell r="I406">
            <v>4</v>
          </cell>
          <cell r="J406">
            <v>2</v>
          </cell>
          <cell r="K406">
            <v>28</v>
          </cell>
        </row>
        <row r="407">
          <cell r="A407">
            <v>3165</v>
          </cell>
          <cell r="B407">
            <v>2002</v>
          </cell>
          <cell r="C407" t="str">
            <v>Котова Р. И.</v>
          </cell>
          <cell r="D407" t="str">
            <v>Шт</v>
          </cell>
          <cell r="E407">
            <v>79</v>
          </cell>
          <cell r="F407" t="str">
            <v>10.09.2001</v>
          </cell>
          <cell r="G407" t="str">
            <v xml:space="preserve"> </v>
          </cell>
          <cell r="H407" t="str">
            <v xml:space="preserve"> </v>
          </cell>
          <cell r="I407">
            <v>4</v>
          </cell>
          <cell r="J407">
            <v>2</v>
          </cell>
          <cell r="K407">
            <v>21</v>
          </cell>
        </row>
        <row r="408">
          <cell r="A408">
            <v>3167</v>
          </cell>
          <cell r="B408">
            <v>202</v>
          </cell>
          <cell r="C408" t="str">
            <v>Нидермаер Т. В.</v>
          </cell>
          <cell r="D408" t="str">
            <v>Шт</v>
          </cell>
          <cell r="E408">
            <v>26</v>
          </cell>
          <cell r="F408" t="str">
            <v>24.09.2001</v>
          </cell>
          <cell r="G408" t="str">
            <v xml:space="preserve"> </v>
          </cell>
          <cell r="H408" t="str">
            <v xml:space="preserve"> </v>
          </cell>
          <cell r="I408">
            <v>4</v>
          </cell>
          <cell r="J408">
            <v>2</v>
          </cell>
          <cell r="K408">
            <v>7</v>
          </cell>
        </row>
        <row r="409">
          <cell r="A409">
            <v>3169</v>
          </cell>
          <cell r="B409">
            <v>201</v>
          </cell>
          <cell r="C409" t="str">
            <v>Васильев И. В.</v>
          </cell>
          <cell r="D409" t="str">
            <v>Шт</v>
          </cell>
          <cell r="E409">
            <v>26</v>
          </cell>
          <cell r="F409" t="str">
            <v>18.09.2001</v>
          </cell>
          <cell r="G409" t="str">
            <v>03.11.05</v>
          </cell>
          <cell r="H409" t="str">
            <v xml:space="preserve"> </v>
          </cell>
          <cell r="I409">
            <v>4</v>
          </cell>
          <cell r="J409">
            <v>2</v>
          </cell>
          <cell r="K409">
            <v>13</v>
          </cell>
        </row>
        <row r="410">
          <cell r="A410">
            <v>3170</v>
          </cell>
          <cell r="B410">
            <v>1101</v>
          </cell>
          <cell r="C410" t="str">
            <v>Плотникова О. М.</v>
          </cell>
          <cell r="D410" t="str">
            <v>Шт</v>
          </cell>
          <cell r="E410">
            <v>25</v>
          </cell>
          <cell r="F410" t="str">
            <v>10.10.2001</v>
          </cell>
          <cell r="G410" t="str">
            <v xml:space="preserve"> </v>
          </cell>
          <cell r="H410" t="str">
            <v xml:space="preserve"> </v>
          </cell>
          <cell r="I410">
            <v>4</v>
          </cell>
          <cell r="J410">
            <v>1</v>
          </cell>
          <cell r="K410">
            <v>21</v>
          </cell>
        </row>
        <row r="411">
          <cell r="A411">
            <v>3176</v>
          </cell>
          <cell r="B411">
            <v>801</v>
          </cell>
          <cell r="C411" t="str">
            <v>Назарова Г. А.</v>
          </cell>
          <cell r="D411" t="str">
            <v>Шт</v>
          </cell>
          <cell r="E411">
            <v>26</v>
          </cell>
          <cell r="F411" t="str">
            <v>01.02.2002</v>
          </cell>
          <cell r="G411" t="str">
            <v xml:space="preserve"> </v>
          </cell>
          <cell r="H411" t="str">
            <v xml:space="preserve"> </v>
          </cell>
          <cell r="I411">
            <v>3</v>
          </cell>
          <cell r="J411">
            <v>10</v>
          </cell>
          <cell r="K411">
            <v>0</v>
          </cell>
        </row>
        <row r="412">
          <cell r="A412">
            <v>3181</v>
          </cell>
          <cell r="B412">
            <v>202</v>
          </cell>
          <cell r="C412" t="str">
            <v>Соколов А. В.</v>
          </cell>
          <cell r="D412" t="str">
            <v>Шт</v>
          </cell>
          <cell r="E412">
            <v>26</v>
          </cell>
          <cell r="F412" t="str">
            <v>02.03.2002</v>
          </cell>
          <cell r="G412" t="str">
            <v xml:space="preserve"> </v>
          </cell>
          <cell r="H412" t="str">
            <v xml:space="preserve"> </v>
          </cell>
          <cell r="I412">
            <v>3</v>
          </cell>
          <cell r="J412">
            <v>8</v>
          </cell>
          <cell r="K412">
            <v>29</v>
          </cell>
        </row>
        <row r="413">
          <cell r="A413">
            <v>3184</v>
          </cell>
          <cell r="B413">
            <v>801</v>
          </cell>
          <cell r="C413" t="str">
            <v>Захарчук Е. П.</v>
          </cell>
          <cell r="D413" t="str">
            <v>Шт</v>
          </cell>
          <cell r="E413">
            <v>25</v>
          </cell>
          <cell r="F413" t="str">
            <v>01.04.2002</v>
          </cell>
          <cell r="G413" t="str">
            <v xml:space="preserve"> </v>
          </cell>
          <cell r="H413" t="str">
            <v xml:space="preserve"> </v>
          </cell>
          <cell r="I413">
            <v>3</v>
          </cell>
          <cell r="J413">
            <v>8</v>
          </cell>
          <cell r="K413">
            <v>0</v>
          </cell>
        </row>
        <row r="414">
          <cell r="A414">
            <v>3187</v>
          </cell>
          <cell r="B414">
            <v>202</v>
          </cell>
          <cell r="C414" t="str">
            <v>Абидов Э. А.</v>
          </cell>
          <cell r="D414" t="str">
            <v>Шт</v>
          </cell>
          <cell r="E414">
            <v>26</v>
          </cell>
          <cell r="F414" t="str">
            <v>01.10.2002</v>
          </cell>
          <cell r="G414" t="str">
            <v>31.12.04</v>
          </cell>
          <cell r="H414" t="str">
            <v xml:space="preserve"> </v>
          </cell>
          <cell r="I414">
            <v>3</v>
          </cell>
          <cell r="J414">
            <v>2</v>
          </cell>
          <cell r="K414">
            <v>0</v>
          </cell>
        </row>
        <row r="415">
          <cell r="A415">
            <v>3188</v>
          </cell>
          <cell r="B415">
            <v>201</v>
          </cell>
          <cell r="C415" t="str">
            <v>Исакова А. А.</v>
          </cell>
          <cell r="D415" t="str">
            <v>Шт</v>
          </cell>
          <cell r="E415">
            <v>26</v>
          </cell>
          <cell r="F415" t="str">
            <v>11.03.2002</v>
          </cell>
          <cell r="G415" t="str">
            <v xml:space="preserve"> </v>
          </cell>
          <cell r="H415" t="str">
            <v xml:space="preserve"> </v>
          </cell>
          <cell r="I415">
            <v>3</v>
          </cell>
          <cell r="J415">
            <v>8</v>
          </cell>
          <cell r="K415">
            <v>20</v>
          </cell>
        </row>
        <row r="416">
          <cell r="A416">
            <v>10005</v>
          </cell>
          <cell r="B416">
            <v>2007</v>
          </cell>
          <cell r="C416" t="str">
            <v>Дзядович Л. Н.</v>
          </cell>
          <cell r="D416" t="str">
            <v>Шт</v>
          </cell>
          <cell r="E416">
            <v>20</v>
          </cell>
          <cell r="F416" t="str">
            <v>01.08.2001</v>
          </cell>
          <cell r="G416" t="str">
            <v xml:space="preserve"> </v>
          </cell>
          <cell r="H416" t="str">
            <v xml:space="preserve"> </v>
          </cell>
          <cell r="I416">
            <v>4</v>
          </cell>
          <cell r="J416">
            <v>4</v>
          </cell>
          <cell r="K416">
            <v>0</v>
          </cell>
        </row>
        <row r="417">
          <cell r="A417">
            <v>10014</v>
          </cell>
          <cell r="B417">
            <v>201</v>
          </cell>
          <cell r="C417" t="str">
            <v>Октысюк О. В.</v>
          </cell>
          <cell r="D417" t="str">
            <v>Шт</v>
          </cell>
          <cell r="E417">
            <v>26</v>
          </cell>
          <cell r="F417" t="str">
            <v>01.12.2005</v>
          </cell>
          <cell r="G417" t="str">
            <v>*</v>
          </cell>
          <cell r="H417" t="str">
            <v xml:space="preserve"> </v>
          </cell>
          <cell r="I417">
            <v>3</v>
          </cell>
          <cell r="J417">
            <v>9</v>
          </cell>
          <cell r="K417">
            <v>0</v>
          </cell>
        </row>
        <row r="418">
          <cell r="A418">
            <v>10020</v>
          </cell>
          <cell r="B418">
            <v>2007</v>
          </cell>
          <cell r="C418" t="str">
            <v>Устюжин В. Г.</v>
          </cell>
          <cell r="D418" t="str">
            <v>Шт</v>
          </cell>
          <cell r="E418">
            <v>25</v>
          </cell>
          <cell r="F418" t="str">
            <v>01.02.2002</v>
          </cell>
          <cell r="G418" t="str">
            <v xml:space="preserve"> </v>
          </cell>
          <cell r="H418" t="str">
            <v xml:space="preserve"> </v>
          </cell>
          <cell r="I418">
            <v>3</v>
          </cell>
          <cell r="J418">
            <v>10</v>
          </cell>
          <cell r="K418">
            <v>0</v>
          </cell>
        </row>
        <row r="419">
          <cell r="A419">
            <v>10023</v>
          </cell>
          <cell r="B419">
            <v>1604</v>
          </cell>
          <cell r="C419" t="str">
            <v>Николаева Л. В.</v>
          </cell>
          <cell r="D419" t="str">
            <v>Шт</v>
          </cell>
          <cell r="E419">
            <v>20</v>
          </cell>
          <cell r="F419" t="str">
            <v>01.02.2002</v>
          </cell>
          <cell r="G419" t="str">
            <v xml:space="preserve"> </v>
          </cell>
          <cell r="H419" t="str">
            <v xml:space="preserve"> </v>
          </cell>
          <cell r="I419">
            <v>3</v>
          </cell>
          <cell r="J419">
            <v>10</v>
          </cell>
          <cell r="K419">
            <v>0</v>
          </cell>
        </row>
        <row r="420">
          <cell r="A420">
            <v>10030</v>
          </cell>
          <cell r="B420">
            <v>1604</v>
          </cell>
          <cell r="C420" t="str">
            <v>Рудакова Н. С.</v>
          </cell>
          <cell r="D420" t="str">
            <v>Шт</v>
          </cell>
          <cell r="E420">
            <v>20</v>
          </cell>
          <cell r="F420" t="str">
            <v>07.02.2002</v>
          </cell>
          <cell r="G420" t="str">
            <v xml:space="preserve"> </v>
          </cell>
          <cell r="H420" t="str">
            <v xml:space="preserve"> </v>
          </cell>
          <cell r="I420">
            <v>3</v>
          </cell>
          <cell r="J420">
            <v>9</v>
          </cell>
          <cell r="K420">
            <v>24</v>
          </cell>
        </row>
        <row r="421">
          <cell r="A421">
            <v>10031</v>
          </cell>
          <cell r="B421">
            <v>303</v>
          </cell>
          <cell r="C421" t="str">
            <v>Пойманова Е. Д.</v>
          </cell>
          <cell r="D421" t="str">
            <v>Шт</v>
          </cell>
          <cell r="E421">
            <v>20</v>
          </cell>
          <cell r="F421" t="str">
            <v>01.02.2002</v>
          </cell>
          <cell r="G421" t="str">
            <v xml:space="preserve"> </v>
          </cell>
          <cell r="H421" t="str">
            <v xml:space="preserve"> </v>
          </cell>
          <cell r="I421">
            <v>3</v>
          </cell>
          <cell r="J421">
            <v>10</v>
          </cell>
          <cell r="K421">
            <v>0</v>
          </cell>
        </row>
        <row r="422">
          <cell r="A422">
            <v>10037</v>
          </cell>
          <cell r="B422">
            <v>1601</v>
          </cell>
          <cell r="C422" t="str">
            <v>Жохова Т. Ф.</v>
          </cell>
          <cell r="D422" t="str">
            <v>Шт</v>
          </cell>
          <cell r="E422">
            <v>20</v>
          </cell>
          <cell r="F422" t="str">
            <v>26.07.2004</v>
          </cell>
          <cell r="G422" t="str">
            <v>*</v>
          </cell>
          <cell r="H422" t="str">
            <v xml:space="preserve"> </v>
          </cell>
          <cell r="I422">
            <v>3</v>
          </cell>
          <cell r="J422">
            <v>10</v>
          </cell>
          <cell r="K422">
            <v>0</v>
          </cell>
        </row>
        <row r="423">
          <cell r="A423">
            <v>10054</v>
          </cell>
          <cell r="B423">
            <v>2011</v>
          </cell>
          <cell r="C423" t="str">
            <v>Гаврилова Л. В.</v>
          </cell>
          <cell r="D423" t="str">
            <v>Шт</v>
          </cell>
          <cell r="E423" t="str">
            <v>23.1.1</v>
          </cell>
          <cell r="F423" t="str">
            <v>10.02.2003</v>
          </cell>
          <cell r="G423" t="str">
            <v xml:space="preserve"> </v>
          </cell>
          <cell r="H423" t="str">
            <v xml:space="preserve"> </v>
          </cell>
          <cell r="I423">
            <v>2</v>
          </cell>
          <cell r="J423">
            <v>9</v>
          </cell>
          <cell r="K423">
            <v>21</v>
          </cell>
        </row>
        <row r="424">
          <cell r="A424">
            <v>10066</v>
          </cell>
          <cell r="B424">
            <v>1602</v>
          </cell>
          <cell r="C424" t="str">
            <v>Юдахина С. И.</v>
          </cell>
          <cell r="D424" t="str">
            <v>Шт</v>
          </cell>
          <cell r="E424">
            <v>20</v>
          </cell>
          <cell r="F424" t="str">
            <v>12.08.2002</v>
          </cell>
          <cell r="G424" t="str">
            <v xml:space="preserve"> </v>
          </cell>
          <cell r="H424" t="str">
            <v xml:space="preserve"> </v>
          </cell>
          <cell r="I424">
            <v>3</v>
          </cell>
          <cell r="J424">
            <v>3</v>
          </cell>
          <cell r="K424">
            <v>19</v>
          </cell>
        </row>
        <row r="425">
          <cell r="A425">
            <v>10080</v>
          </cell>
          <cell r="B425">
            <v>303</v>
          </cell>
          <cell r="C425" t="str">
            <v>Зимарева О. Н.</v>
          </cell>
          <cell r="D425" t="str">
            <v>Шт</v>
          </cell>
          <cell r="E425">
            <v>20</v>
          </cell>
          <cell r="F425" t="str">
            <v>23.08.2004</v>
          </cell>
          <cell r="G425" t="str">
            <v>*</v>
          </cell>
          <cell r="H425" t="str">
            <v xml:space="preserve"> </v>
          </cell>
          <cell r="I425">
            <v>1</v>
          </cell>
          <cell r="J425">
            <v>3</v>
          </cell>
          <cell r="K425">
            <v>8</v>
          </cell>
        </row>
        <row r="426">
          <cell r="A426">
            <v>10081</v>
          </cell>
          <cell r="B426">
            <v>2009</v>
          </cell>
          <cell r="C426" t="str">
            <v>Черепко Л. И.</v>
          </cell>
          <cell r="D426" t="str">
            <v>Шт</v>
          </cell>
          <cell r="E426">
            <v>20</v>
          </cell>
          <cell r="F426" t="str">
            <v>01.02.2002</v>
          </cell>
          <cell r="G426" t="str">
            <v xml:space="preserve"> </v>
          </cell>
          <cell r="H426" t="str">
            <v xml:space="preserve"> </v>
          </cell>
          <cell r="I426">
            <v>3</v>
          </cell>
          <cell r="J426">
            <v>10</v>
          </cell>
          <cell r="K426">
            <v>0</v>
          </cell>
        </row>
        <row r="427">
          <cell r="A427">
            <v>10091</v>
          </cell>
          <cell r="B427">
            <v>1500</v>
          </cell>
          <cell r="C427" t="str">
            <v>Слепченко С. В.</v>
          </cell>
          <cell r="D427" t="str">
            <v>Шт</v>
          </cell>
          <cell r="E427">
            <v>25</v>
          </cell>
          <cell r="F427" t="str">
            <v>25.06.2002</v>
          </cell>
          <cell r="G427" t="str">
            <v>08.07.05</v>
          </cell>
          <cell r="H427" t="str">
            <v xml:space="preserve"> </v>
          </cell>
          <cell r="I427">
            <v>3</v>
          </cell>
          <cell r="J427">
            <v>5</v>
          </cell>
          <cell r="K427">
            <v>6</v>
          </cell>
        </row>
        <row r="428">
          <cell r="A428">
            <v>10096</v>
          </cell>
          <cell r="B428">
            <v>2013</v>
          </cell>
          <cell r="C428" t="str">
            <v>Коваленко В. А.</v>
          </cell>
          <cell r="D428" t="str">
            <v>Шт</v>
          </cell>
          <cell r="E428">
            <v>25</v>
          </cell>
          <cell r="F428" t="str">
            <v>01.11.2001</v>
          </cell>
          <cell r="G428" t="str">
            <v xml:space="preserve"> </v>
          </cell>
          <cell r="H428" t="str">
            <v xml:space="preserve"> </v>
          </cell>
          <cell r="I428">
            <v>4</v>
          </cell>
          <cell r="J428">
            <v>1</v>
          </cell>
          <cell r="K428">
            <v>0</v>
          </cell>
        </row>
        <row r="429">
          <cell r="A429">
            <v>10097</v>
          </cell>
          <cell r="B429">
            <v>501</v>
          </cell>
          <cell r="C429" t="str">
            <v>Ляшенко Н. А.</v>
          </cell>
          <cell r="D429" t="str">
            <v>Шт</v>
          </cell>
          <cell r="E429">
            <v>25</v>
          </cell>
          <cell r="F429" t="str">
            <v>01.02.2002</v>
          </cell>
          <cell r="G429" t="str">
            <v xml:space="preserve"> </v>
          </cell>
          <cell r="H429" t="str">
            <v xml:space="preserve"> </v>
          </cell>
          <cell r="I429">
            <v>3</v>
          </cell>
          <cell r="J429">
            <v>10</v>
          </cell>
          <cell r="K429">
            <v>0</v>
          </cell>
        </row>
        <row r="430">
          <cell r="A430">
            <v>10099</v>
          </cell>
          <cell r="B430">
            <v>1604</v>
          </cell>
          <cell r="C430" t="str">
            <v>Трухнова Н. М.</v>
          </cell>
          <cell r="D430" t="str">
            <v>Шт</v>
          </cell>
          <cell r="E430">
            <v>20</v>
          </cell>
          <cell r="F430" t="str">
            <v>27.05.2002</v>
          </cell>
          <cell r="G430" t="str">
            <v xml:space="preserve"> </v>
          </cell>
          <cell r="H430" t="str">
            <v xml:space="preserve"> </v>
          </cell>
          <cell r="I430">
            <v>3</v>
          </cell>
          <cell r="J430">
            <v>6</v>
          </cell>
          <cell r="K430">
            <v>4</v>
          </cell>
        </row>
        <row r="431">
          <cell r="A431">
            <v>10102</v>
          </cell>
          <cell r="B431">
            <v>2002</v>
          </cell>
          <cell r="C431" t="str">
            <v>Камашева Е. В.</v>
          </cell>
          <cell r="D431" t="str">
            <v>Шт</v>
          </cell>
          <cell r="E431">
            <v>79</v>
          </cell>
          <cell r="F431" t="str">
            <v>03.09.2001</v>
          </cell>
          <cell r="G431" t="str">
            <v xml:space="preserve"> </v>
          </cell>
          <cell r="H431" t="str">
            <v xml:space="preserve"> </v>
          </cell>
          <cell r="I431">
            <v>4</v>
          </cell>
          <cell r="J431">
            <v>2</v>
          </cell>
          <cell r="K431">
            <v>28</v>
          </cell>
        </row>
        <row r="432">
          <cell r="A432">
            <v>10105</v>
          </cell>
          <cell r="B432">
            <v>1602</v>
          </cell>
          <cell r="C432" t="str">
            <v>Печенихина Н. В.</v>
          </cell>
          <cell r="D432" t="str">
            <v>Шт</v>
          </cell>
          <cell r="E432">
            <v>20</v>
          </cell>
          <cell r="F432" t="str">
            <v>12.11.2001</v>
          </cell>
          <cell r="G432" t="str">
            <v xml:space="preserve"> </v>
          </cell>
          <cell r="H432" t="str">
            <v xml:space="preserve"> </v>
          </cell>
          <cell r="I432">
            <v>4</v>
          </cell>
          <cell r="J432">
            <v>0</v>
          </cell>
          <cell r="K432">
            <v>19</v>
          </cell>
        </row>
        <row r="433">
          <cell r="A433">
            <v>10106</v>
          </cell>
          <cell r="B433">
            <v>1604</v>
          </cell>
          <cell r="C433" t="str">
            <v>Мартынова С. Г.</v>
          </cell>
          <cell r="D433" t="str">
            <v>Шт</v>
          </cell>
          <cell r="E433">
            <v>20</v>
          </cell>
          <cell r="F433" t="str">
            <v>01.10.2001</v>
          </cell>
          <cell r="G433" t="str">
            <v xml:space="preserve"> </v>
          </cell>
          <cell r="H433" t="str">
            <v xml:space="preserve"> </v>
          </cell>
          <cell r="I433">
            <v>4</v>
          </cell>
          <cell r="J433">
            <v>2</v>
          </cell>
          <cell r="K433">
            <v>0</v>
          </cell>
        </row>
        <row r="434">
          <cell r="A434">
            <v>10150</v>
          </cell>
          <cell r="B434">
            <v>201</v>
          </cell>
          <cell r="C434" t="str">
            <v>Скега О. А.</v>
          </cell>
          <cell r="D434" t="str">
            <v>Шт</v>
          </cell>
          <cell r="E434">
            <v>26</v>
          </cell>
          <cell r="F434" t="str">
            <v>01.12.2001</v>
          </cell>
          <cell r="G434" t="str">
            <v xml:space="preserve"> </v>
          </cell>
          <cell r="H434" t="str">
            <v xml:space="preserve"> </v>
          </cell>
          <cell r="I434">
            <v>4</v>
          </cell>
          <cell r="J434">
            <v>0</v>
          </cell>
          <cell r="K434">
            <v>0</v>
          </cell>
        </row>
        <row r="435">
          <cell r="A435">
            <v>10151</v>
          </cell>
          <cell r="B435">
            <v>2013</v>
          </cell>
          <cell r="C435" t="str">
            <v>Погосян Р. М.</v>
          </cell>
          <cell r="D435" t="str">
            <v>Шт</v>
          </cell>
          <cell r="E435">
            <v>25</v>
          </cell>
          <cell r="F435" t="str">
            <v>13.12.2001</v>
          </cell>
          <cell r="G435" t="str">
            <v>04.03.05</v>
          </cell>
          <cell r="H435" t="str">
            <v xml:space="preserve"> </v>
          </cell>
          <cell r="I435">
            <v>3</v>
          </cell>
          <cell r="J435">
            <v>11</v>
          </cell>
          <cell r="K435">
            <v>18</v>
          </cell>
        </row>
        <row r="436">
          <cell r="A436">
            <v>10170</v>
          </cell>
          <cell r="B436">
            <v>2002</v>
          </cell>
          <cell r="C436" t="str">
            <v>Щукина В. Е.</v>
          </cell>
          <cell r="D436" t="str">
            <v>Шт</v>
          </cell>
          <cell r="E436">
            <v>79</v>
          </cell>
          <cell r="F436" t="str">
            <v>19.02.2002</v>
          </cell>
          <cell r="G436" t="str">
            <v xml:space="preserve"> </v>
          </cell>
          <cell r="H436" t="str">
            <v xml:space="preserve"> </v>
          </cell>
          <cell r="I436">
            <v>3</v>
          </cell>
          <cell r="J436">
            <v>9</v>
          </cell>
          <cell r="K436">
            <v>12</v>
          </cell>
        </row>
        <row r="437">
          <cell r="A437">
            <v>10180</v>
          </cell>
          <cell r="B437">
            <v>1604</v>
          </cell>
          <cell r="C437" t="str">
            <v>Шелудько Л. И.</v>
          </cell>
          <cell r="D437" t="str">
            <v>Шт</v>
          </cell>
          <cell r="E437">
            <v>20</v>
          </cell>
          <cell r="F437" t="str">
            <v>01.02.2002</v>
          </cell>
          <cell r="G437" t="str">
            <v xml:space="preserve"> </v>
          </cell>
          <cell r="H437" t="str">
            <v xml:space="preserve"> </v>
          </cell>
          <cell r="I437">
            <v>3</v>
          </cell>
          <cell r="J437">
            <v>10</v>
          </cell>
          <cell r="K437">
            <v>0</v>
          </cell>
        </row>
        <row r="438">
          <cell r="A438">
            <v>10211</v>
          </cell>
          <cell r="B438">
            <v>2009</v>
          </cell>
          <cell r="C438" t="str">
            <v>Козак Л. С.</v>
          </cell>
          <cell r="D438" t="str">
            <v>Шт</v>
          </cell>
          <cell r="E438">
            <v>20</v>
          </cell>
          <cell r="F438" t="str">
            <v>07.02.2002</v>
          </cell>
          <cell r="G438" t="str">
            <v xml:space="preserve"> </v>
          </cell>
          <cell r="H438" t="str">
            <v xml:space="preserve"> </v>
          </cell>
          <cell r="I438">
            <v>3</v>
          </cell>
          <cell r="J438">
            <v>9</v>
          </cell>
          <cell r="K438">
            <v>24</v>
          </cell>
        </row>
        <row r="439">
          <cell r="A439">
            <v>10222</v>
          </cell>
          <cell r="B439">
            <v>2007</v>
          </cell>
          <cell r="C439" t="str">
            <v>Краснослободцева И. А.</v>
          </cell>
          <cell r="D439" t="str">
            <v>Шт</v>
          </cell>
          <cell r="E439">
            <v>20</v>
          </cell>
          <cell r="F439" t="str">
            <v>02.05.2002</v>
          </cell>
          <cell r="G439" t="str">
            <v xml:space="preserve"> </v>
          </cell>
          <cell r="H439" t="str">
            <v xml:space="preserve"> </v>
          </cell>
          <cell r="I439">
            <v>3</v>
          </cell>
          <cell r="J439">
            <v>6</v>
          </cell>
          <cell r="K439">
            <v>29</v>
          </cell>
        </row>
        <row r="440">
          <cell r="A440">
            <v>10240</v>
          </cell>
          <cell r="B440">
            <v>2002</v>
          </cell>
          <cell r="C440" t="str">
            <v>Тырышкина В. И.</v>
          </cell>
          <cell r="D440" t="str">
            <v>Шт</v>
          </cell>
          <cell r="E440">
            <v>79</v>
          </cell>
          <cell r="F440" t="str">
            <v>01.06.2002</v>
          </cell>
          <cell r="G440" t="str">
            <v xml:space="preserve"> </v>
          </cell>
          <cell r="H440" t="str">
            <v xml:space="preserve"> </v>
          </cell>
          <cell r="I440">
            <v>3</v>
          </cell>
          <cell r="J440">
            <v>6</v>
          </cell>
          <cell r="K440">
            <v>0</v>
          </cell>
        </row>
        <row r="441">
          <cell r="A441">
            <v>10254</v>
          </cell>
          <cell r="B441">
            <v>1500</v>
          </cell>
          <cell r="C441" t="str">
            <v>Минченко С. И.</v>
          </cell>
          <cell r="D441" t="str">
            <v>Шт</v>
          </cell>
          <cell r="E441">
            <v>25</v>
          </cell>
          <cell r="F441" t="str">
            <v>01.07.2002</v>
          </cell>
          <cell r="G441" t="str">
            <v xml:space="preserve"> </v>
          </cell>
          <cell r="H441" t="str">
            <v xml:space="preserve"> </v>
          </cell>
          <cell r="I441">
            <v>3</v>
          </cell>
          <cell r="J441">
            <v>5</v>
          </cell>
          <cell r="K441">
            <v>0</v>
          </cell>
        </row>
        <row r="442">
          <cell r="A442">
            <v>20231</v>
          </cell>
          <cell r="B442">
            <v>2013</v>
          </cell>
          <cell r="C442" t="str">
            <v>Козлов В. В.</v>
          </cell>
          <cell r="D442" t="str">
            <v>Шт</v>
          </cell>
          <cell r="E442">
            <v>25</v>
          </cell>
          <cell r="F442" t="str">
            <v>17.05.2002</v>
          </cell>
          <cell r="G442" t="str">
            <v xml:space="preserve"> </v>
          </cell>
          <cell r="H442" t="str">
            <v xml:space="preserve"> </v>
          </cell>
          <cell r="I442">
            <v>3</v>
          </cell>
          <cell r="J442">
            <v>6</v>
          </cell>
          <cell r="K442">
            <v>14</v>
          </cell>
        </row>
        <row r="443">
          <cell r="A443">
            <v>83132</v>
          </cell>
          <cell r="B443">
            <v>2002</v>
          </cell>
          <cell r="C443" t="str">
            <v>Ряго Т. Я.</v>
          </cell>
          <cell r="D443" t="str">
            <v>Шт</v>
          </cell>
          <cell r="E443">
            <v>79</v>
          </cell>
          <cell r="F443" t="str">
            <v>28.05.1992</v>
          </cell>
          <cell r="G443" t="str">
            <v xml:space="preserve"> </v>
          </cell>
          <cell r="H443" t="str">
            <v xml:space="preserve"> </v>
          </cell>
          <cell r="I443">
            <v>13</v>
          </cell>
          <cell r="J443">
            <v>6</v>
          </cell>
          <cell r="K443">
            <v>3</v>
          </cell>
        </row>
        <row r="444">
          <cell r="A444">
            <v>83236</v>
          </cell>
          <cell r="B444">
            <v>1501</v>
          </cell>
          <cell r="C444" t="str">
            <v>Волоскович И. А.</v>
          </cell>
          <cell r="D444" t="str">
            <v>Шт</v>
          </cell>
          <cell r="E444">
            <v>25</v>
          </cell>
          <cell r="F444" t="str">
            <v>18.11.2005</v>
          </cell>
          <cell r="G444" t="str">
            <v>*</v>
          </cell>
          <cell r="H444" t="str">
            <v xml:space="preserve"> </v>
          </cell>
          <cell r="I444">
            <v>0</v>
          </cell>
          <cell r="J444">
            <v>0</v>
          </cell>
          <cell r="K444">
            <v>13</v>
          </cell>
        </row>
        <row r="445">
          <cell r="A445">
            <v>83331</v>
          </cell>
          <cell r="B445">
            <v>1500</v>
          </cell>
          <cell r="C445" t="str">
            <v>Скубий А. Н.</v>
          </cell>
          <cell r="D445" t="str">
            <v>Шт</v>
          </cell>
          <cell r="E445">
            <v>25</v>
          </cell>
          <cell r="F445" t="str">
            <v>29.07.2002</v>
          </cell>
          <cell r="G445" t="str">
            <v xml:space="preserve"> </v>
          </cell>
          <cell r="H445" t="str">
            <v xml:space="preserve"> </v>
          </cell>
          <cell r="I445">
            <v>3</v>
          </cell>
          <cell r="J445">
            <v>4</v>
          </cell>
          <cell r="K445">
            <v>2</v>
          </cell>
        </row>
        <row r="446">
          <cell r="A446">
            <v>83429</v>
          </cell>
          <cell r="B446">
            <v>2009</v>
          </cell>
          <cell r="C446" t="str">
            <v>Мосинова Е. Е.</v>
          </cell>
          <cell r="D446" t="str">
            <v>Шт</v>
          </cell>
          <cell r="E446">
            <v>20</v>
          </cell>
          <cell r="F446" t="str">
            <v>01.09.2003</v>
          </cell>
          <cell r="G446" t="str">
            <v>*</v>
          </cell>
          <cell r="H446" t="str">
            <v xml:space="preserve"> </v>
          </cell>
          <cell r="I446">
            <v>2</v>
          </cell>
          <cell r="J446">
            <v>3</v>
          </cell>
          <cell r="K446">
            <v>0</v>
          </cell>
        </row>
        <row r="447">
          <cell r="A447">
            <v>83437</v>
          </cell>
          <cell r="B447">
            <v>1602</v>
          </cell>
          <cell r="C447" t="str">
            <v>Драгун Т. С.</v>
          </cell>
          <cell r="D447" t="str">
            <v>Шт</v>
          </cell>
          <cell r="E447">
            <v>20</v>
          </cell>
          <cell r="F447" t="str">
            <v>01.10.2004</v>
          </cell>
          <cell r="G447" t="str">
            <v>*</v>
          </cell>
          <cell r="H447" t="str">
            <v xml:space="preserve"> </v>
          </cell>
          <cell r="I447">
            <v>1</v>
          </cell>
          <cell r="J447">
            <v>2</v>
          </cell>
          <cell r="K447">
            <v>0</v>
          </cell>
        </row>
        <row r="448">
          <cell r="A448">
            <v>83446</v>
          </cell>
          <cell r="B448">
            <v>2011</v>
          </cell>
          <cell r="C448" t="str">
            <v>Дикая Н. А.</v>
          </cell>
          <cell r="D448" t="str">
            <v>Шт</v>
          </cell>
          <cell r="E448" t="str">
            <v>23.1.2</v>
          </cell>
          <cell r="F448" t="str">
            <v>16.04.2003</v>
          </cell>
          <cell r="G448" t="str">
            <v xml:space="preserve"> </v>
          </cell>
          <cell r="H448" t="str">
            <v xml:space="preserve"> </v>
          </cell>
          <cell r="I448">
            <v>2</v>
          </cell>
          <cell r="J448">
            <v>7</v>
          </cell>
          <cell r="K448">
            <v>15</v>
          </cell>
        </row>
        <row r="449">
          <cell r="A449">
            <v>83447</v>
          </cell>
          <cell r="B449">
            <v>2011</v>
          </cell>
          <cell r="C449" t="str">
            <v>Фомина Н. М.</v>
          </cell>
          <cell r="D449" t="str">
            <v>Шт</v>
          </cell>
          <cell r="E449" t="str">
            <v>23.2</v>
          </cell>
          <cell r="F449" t="str">
            <v>01.11.2004</v>
          </cell>
          <cell r="G449" t="str">
            <v>*</v>
          </cell>
          <cell r="H449" t="str">
            <v xml:space="preserve"> </v>
          </cell>
          <cell r="I449">
            <v>1</v>
          </cell>
          <cell r="J449">
            <v>1</v>
          </cell>
          <cell r="K449">
            <v>0</v>
          </cell>
        </row>
        <row r="450">
          <cell r="A450">
            <v>83615</v>
          </cell>
          <cell r="B450">
            <v>1501</v>
          </cell>
          <cell r="C450" t="str">
            <v>Сапунцов А. А.</v>
          </cell>
          <cell r="D450" t="str">
            <v>Шт</v>
          </cell>
          <cell r="E450">
            <v>25</v>
          </cell>
          <cell r="F450" t="str">
            <v>21.02.2005</v>
          </cell>
          <cell r="G450" t="str">
            <v>01.08.05</v>
          </cell>
          <cell r="H450" t="str">
            <v xml:space="preserve"> </v>
          </cell>
          <cell r="I450">
            <v>0</v>
          </cell>
          <cell r="J450">
            <v>9</v>
          </cell>
          <cell r="K450">
            <v>10</v>
          </cell>
        </row>
        <row r="451">
          <cell r="A451">
            <v>83626</v>
          </cell>
          <cell r="B451">
            <v>1211</v>
          </cell>
          <cell r="C451" t="str">
            <v>Колупаев В. М.</v>
          </cell>
          <cell r="D451" t="str">
            <v>Шт</v>
          </cell>
          <cell r="E451">
            <v>25</v>
          </cell>
          <cell r="F451" t="str">
            <v>01.02.2002</v>
          </cell>
          <cell r="G451" t="str">
            <v xml:space="preserve"> </v>
          </cell>
          <cell r="H451" t="str">
            <v xml:space="preserve"> </v>
          </cell>
          <cell r="I451">
            <v>3</v>
          </cell>
          <cell r="J451">
            <v>10</v>
          </cell>
          <cell r="K451">
            <v>0</v>
          </cell>
        </row>
        <row r="452">
          <cell r="A452">
            <v>83629</v>
          </cell>
          <cell r="B452">
            <v>2013</v>
          </cell>
          <cell r="C452" t="str">
            <v>Филимонов С. В.</v>
          </cell>
          <cell r="D452" t="str">
            <v>Шт</v>
          </cell>
          <cell r="E452">
            <v>25</v>
          </cell>
          <cell r="F452" t="str">
            <v>01.02.2002</v>
          </cell>
          <cell r="G452" t="str">
            <v xml:space="preserve"> </v>
          </cell>
          <cell r="H452" t="str">
            <v xml:space="preserve"> </v>
          </cell>
          <cell r="I452">
            <v>3</v>
          </cell>
          <cell r="J452">
            <v>10</v>
          </cell>
          <cell r="K452">
            <v>0</v>
          </cell>
        </row>
        <row r="453">
          <cell r="A453">
            <v>83641</v>
          </cell>
          <cell r="B453">
            <v>801</v>
          </cell>
          <cell r="C453" t="str">
            <v>Земнюрова М. Ю.</v>
          </cell>
          <cell r="D453" t="str">
            <v>Шт</v>
          </cell>
          <cell r="E453">
            <v>26</v>
          </cell>
          <cell r="F453" t="str">
            <v>06.04.2004</v>
          </cell>
          <cell r="G453" t="str">
            <v>*</v>
          </cell>
          <cell r="H453" t="str">
            <v xml:space="preserve"> </v>
          </cell>
          <cell r="I453">
            <v>1</v>
          </cell>
          <cell r="J453">
            <v>7</v>
          </cell>
          <cell r="K453">
            <v>25</v>
          </cell>
        </row>
        <row r="454">
          <cell r="A454">
            <v>83660</v>
          </cell>
          <cell r="B454">
            <v>303</v>
          </cell>
          <cell r="C454" t="str">
            <v>Красикова С. В.</v>
          </cell>
          <cell r="D454" t="str">
            <v>Шт</v>
          </cell>
          <cell r="E454">
            <v>20</v>
          </cell>
          <cell r="F454" t="str">
            <v>29.11.2002</v>
          </cell>
          <cell r="G454" t="str">
            <v xml:space="preserve"> </v>
          </cell>
          <cell r="H454" t="str">
            <v xml:space="preserve"> </v>
          </cell>
          <cell r="I454">
            <v>3</v>
          </cell>
          <cell r="J454">
            <v>0</v>
          </cell>
          <cell r="K454">
            <v>2</v>
          </cell>
        </row>
        <row r="455">
          <cell r="A455">
            <v>83661</v>
          </cell>
          <cell r="B455">
            <v>501</v>
          </cell>
          <cell r="C455" t="str">
            <v>Коломенко И. В.</v>
          </cell>
          <cell r="D455" t="str">
            <v>Шт</v>
          </cell>
          <cell r="E455">
            <v>44</v>
          </cell>
          <cell r="F455" t="str">
            <v>12.05.2005</v>
          </cell>
          <cell r="G455" t="str">
            <v>*</v>
          </cell>
          <cell r="H455" t="str">
            <v xml:space="preserve"> </v>
          </cell>
          <cell r="I455">
            <v>0</v>
          </cell>
          <cell r="J455">
            <v>6</v>
          </cell>
          <cell r="K455">
            <v>19</v>
          </cell>
        </row>
        <row r="456">
          <cell r="A456">
            <v>83709</v>
          </cell>
          <cell r="B456">
            <v>2002</v>
          </cell>
          <cell r="C456" t="str">
            <v>Шупик А. И.</v>
          </cell>
          <cell r="D456" t="str">
            <v>Шт</v>
          </cell>
          <cell r="E456">
            <v>79</v>
          </cell>
          <cell r="F456" t="str">
            <v>04.11.2003</v>
          </cell>
          <cell r="G456" t="str">
            <v>14.12.04</v>
          </cell>
          <cell r="H456" t="str">
            <v xml:space="preserve"> </v>
          </cell>
          <cell r="I456">
            <v>2</v>
          </cell>
          <cell r="J456">
            <v>0</v>
          </cell>
          <cell r="K456">
            <v>27</v>
          </cell>
        </row>
        <row r="457">
          <cell r="A457">
            <v>83715</v>
          </cell>
          <cell r="B457">
            <v>2007</v>
          </cell>
          <cell r="C457" t="str">
            <v>Клеусенко Ж. Е.</v>
          </cell>
          <cell r="D457" t="str">
            <v>Шт</v>
          </cell>
          <cell r="E457">
            <v>20</v>
          </cell>
          <cell r="F457" t="str">
            <v>11.06.2004</v>
          </cell>
          <cell r="G457" t="str">
            <v>*</v>
          </cell>
          <cell r="H457" t="str">
            <v xml:space="preserve"> </v>
          </cell>
          <cell r="I457">
            <v>1</v>
          </cell>
          <cell r="J457">
            <v>5</v>
          </cell>
          <cell r="K457">
            <v>20</v>
          </cell>
        </row>
        <row r="458">
          <cell r="A458">
            <v>83793</v>
          </cell>
          <cell r="B458">
            <v>1301</v>
          </cell>
          <cell r="C458" t="str">
            <v>Айтаев А. В.</v>
          </cell>
          <cell r="D458" t="str">
            <v>Шт</v>
          </cell>
          <cell r="E458">
            <v>29</v>
          </cell>
          <cell r="F458" t="str">
            <v>23.06.2004</v>
          </cell>
          <cell r="G458" t="str">
            <v>*</v>
          </cell>
          <cell r="H458" t="str">
            <v xml:space="preserve"> </v>
          </cell>
          <cell r="I458">
            <v>1</v>
          </cell>
          <cell r="J458">
            <v>5</v>
          </cell>
          <cell r="K458">
            <v>8</v>
          </cell>
        </row>
        <row r="459">
          <cell r="A459">
            <v>83794</v>
          </cell>
          <cell r="B459">
            <v>1501</v>
          </cell>
          <cell r="C459" t="str">
            <v>Сасковец А. А.</v>
          </cell>
          <cell r="D459" t="str">
            <v>Шт</v>
          </cell>
          <cell r="E459">
            <v>25</v>
          </cell>
          <cell r="F459" t="str">
            <v>15.02.2003</v>
          </cell>
          <cell r="G459" t="str">
            <v xml:space="preserve"> </v>
          </cell>
          <cell r="H459" t="str">
            <v xml:space="preserve"> </v>
          </cell>
          <cell r="I459">
            <v>2</v>
          </cell>
          <cell r="J459">
            <v>9</v>
          </cell>
          <cell r="K459">
            <v>16</v>
          </cell>
        </row>
        <row r="460">
          <cell r="A460">
            <v>83836</v>
          </cell>
          <cell r="B460">
            <v>2011</v>
          </cell>
          <cell r="C460" t="str">
            <v>Ларин С. И.</v>
          </cell>
          <cell r="D460" t="str">
            <v>Шт</v>
          </cell>
          <cell r="E460">
            <v>25</v>
          </cell>
          <cell r="F460" t="str">
            <v>05.02.2003</v>
          </cell>
          <cell r="G460" t="str">
            <v xml:space="preserve"> </v>
          </cell>
          <cell r="H460" t="str">
            <v xml:space="preserve"> </v>
          </cell>
          <cell r="I460">
            <v>2</v>
          </cell>
          <cell r="J460">
            <v>9</v>
          </cell>
          <cell r="K460">
            <v>26</v>
          </cell>
        </row>
        <row r="461">
          <cell r="A461">
            <v>83837</v>
          </cell>
          <cell r="B461">
            <v>202</v>
          </cell>
          <cell r="C461" t="str">
            <v>Поставничая Н. В.</v>
          </cell>
          <cell r="D461" t="str">
            <v>Шт</v>
          </cell>
          <cell r="E461" t="str">
            <v>20.4</v>
          </cell>
          <cell r="F461" t="str">
            <v>04.02.2003</v>
          </cell>
          <cell r="G461" t="str">
            <v>22.07.05</v>
          </cell>
          <cell r="H461" t="str">
            <v xml:space="preserve"> </v>
          </cell>
          <cell r="I461">
            <v>2</v>
          </cell>
          <cell r="J461">
            <v>9</v>
          </cell>
          <cell r="K461">
            <v>27</v>
          </cell>
        </row>
        <row r="462">
          <cell r="A462">
            <v>83839</v>
          </cell>
          <cell r="B462">
            <v>2011</v>
          </cell>
          <cell r="C462" t="str">
            <v>Титов В. А.</v>
          </cell>
          <cell r="D462" t="str">
            <v>Шт</v>
          </cell>
          <cell r="E462">
            <v>25</v>
          </cell>
          <cell r="F462" t="str">
            <v>27.02.2003</v>
          </cell>
          <cell r="G462" t="str">
            <v xml:space="preserve"> </v>
          </cell>
          <cell r="H462" t="str">
            <v xml:space="preserve"> </v>
          </cell>
          <cell r="I462">
            <v>2</v>
          </cell>
          <cell r="J462">
            <v>9</v>
          </cell>
          <cell r="K462">
            <v>4</v>
          </cell>
        </row>
        <row r="463">
          <cell r="A463">
            <v>83852</v>
          </cell>
          <cell r="B463">
            <v>201</v>
          </cell>
          <cell r="C463" t="str">
            <v>Сергиенко Ю. В.</v>
          </cell>
          <cell r="D463" t="str">
            <v>Шт</v>
          </cell>
          <cell r="E463">
            <v>26</v>
          </cell>
          <cell r="F463" t="str">
            <v>24.04.2003</v>
          </cell>
          <cell r="G463" t="str">
            <v xml:space="preserve"> </v>
          </cell>
          <cell r="H463" t="str">
            <v xml:space="preserve"> </v>
          </cell>
          <cell r="I463">
            <v>2</v>
          </cell>
          <cell r="J463">
            <v>7</v>
          </cell>
          <cell r="K463">
            <v>7</v>
          </cell>
        </row>
        <row r="464">
          <cell r="A464">
            <v>83854</v>
          </cell>
          <cell r="B464">
            <v>201</v>
          </cell>
          <cell r="C464" t="str">
            <v>Румянцев Д. Б.</v>
          </cell>
          <cell r="D464" t="str">
            <v>Шт</v>
          </cell>
          <cell r="E464">
            <v>26</v>
          </cell>
          <cell r="F464" t="str">
            <v>02.06.2003</v>
          </cell>
          <cell r="G464" t="str">
            <v>09.08.05</v>
          </cell>
          <cell r="H464" t="str">
            <v xml:space="preserve"> </v>
          </cell>
          <cell r="I464">
            <v>2</v>
          </cell>
          <cell r="J464">
            <v>5</v>
          </cell>
          <cell r="K464">
            <v>29</v>
          </cell>
        </row>
        <row r="465">
          <cell r="A465">
            <v>83898</v>
          </cell>
          <cell r="B465">
            <v>2011</v>
          </cell>
          <cell r="C465" t="str">
            <v>Миронович Л. И.</v>
          </cell>
          <cell r="D465" t="str">
            <v>Шт</v>
          </cell>
          <cell r="E465" t="str">
            <v>23.1.1</v>
          </cell>
          <cell r="F465" t="str">
            <v>20.04.2004</v>
          </cell>
          <cell r="G465" t="str">
            <v xml:space="preserve"> </v>
          </cell>
          <cell r="H465" t="str">
            <v xml:space="preserve"> </v>
          </cell>
          <cell r="I465">
            <v>1</v>
          </cell>
          <cell r="J465">
            <v>7</v>
          </cell>
          <cell r="K465">
            <v>11</v>
          </cell>
        </row>
        <row r="466">
          <cell r="A466">
            <v>83903</v>
          </cell>
          <cell r="B466">
            <v>1602</v>
          </cell>
          <cell r="C466" t="str">
            <v>Миронова А. А.</v>
          </cell>
          <cell r="D466" t="str">
            <v>Шт</v>
          </cell>
          <cell r="E466">
            <v>25</v>
          </cell>
          <cell r="F466" t="str">
            <v>10.06.2004</v>
          </cell>
          <cell r="G466" t="str">
            <v xml:space="preserve"> </v>
          </cell>
          <cell r="H466" t="str">
            <v xml:space="preserve"> </v>
          </cell>
          <cell r="I466">
            <v>1</v>
          </cell>
          <cell r="J466">
            <v>5</v>
          </cell>
          <cell r="K466">
            <v>21</v>
          </cell>
        </row>
        <row r="467">
          <cell r="A467">
            <v>83904</v>
          </cell>
          <cell r="B467">
            <v>1501</v>
          </cell>
          <cell r="C467" t="str">
            <v>Лазаренко С. Г.</v>
          </cell>
          <cell r="D467" t="str">
            <v>Шт</v>
          </cell>
          <cell r="E467">
            <v>25</v>
          </cell>
          <cell r="F467" t="str">
            <v>15.06.2004</v>
          </cell>
          <cell r="G467" t="str">
            <v>12.04.05</v>
          </cell>
          <cell r="H467" t="str">
            <v xml:space="preserve"> </v>
          </cell>
          <cell r="I467">
            <v>1</v>
          </cell>
          <cell r="J467">
            <v>5</v>
          </cell>
          <cell r="K467">
            <v>16</v>
          </cell>
        </row>
        <row r="468">
          <cell r="A468">
            <v>83911</v>
          </cell>
          <cell r="B468">
            <v>1301</v>
          </cell>
          <cell r="C468" t="str">
            <v>Сердюк З. А.</v>
          </cell>
          <cell r="D468" t="str">
            <v>Шт</v>
          </cell>
          <cell r="E468">
            <v>29</v>
          </cell>
          <cell r="F468" t="str">
            <v>01.07.2004</v>
          </cell>
          <cell r="G468" t="str">
            <v xml:space="preserve"> </v>
          </cell>
          <cell r="H468" t="str">
            <v xml:space="preserve"> </v>
          </cell>
          <cell r="I468">
            <v>1</v>
          </cell>
          <cell r="J468">
            <v>5</v>
          </cell>
          <cell r="K468">
            <v>0</v>
          </cell>
        </row>
        <row r="469">
          <cell r="A469">
            <v>83914</v>
          </cell>
          <cell r="B469">
            <v>2013</v>
          </cell>
          <cell r="C469" t="str">
            <v>Лискин А. Г.</v>
          </cell>
          <cell r="D469" t="str">
            <v>Шт</v>
          </cell>
          <cell r="E469">
            <v>25</v>
          </cell>
          <cell r="F469" t="str">
            <v>23.07.2004</v>
          </cell>
          <cell r="G469" t="str">
            <v xml:space="preserve"> </v>
          </cell>
          <cell r="H469" t="str">
            <v xml:space="preserve"> </v>
          </cell>
          <cell r="I469">
            <v>1</v>
          </cell>
          <cell r="J469">
            <v>4</v>
          </cell>
          <cell r="K469">
            <v>8</v>
          </cell>
        </row>
        <row r="470">
          <cell r="A470">
            <v>83917</v>
          </cell>
          <cell r="B470">
            <v>1501</v>
          </cell>
          <cell r="C470" t="str">
            <v>Попов Н. А.</v>
          </cell>
          <cell r="D470" t="str">
            <v>Шт</v>
          </cell>
          <cell r="E470">
            <v>25</v>
          </cell>
          <cell r="F470" t="str">
            <v>11.10.2005</v>
          </cell>
          <cell r="G470" t="str">
            <v>*</v>
          </cell>
          <cell r="H470" t="str">
            <v xml:space="preserve"> </v>
          </cell>
          <cell r="I470">
            <v>0</v>
          </cell>
          <cell r="J470">
            <v>1</v>
          </cell>
          <cell r="K470">
            <v>20</v>
          </cell>
        </row>
        <row r="471">
          <cell r="A471">
            <v>83919</v>
          </cell>
          <cell r="B471">
            <v>1604</v>
          </cell>
          <cell r="C471" t="str">
            <v>Сергиевич Н. В.</v>
          </cell>
          <cell r="D471" t="str">
            <v>Шт</v>
          </cell>
          <cell r="E471">
            <v>20</v>
          </cell>
          <cell r="F471" t="str">
            <v>03.01.2005</v>
          </cell>
          <cell r="G471" t="str">
            <v>*</v>
          </cell>
          <cell r="H471" t="str">
            <v xml:space="preserve"> </v>
          </cell>
          <cell r="I471">
            <v>0</v>
          </cell>
          <cell r="J471">
            <v>10</v>
          </cell>
          <cell r="K471">
            <v>28</v>
          </cell>
        </row>
        <row r="472">
          <cell r="A472">
            <v>83920</v>
          </cell>
          <cell r="B472">
            <v>2013</v>
          </cell>
          <cell r="C472" t="str">
            <v>Дзевенко Н. Ф.</v>
          </cell>
          <cell r="D472" t="str">
            <v>Шт</v>
          </cell>
          <cell r="E472">
            <v>25</v>
          </cell>
          <cell r="F472" t="str">
            <v>01.02.2005</v>
          </cell>
          <cell r="G472" t="str">
            <v>*</v>
          </cell>
          <cell r="H472" t="str">
            <v xml:space="preserve"> </v>
          </cell>
          <cell r="I472">
            <v>0</v>
          </cell>
          <cell r="J472">
            <v>10</v>
          </cell>
          <cell r="K472">
            <v>0</v>
          </cell>
        </row>
        <row r="473">
          <cell r="A473">
            <v>83932</v>
          </cell>
          <cell r="B473">
            <v>202</v>
          </cell>
          <cell r="C473" t="str">
            <v>Мошенко О. В.</v>
          </cell>
          <cell r="D473" t="str">
            <v>Шт</v>
          </cell>
          <cell r="E473">
            <v>26</v>
          </cell>
          <cell r="F473" t="str">
            <v>12.08.2004</v>
          </cell>
          <cell r="G473" t="str">
            <v xml:space="preserve"> </v>
          </cell>
          <cell r="H473" t="str">
            <v xml:space="preserve"> </v>
          </cell>
          <cell r="I473">
            <v>1</v>
          </cell>
          <cell r="J473">
            <v>3</v>
          </cell>
          <cell r="K473">
            <v>19</v>
          </cell>
        </row>
        <row r="474">
          <cell r="A474">
            <v>83937</v>
          </cell>
          <cell r="B474">
            <v>2013</v>
          </cell>
          <cell r="C474" t="str">
            <v>Вильчинскас С. Ю.</v>
          </cell>
          <cell r="D474" t="str">
            <v>Шт</v>
          </cell>
          <cell r="E474">
            <v>25</v>
          </cell>
          <cell r="F474" t="str">
            <v>01.02.2005</v>
          </cell>
          <cell r="G474" t="str">
            <v>*</v>
          </cell>
          <cell r="H474" t="str">
            <v xml:space="preserve"> </v>
          </cell>
          <cell r="I474">
            <v>0</v>
          </cell>
          <cell r="J474">
            <v>10</v>
          </cell>
          <cell r="K474">
            <v>0</v>
          </cell>
        </row>
        <row r="475">
          <cell r="A475">
            <v>83942</v>
          </cell>
          <cell r="B475">
            <v>801</v>
          </cell>
          <cell r="C475" t="str">
            <v>Лаврентьева Г. И.</v>
          </cell>
          <cell r="D475" t="str">
            <v>Шт</v>
          </cell>
          <cell r="E475">
            <v>26</v>
          </cell>
          <cell r="F475" t="str">
            <v>01.09.2004</v>
          </cell>
          <cell r="G475" t="str">
            <v xml:space="preserve"> </v>
          </cell>
          <cell r="H475" t="str">
            <v xml:space="preserve"> </v>
          </cell>
          <cell r="I475">
            <v>1</v>
          </cell>
          <cell r="J475">
            <v>3</v>
          </cell>
          <cell r="K475">
            <v>0</v>
          </cell>
        </row>
        <row r="476">
          <cell r="A476">
            <v>83945</v>
          </cell>
          <cell r="B476">
            <v>201</v>
          </cell>
          <cell r="C476" t="str">
            <v>Андропова А. П.</v>
          </cell>
          <cell r="D476" t="str">
            <v>Шт</v>
          </cell>
          <cell r="E476">
            <v>26</v>
          </cell>
          <cell r="F476" t="str">
            <v>06.09.2004</v>
          </cell>
          <cell r="G476" t="str">
            <v xml:space="preserve"> </v>
          </cell>
          <cell r="H476" t="str">
            <v xml:space="preserve"> </v>
          </cell>
          <cell r="I476">
            <v>1</v>
          </cell>
          <cell r="J476">
            <v>2</v>
          </cell>
          <cell r="K476">
            <v>25</v>
          </cell>
        </row>
        <row r="477">
          <cell r="A477">
            <v>83946</v>
          </cell>
          <cell r="B477">
            <v>1301</v>
          </cell>
          <cell r="C477" t="str">
            <v>Гриценко А. В.</v>
          </cell>
          <cell r="D477" t="str">
            <v>Шт</v>
          </cell>
          <cell r="E477">
            <v>29</v>
          </cell>
          <cell r="F477" t="str">
            <v>06.09.2004</v>
          </cell>
          <cell r="G477" t="str">
            <v xml:space="preserve"> </v>
          </cell>
          <cell r="H477" t="str">
            <v xml:space="preserve"> </v>
          </cell>
          <cell r="I477">
            <v>1</v>
          </cell>
          <cell r="J477">
            <v>2</v>
          </cell>
          <cell r="K477">
            <v>25</v>
          </cell>
        </row>
        <row r="478">
          <cell r="A478">
            <v>83949</v>
          </cell>
          <cell r="B478">
            <v>2011</v>
          </cell>
          <cell r="C478" t="str">
            <v>Гетман Г. М.</v>
          </cell>
          <cell r="D478" t="str">
            <v>Шт</v>
          </cell>
          <cell r="E478">
            <v>25</v>
          </cell>
          <cell r="F478" t="str">
            <v>15.02.2005</v>
          </cell>
          <cell r="G478" t="str">
            <v>*</v>
          </cell>
          <cell r="H478" t="str">
            <v xml:space="preserve"> </v>
          </cell>
          <cell r="I478">
            <v>0</v>
          </cell>
          <cell r="J478">
            <v>9</v>
          </cell>
          <cell r="K478">
            <v>16</v>
          </cell>
        </row>
        <row r="479">
          <cell r="A479">
            <v>83951</v>
          </cell>
          <cell r="B479">
            <v>1301</v>
          </cell>
          <cell r="C479" t="str">
            <v>Гриценко И. В.</v>
          </cell>
          <cell r="D479" t="str">
            <v>Шт</v>
          </cell>
          <cell r="E479">
            <v>29</v>
          </cell>
          <cell r="F479" t="str">
            <v>10.09.2004</v>
          </cell>
          <cell r="G479" t="str">
            <v xml:space="preserve"> </v>
          </cell>
          <cell r="H479" t="str">
            <v xml:space="preserve"> </v>
          </cell>
          <cell r="I479">
            <v>1</v>
          </cell>
          <cell r="J479">
            <v>2</v>
          </cell>
          <cell r="K479">
            <v>21</v>
          </cell>
        </row>
        <row r="480">
          <cell r="A480">
            <v>83953</v>
          </cell>
          <cell r="B480">
            <v>2009</v>
          </cell>
          <cell r="C480" t="str">
            <v>Иванова В. Н.</v>
          </cell>
          <cell r="D480" t="str">
            <v>Шт</v>
          </cell>
          <cell r="E480">
            <v>20</v>
          </cell>
          <cell r="F480" t="str">
            <v>20.12.2004</v>
          </cell>
          <cell r="G480" t="str">
            <v>*</v>
          </cell>
          <cell r="H480" t="str">
            <v xml:space="preserve"> </v>
          </cell>
          <cell r="I480">
            <v>0</v>
          </cell>
          <cell r="J480">
            <v>11</v>
          </cell>
          <cell r="K480">
            <v>11</v>
          </cell>
        </row>
        <row r="481">
          <cell r="A481">
            <v>83959</v>
          </cell>
          <cell r="B481">
            <v>1603</v>
          </cell>
          <cell r="C481" t="str">
            <v>Долгих Л. Г.</v>
          </cell>
          <cell r="D481" t="str">
            <v>Шт</v>
          </cell>
          <cell r="E481">
            <v>25</v>
          </cell>
          <cell r="F481" t="str">
            <v>20.09.2004</v>
          </cell>
          <cell r="G481" t="str">
            <v xml:space="preserve"> </v>
          </cell>
          <cell r="H481" t="str">
            <v xml:space="preserve"> </v>
          </cell>
          <cell r="I481">
            <v>1</v>
          </cell>
          <cell r="J481">
            <v>2</v>
          </cell>
          <cell r="K481">
            <v>11</v>
          </cell>
        </row>
        <row r="482">
          <cell r="A482">
            <v>83973</v>
          </cell>
          <cell r="B482">
            <v>1500</v>
          </cell>
          <cell r="C482" t="str">
            <v>Петрунин В. В.</v>
          </cell>
          <cell r="D482" t="str">
            <v>Шт</v>
          </cell>
          <cell r="E482">
            <v>25</v>
          </cell>
          <cell r="F482" t="str">
            <v>01.07.2005</v>
          </cell>
          <cell r="G482" t="str">
            <v>28.09.05</v>
          </cell>
          <cell r="H482" t="str">
            <v xml:space="preserve"> </v>
          </cell>
          <cell r="I482">
            <v>0</v>
          </cell>
          <cell r="J482">
            <v>5</v>
          </cell>
          <cell r="K482">
            <v>0</v>
          </cell>
        </row>
        <row r="483">
          <cell r="A483">
            <v>83983</v>
          </cell>
          <cell r="B483">
            <v>2009</v>
          </cell>
          <cell r="C483" t="str">
            <v>Пискунова Т. А.</v>
          </cell>
          <cell r="D483" t="str">
            <v>Шт</v>
          </cell>
          <cell r="E483">
            <v>20</v>
          </cell>
          <cell r="F483" t="str">
            <v>07.12.2004</v>
          </cell>
          <cell r="G483" t="str">
            <v>*</v>
          </cell>
          <cell r="H483" t="str">
            <v xml:space="preserve"> </v>
          </cell>
          <cell r="I483">
            <v>0</v>
          </cell>
          <cell r="J483">
            <v>11</v>
          </cell>
          <cell r="K483">
            <v>24</v>
          </cell>
        </row>
        <row r="484">
          <cell r="A484">
            <v>83999</v>
          </cell>
          <cell r="B484">
            <v>201</v>
          </cell>
          <cell r="C484" t="str">
            <v>Горшалатова В. З.</v>
          </cell>
          <cell r="D484" t="str">
            <v>Шт</v>
          </cell>
          <cell r="E484">
            <v>26</v>
          </cell>
          <cell r="F484" t="str">
            <v>06.10.2004</v>
          </cell>
          <cell r="G484" t="str">
            <v xml:space="preserve"> </v>
          </cell>
          <cell r="H484" t="str">
            <v xml:space="preserve"> </v>
          </cell>
          <cell r="I484">
            <v>1</v>
          </cell>
          <cell r="J484">
            <v>1</v>
          </cell>
          <cell r="K484">
            <v>25</v>
          </cell>
        </row>
        <row r="485">
          <cell r="A485">
            <v>84008</v>
          </cell>
          <cell r="B485">
            <v>202</v>
          </cell>
          <cell r="C485" t="str">
            <v>Сахарова В. А.</v>
          </cell>
          <cell r="D485" t="str">
            <v>Шт</v>
          </cell>
          <cell r="E485">
            <v>26</v>
          </cell>
          <cell r="F485" t="str">
            <v>01.01.2005</v>
          </cell>
          <cell r="G485" t="str">
            <v>*</v>
          </cell>
          <cell r="H485" t="str">
            <v xml:space="preserve"> </v>
          </cell>
          <cell r="I485">
            <v>0</v>
          </cell>
          <cell r="J485">
            <v>11</v>
          </cell>
          <cell r="K485">
            <v>0</v>
          </cell>
        </row>
        <row r="486">
          <cell r="A486">
            <v>84013</v>
          </cell>
          <cell r="B486">
            <v>2011</v>
          </cell>
          <cell r="C486" t="str">
            <v>Томкин А. А.</v>
          </cell>
          <cell r="D486" t="str">
            <v>Шт</v>
          </cell>
          <cell r="E486">
            <v>25</v>
          </cell>
          <cell r="F486" t="str">
            <v>22.10.2004</v>
          </cell>
          <cell r="G486" t="str">
            <v xml:space="preserve"> </v>
          </cell>
          <cell r="H486" t="str">
            <v xml:space="preserve"> </v>
          </cell>
          <cell r="I486">
            <v>1</v>
          </cell>
          <cell r="J486">
            <v>1</v>
          </cell>
          <cell r="K486">
            <v>9</v>
          </cell>
        </row>
        <row r="487">
          <cell r="A487">
            <v>84024</v>
          </cell>
          <cell r="B487">
            <v>2011</v>
          </cell>
          <cell r="C487" t="str">
            <v>Новикова Н. Н.</v>
          </cell>
          <cell r="D487" t="str">
            <v>Шт</v>
          </cell>
          <cell r="E487" t="str">
            <v>23.2</v>
          </cell>
          <cell r="F487" t="str">
            <v>12.01.2005</v>
          </cell>
          <cell r="G487" t="str">
            <v>01.02.05</v>
          </cell>
          <cell r="H487" t="str">
            <v xml:space="preserve"> </v>
          </cell>
          <cell r="I487">
            <v>0</v>
          </cell>
          <cell r="J487">
            <v>10</v>
          </cell>
          <cell r="K487">
            <v>19</v>
          </cell>
        </row>
        <row r="488">
          <cell r="A488">
            <v>84029</v>
          </cell>
          <cell r="B488">
            <v>201</v>
          </cell>
          <cell r="C488" t="str">
            <v>Ващенко А. А.</v>
          </cell>
          <cell r="D488" t="str">
            <v>Шт</v>
          </cell>
          <cell r="E488">
            <v>26</v>
          </cell>
          <cell r="F488" t="str">
            <v>14.02.2005</v>
          </cell>
          <cell r="G488" t="str">
            <v>16.11.05</v>
          </cell>
          <cell r="H488" t="str">
            <v xml:space="preserve"> </v>
          </cell>
          <cell r="I488">
            <v>0</v>
          </cell>
          <cell r="J488">
            <v>9</v>
          </cell>
          <cell r="K488">
            <v>17</v>
          </cell>
        </row>
        <row r="489">
          <cell r="A489">
            <v>84030</v>
          </cell>
          <cell r="B489">
            <v>1601</v>
          </cell>
          <cell r="C489" t="str">
            <v>Астрейко Е. А.</v>
          </cell>
          <cell r="D489" t="str">
            <v>Шт</v>
          </cell>
          <cell r="E489">
            <v>25</v>
          </cell>
          <cell r="F489" t="str">
            <v>18.02.2005</v>
          </cell>
          <cell r="G489" t="str">
            <v xml:space="preserve"> </v>
          </cell>
          <cell r="H489" t="str">
            <v xml:space="preserve"> </v>
          </cell>
          <cell r="I489">
            <v>0</v>
          </cell>
          <cell r="J489">
            <v>9</v>
          </cell>
          <cell r="K489">
            <v>13</v>
          </cell>
        </row>
        <row r="490">
          <cell r="A490">
            <v>84031</v>
          </cell>
          <cell r="B490">
            <v>1212</v>
          </cell>
          <cell r="C490" t="str">
            <v>Маслов П. Д.</v>
          </cell>
          <cell r="D490" t="str">
            <v>Шт</v>
          </cell>
          <cell r="E490">
            <v>25</v>
          </cell>
          <cell r="F490" t="str">
            <v>25.04.2005</v>
          </cell>
          <cell r="G490" t="str">
            <v>13.05.05</v>
          </cell>
          <cell r="H490" t="str">
            <v xml:space="preserve"> </v>
          </cell>
          <cell r="I490">
            <v>0</v>
          </cell>
          <cell r="J490">
            <v>7</v>
          </cell>
          <cell r="K490">
            <v>6</v>
          </cell>
        </row>
        <row r="491">
          <cell r="A491">
            <v>84033</v>
          </cell>
          <cell r="B491">
            <v>202</v>
          </cell>
          <cell r="C491" t="str">
            <v>Мочалова М. В.</v>
          </cell>
          <cell r="D491" t="str">
            <v>Шт</v>
          </cell>
          <cell r="E491">
            <v>26</v>
          </cell>
          <cell r="F491" t="str">
            <v>02.06.2005</v>
          </cell>
          <cell r="G491" t="str">
            <v>*</v>
          </cell>
          <cell r="H491" t="str">
            <v xml:space="preserve"> </v>
          </cell>
          <cell r="I491">
            <v>0</v>
          </cell>
          <cell r="J491">
            <v>5</v>
          </cell>
          <cell r="K491">
            <v>29</v>
          </cell>
        </row>
        <row r="492">
          <cell r="A492">
            <v>84035</v>
          </cell>
          <cell r="B492">
            <v>2011</v>
          </cell>
          <cell r="C492" t="str">
            <v>Кузьменков С. В.</v>
          </cell>
          <cell r="D492" t="str">
            <v>Шт</v>
          </cell>
          <cell r="E492">
            <v>25</v>
          </cell>
          <cell r="F492" t="str">
            <v>12.05.2005</v>
          </cell>
          <cell r="G492" t="str">
            <v>26.05.05</v>
          </cell>
          <cell r="H492" t="str">
            <v xml:space="preserve"> </v>
          </cell>
          <cell r="I492">
            <v>0</v>
          </cell>
          <cell r="J492">
            <v>6</v>
          </cell>
          <cell r="K492">
            <v>19</v>
          </cell>
        </row>
        <row r="493">
          <cell r="A493">
            <v>84037</v>
          </cell>
          <cell r="B493">
            <v>1401</v>
          </cell>
          <cell r="C493" t="str">
            <v>Бузовская Г. Г.</v>
          </cell>
          <cell r="D493" t="str">
            <v>Шт</v>
          </cell>
          <cell r="E493">
            <v>25</v>
          </cell>
          <cell r="F493" t="str">
            <v>12.04.2005</v>
          </cell>
          <cell r="G493" t="str">
            <v xml:space="preserve"> </v>
          </cell>
          <cell r="H493" t="str">
            <v xml:space="preserve"> </v>
          </cell>
          <cell r="I493">
            <v>0</v>
          </cell>
          <cell r="J493">
            <v>7</v>
          </cell>
          <cell r="K493">
            <v>19</v>
          </cell>
        </row>
        <row r="494">
          <cell r="A494">
            <v>84038</v>
          </cell>
          <cell r="B494">
            <v>1212</v>
          </cell>
          <cell r="C494" t="str">
            <v>Позняк А. В.</v>
          </cell>
          <cell r="D494" t="str">
            <v>Шт</v>
          </cell>
          <cell r="E494">
            <v>25</v>
          </cell>
          <cell r="F494" t="str">
            <v>20.05.2005</v>
          </cell>
          <cell r="G494" t="str">
            <v>25.08.05</v>
          </cell>
          <cell r="H494" t="str">
            <v xml:space="preserve"> </v>
          </cell>
          <cell r="I494">
            <v>0</v>
          </cell>
          <cell r="J494">
            <v>6</v>
          </cell>
          <cell r="K494">
            <v>11</v>
          </cell>
        </row>
        <row r="495">
          <cell r="A495">
            <v>84039</v>
          </cell>
          <cell r="B495">
            <v>2013</v>
          </cell>
          <cell r="C495" t="str">
            <v>Синяков С. Н.</v>
          </cell>
          <cell r="D495" t="str">
            <v>Шт</v>
          </cell>
          <cell r="E495">
            <v>25</v>
          </cell>
          <cell r="F495" t="str">
            <v>12.07.2005</v>
          </cell>
          <cell r="G495" t="str">
            <v>*</v>
          </cell>
          <cell r="H495" t="str">
            <v xml:space="preserve"> </v>
          </cell>
          <cell r="I495">
            <v>0</v>
          </cell>
          <cell r="J495">
            <v>4</v>
          </cell>
          <cell r="K495">
            <v>19</v>
          </cell>
        </row>
        <row r="496">
          <cell r="A496">
            <v>84041</v>
          </cell>
          <cell r="B496">
            <v>2011</v>
          </cell>
          <cell r="C496" t="str">
            <v>Клебаускас В. В.</v>
          </cell>
          <cell r="D496" t="str">
            <v>Шт</v>
          </cell>
          <cell r="E496">
            <v>25</v>
          </cell>
          <cell r="F496" t="str">
            <v>20.06.2005</v>
          </cell>
          <cell r="G496" t="str">
            <v xml:space="preserve"> </v>
          </cell>
          <cell r="H496" t="str">
            <v xml:space="preserve"> </v>
          </cell>
          <cell r="I496">
            <v>0</v>
          </cell>
          <cell r="J496">
            <v>5</v>
          </cell>
          <cell r="K496">
            <v>11</v>
          </cell>
        </row>
        <row r="497">
          <cell r="A497">
            <v>84043</v>
          </cell>
          <cell r="B497">
            <v>1212</v>
          </cell>
          <cell r="C497" t="str">
            <v>Лемехов В. Д.</v>
          </cell>
          <cell r="D497" t="str">
            <v>Шт</v>
          </cell>
          <cell r="E497">
            <v>25</v>
          </cell>
          <cell r="F497" t="str">
            <v>25.11.2005</v>
          </cell>
          <cell r="G497" t="str">
            <v>*</v>
          </cell>
          <cell r="H497" t="str">
            <v xml:space="preserve"> </v>
          </cell>
          <cell r="I497">
            <v>0</v>
          </cell>
          <cell r="J497">
            <v>0</v>
          </cell>
          <cell r="K497">
            <v>6</v>
          </cell>
        </row>
        <row r="498">
          <cell r="A498">
            <v>84047</v>
          </cell>
          <cell r="B498">
            <v>2007</v>
          </cell>
          <cell r="C498" t="str">
            <v>Торопилин Е. П.</v>
          </cell>
          <cell r="D498" t="str">
            <v>Шт</v>
          </cell>
          <cell r="E498">
            <v>25</v>
          </cell>
          <cell r="F498" t="str">
            <v>19.08.2005</v>
          </cell>
          <cell r="G498" t="str">
            <v xml:space="preserve"> </v>
          </cell>
          <cell r="H498" t="str">
            <v xml:space="preserve"> </v>
          </cell>
          <cell r="I498">
            <v>0</v>
          </cell>
          <cell r="J498">
            <v>3</v>
          </cell>
          <cell r="K498">
            <v>12</v>
          </cell>
        </row>
        <row r="499">
          <cell r="A499">
            <v>84048</v>
          </cell>
          <cell r="B499">
            <v>1212</v>
          </cell>
          <cell r="C499" t="str">
            <v>Галимов Р. Д.</v>
          </cell>
          <cell r="D499" t="str">
            <v>Шт</v>
          </cell>
          <cell r="E499">
            <v>25</v>
          </cell>
          <cell r="F499" t="str">
            <v>27.09.2005</v>
          </cell>
          <cell r="G499" t="str">
            <v xml:space="preserve"> </v>
          </cell>
          <cell r="H499" t="str">
            <v xml:space="preserve"> </v>
          </cell>
          <cell r="I499">
            <v>0</v>
          </cell>
          <cell r="J499">
            <v>2</v>
          </cell>
          <cell r="K499">
            <v>4</v>
          </cell>
        </row>
        <row r="500">
          <cell r="A500">
            <v>84054</v>
          </cell>
          <cell r="B500">
            <v>2013</v>
          </cell>
          <cell r="C500" t="str">
            <v>Тишкин В. Б.</v>
          </cell>
          <cell r="D500" t="str">
            <v>Шт</v>
          </cell>
          <cell r="E500">
            <v>25</v>
          </cell>
          <cell r="F500" t="str">
            <v>27.10.2005</v>
          </cell>
          <cell r="G500" t="str">
            <v xml:space="preserve"> </v>
          </cell>
          <cell r="H500" t="str">
            <v xml:space="preserve"> </v>
          </cell>
          <cell r="I500">
            <v>0</v>
          </cell>
          <cell r="J500">
            <v>1</v>
          </cell>
          <cell r="K500">
            <v>4</v>
          </cell>
        </row>
        <row r="501">
          <cell r="A501">
            <v>84056</v>
          </cell>
          <cell r="B501">
            <v>1501</v>
          </cell>
          <cell r="C501" t="str">
            <v>Бурдин Д. Г.</v>
          </cell>
          <cell r="D501" t="str">
            <v>Шт</v>
          </cell>
          <cell r="E501">
            <v>25</v>
          </cell>
          <cell r="F501" t="str">
            <v>01.11.2005</v>
          </cell>
          <cell r="G501" t="str">
            <v xml:space="preserve"> </v>
          </cell>
          <cell r="H501" t="str">
            <v xml:space="preserve"> </v>
          </cell>
          <cell r="I501">
            <v>0</v>
          </cell>
          <cell r="J501">
            <v>1</v>
          </cell>
          <cell r="K501">
            <v>0</v>
          </cell>
        </row>
        <row r="502">
          <cell r="A502">
            <v>84058</v>
          </cell>
          <cell r="B502">
            <v>201</v>
          </cell>
          <cell r="C502" t="str">
            <v>Панюков А. А.</v>
          </cell>
          <cell r="D502" t="str">
            <v>Шт</v>
          </cell>
          <cell r="E502">
            <v>26</v>
          </cell>
          <cell r="F502" t="str">
            <v>14.11.2005</v>
          </cell>
          <cell r="G502" t="str">
            <v xml:space="preserve"> </v>
          </cell>
          <cell r="H502" t="str">
            <v xml:space="preserve"> </v>
          </cell>
          <cell r="I502">
            <v>0</v>
          </cell>
          <cell r="J502">
            <v>0</v>
          </cell>
          <cell r="K502">
            <v>17</v>
          </cell>
        </row>
        <row r="503">
          <cell r="A503">
            <v>84059</v>
          </cell>
          <cell r="B503">
            <v>1501</v>
          </cell>
          <cell r="C503" t="str">
            <v>Скубенков Д. В.</v>
          </cell>
          <cell r="D503" t="str">
            <v>Шт</v>
          </cell>
          <cell r="E503">
            <v>25</v>
          </cell>
          <cell r="F503" t="str">
            <v>24.11.2005</v>
          </cell>
          <cell r="G503" t="str">
            <v xml:space="preserve"> </v>
          </cell>
          <cell r="H503" t="str">
            <v xml:space="preserve"> </v>
          </cell>
          <cell r="I503">
            <v>0</v>
          </cell>
          <cell r="J503">
            <v>0</v>
          </cell>
          <cell r="K503">
            <v>7</v>
          </cell>
        </row>
      </sheetData>
      <sheetData sheetId="2" refreshError="1"/>
    </sheetDataSet>
  </externalBook>
</externalLink>
</file>

<file path=xl/externalLinks/externalLink7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нструкция"/>
      <sheetName val="Пр.1"/>
      <sheetName val="Пр.2"/>
      <sheetName val="Пр.3.1"/>
      <sheetName val="Пр.3.2"/>
      <sheetName val="Пр.4"/>
      <sheetName val="Пр.5"/>
      <sheetName val="Пр.6"/>
      <sheetName val="Пр.7"/>
      <sheetName val="Пр.8"/>
      <sheetName val="Пр.9"/>
      <sheetName val="Пр.10"/>
      <sheetName val="Пр.11"/>
      <sheetName val="Пр.12"/>
      <sheetName val="Пр.13"/>
      <sheetName val="Пр.14"/>
      <sheetName val="Пр.15"/>
      <sheetName val="Пр.16"/>
      <sheetName val="Пр.17"/>
      <sheetName val="Пр.18"/>
      <sheetName val="Пр.19"/>
      <sheetName val="Пр.20"/>
      <sheetName val="Пр. 21"/>
      <sheetName val="Пр.22"/>
      <sheetName val="Пр.23"/>
      <sheetName val="Пр.24"/>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ow r="32">
          <cell r="I32" t="str">
            <v>урегулирован</v>
          </cell>
        </row>
        <row r="33">
          <cell r="I33" t="str">
            <v>формирование доп. пакета документов</v>
          </cell>
        </row>
        <row r="34">
          <cell r="I34" t="str">
            <v>направлен доп. пакет документов</v>
          </cell>
        </row>
        <row r="35">
          <cell r="I35" t="str">
            <v>направлен пакет документов</v>
          </cell>
        </row>
        <row r="36">
          <cell r="I36" t="str">
            <v xml:space="preserve">отказ страховщика </v>
          </cell>
        </row>
        <row r="37">
          <cell r="I37" t="str">
            <v>отзыв</v>
          </cell>
        </row>
        <row r="38">
          <cell r="I38" t="str">
            <v>направлено уведомление</v>
          </cell>
        </row>
        <row r="39">
          <cell r="I39" t="str">
            <v xml:space="preserve">несогласие </v>
          </cell>
        </row>
      </sheetData>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Set>
  </externalBook>
</externalLink>
</file>

<file path=xl/externalLinks/externalLink7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НВВ утв тарифы"/>
      <sheetName val="НП-2-12-П"/>
      <sheetName val="расчет тарифов"/>
      <sheetName val="план 2000"/>
      <sheetName val="жилой фонд"/>
      <sheetName val="Классиф_"/>
      <sheetName val="Работы "/>
      <sheetName val="t_Настройки"/>
      <sheetName val="Скорр_АБП_на 2009г_Тамбовэнерго"/>
      <sheetName val="3оос_новая"/>
      <sheetName val="гл.инженера ПМЭС"/>
      <sheetName val="Параметры"/>
      <sheetName val="ПРОГНОЗ_1"/>
      <sheetName val="2РЗ"/>
      <sheetName val="3конф"/>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7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расчет тарифов"/>
      <sheetName val="жилой фонд"/>
      <sheetName val="НВВ утв тарифы"/>
      <sheetName val="ПРОГНОЗ_1"/>
      <sheetName val="Классиф_"/>
      <sheetName val="17.1"/>
      <sheetName val="17"/>
      <sheetName val="24"/>
      <sheetName val="25"/>
      <sheetName val="4"/>
      <sheetName val="5"/>
      <sheetName val="Ф-1 (для АО-энерго)"/>
      <sheetName val="Ф-2 (для АО-энерго)"/>
      <sheetName val="Справочники"/>
      <sheetName val="свод"/>
      <sheetName val="Работы "/>
      <sheetName val="2002(v1)"/>
      <sheetName val="план 2000"/>
      <sheetName val="Таблица А13"/>
      <sheetName val="ТехЭк"/>
      <sheetName val="3оос_новая"/>
      <sheetName val="См-2 Шатурс сети  проект работы"/>
    </sheetNames>
    <sheetDataSet>
      <sheetData sheetId="0" refreshError="1"/>
      <sheetData sheetId="1" refreshError="1">
        <row r="5">
          <cell r="L5">
            <v>93</v>
          </cell>
        </row>
        <row r="6">
          <cell r="L6">
            <v>93</v>
          </cell>
        </row>
        <row r="8">
          <cell r="L8">
            <v>12</v>
          </cell>
        </row>
        <row r="9">
          <cell r="L9">
            <v>56</v>
          </cell>
        </row>
        <row r="10">
          <cell r="L10">
            <v>15</v>
          </cell>
        </row>
        <row r="11">
          <cell r="L11">
            <v>10</v>
          </cell>
        </row>
        <row r="18">
          <cell r="L18">
            <v>0</v>
          </cell>
        </row>
        <row r="27">
          <cell r="L27">
            <v>0</v>
          </cell>
        </row>
        <row r="30">
          <cell r="L30">
            <v>0</v>
          </cell>
        </row>
        <row r="38">
          <cell r="L38">
            <v>0</v>
          </cell>
        </row>
        <row r="46">
          <cell r="L46">
            <v>0</v>
          </cell>
        </row>
        <row r="51">
          <cell r="L51">
            <v>0</v>
          </cell>
        </row>
        <row r="56">
          <cell r="L56">
            <v>0</v>
          </cell>
        </row>
        <row r="66">
          <cell r="L66">
            <v>0</v>
          </cell>
        </row>
        <row r="77">
          <cell r="L77">
            <v>0</v>
          </cell>
        </row>
        <row r="85">
          <cell r="L85">
            <v>0</v>
          </cell>
        </row>
        <row r="93">
          <cell r="L93">
            <v>0</v>
          </cell>
        </row>
        <row r="95">
          <cell r="L95">
            <v>0</v>
          </cell>
        </row>
        <row r="99">
          <cell r="L99">
            <v>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Set>
  </externalBook>
</externalLink>
</file>

<file path=xl/externalLinks/externalLink7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НВВ утв тарифы"/>
      <sheetName val="расчет тарифов"/>
      <sheetName val="Параметры"/>
    </sheetNames>
    <sheetDataSet>
      <sheetData sheetId="0" refreshError="1"/>
      <sheetData sheetId="1" refreshError="1">
        <row r="5">
          <cell r="L5">
            <v>93</v>
          </cell>
        </row>
        <row r="6">
          <cell r="L6">
            <v>93</v>
          </cell>
        </row>
        <row r="8">
          <cell r="L8">
            <v>12</v>
          </cell>
        </row>
        <row r="9">
          <cell r="L9">
            <v>56</v>
          </cell>
        </row>
        <row r="10">
          <cell r="L10">
            <v>15</v>
          </cell>
        </row>
        <row r="11">
          <cell r="L11">
            <v>10</v>
          </cell>
        </row>
        <row r="18">
          <cell r="L18">
            <v>0</v>
          </cell>
        </row>
        <row r="27">
          <cell r="L27">
            <v>0</v>
          </cell>
        </row>
        <row r="30">
          <cell r="L30">
            <v>0</v>
          </cell>
        </row>
        <row r="38">
          <cell r="L38">
            <v>0</v>
          </cell>
        </row>
        <row r="46">
          <cell r="L46">
            <v>23977</v>
          </cell>
        </row>
        <row r="51">
          <cell r="L51">
            <v>23416</v>
          </cell>
        </row>
        <row r="54">
          <cell r="L54">
            <v>23416</v>
          </cell>
        </row>
        <row r="55">
          <cell r="L55">
            <v>386</v>
          </cell>
        </row>
        <row r="56">
          <cell r="L56">
            <v>175</v>
          </cell>
        </row>
        <row r="58">
          <cell r="L58">
            <v>175</v>
          </cell>
        </row>
        <row r="67">
          <cell r="L67">
            <v>12411</v>
          </cell>
        </row>
        <row r="68">
          <cell r="L68">
            <v>10835</v>
          </cell>
        </row>
        <row r="69">
          <cell r="L69">
            <v>1123</v>
          </cell>
        </row>
        <row r="70">
          <cell r="L70">
            <v>84</v>
          </cell>
        </row>
        <row r="72">
          <cell r="L72">
            <v>369</v>
          </cell>
        </row>
        <row r="78">
          <cell r="L78">
            <v>3204</v>
          </cell>
        </row>
        <row r="79">
          <cell r="L79">
            <v>2474</v>
          </cell>
        </row>
        <row r="80">
          <cell r="L80">
            <v>534</v>
          </cell>
        </row>
        <row r="81">
          <cell r="L81">
            <v>196</v>
          </cell>
        </row>
        <row r="86">
          <cell r="L86">
            <v>3730</v>
          </cell>
        </row>
        <row r="88">
          <cell r="L88">
            <v>3364</v>
          </cell>
        </row>
        <row r="90">
          <cell r="L90">
            <v>366</v>
          </cell>
        </row>
        <row r="94">
          <cell r="L94">
            <v>0</v>
          </cell>
        </row>
        <row r="96">
          <cell r="L96">
            <v>0</v>
          </cell>
        </row>
      </sheetData>
      <sheetData sheetId="2" refreshError="1"/>
      <sheetData sheetId="3" refreshError="1"/>
      <sheetData sheetId="4" refreshError="1"/>
    </sheetDataSet>
  </externalBook>
</externalLink>
</file>

<file path=xl/externalLinks/externalLink7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оцен пояснит"/>
      <sheetName val="3оос_новая"/>
      <sheetName val="Таблица А13"/>
      <sheetName val="ТехЭк"/>
    </sheetNames>
    <sheetDataSet>
      <sheetData sheetId="0" refreshError="1"/>
      <sheetData sheetId="1" refreshError="1">
        <row r="5">
          <cell r="L5">
            <v>93</v>
          </cell>
        </row>
        <row r="6">
          <cell r="L6">
            <v>93</v>
          </cell>
        </row>
        <row r="8">
          <cell r="L8">
            <v>12</v>
          </cell>
        </row>
        <row r="9">
          <cell r="L9">
            <v>56</v>
          </cell>
        </row>
        <row r="10">
          <cell r="L10">
            <v>15</v>
          </cell>
        </row>
        <row r="11">
          <cell r="L11">
            <v>10</v>
          </cell>
        </row>
        <row r="18">
          <cell r="L18">
            <v>0</v>
          </cell>
        </row>
        <row r="27">
          <cell r="L27">
            <v>0</v>
          </cell>
        </row>
        <row r="30">
          <cell r="L30">
            <v>0</v>
          </cell>
        </row>
        <row r="38">
          <cell r="L38">
            <v>0</v>
          </cell>
        </row>
        <row r="46">
          <cell r="L46">
            <v>23977</v>
          </cell>
        </row>
        <row r="51">
          <cell r="L51">
            <v>23416</v>
          </cell>
        </row>
        <row r="54">
          <cell r="L54">
            <v>23416</v>
          </cell>
        </row>
        <row r="55">
          <cell r="L55">
            <v>386</v>
          </cell>
        </row>
        <row r="56">
          <cell r="L56">
            <v>175</v>
          </cell>
        </row>
        <row r="58">
          <cell r="L58">
            <v>175</v>
          </cell>
        </row>
        <row r="66">
          <cell r="L66">
            <v>12411</v>
          </cell>
        </row>
        <row r="67">
          <cell r="L67">
            <v>10835</v>
          </cell>
        </row>
        <row r="68">
          <cell r="L68">
            <v>1123</v>
          </cell>
        </row>
        <row r="69">
          <cell r="L69">
            <v>84</v>
          </cell>
        </row>
        <row r="71">
          <cell r="L71">
            <v>369</v>
          </cell>
        </row>
        <row r="77">
          <cell r="L77">
            <v>3204</v>
          </cell>
        </row>
        <row r="78">
          <cell r="L78">
            <v>2474</v>
          </cell>
        </row>
        <row r="79">
          <cell r="L79">
            <v>534</v>
          </cell>
        </row>
        <row r="80">
          <cell r="L80">
            <v>196</v>
          </cell>
        </row>
        <row r="85">
          <cell r="L85">
            <v>3730</v>
          </cell>
        </row>
        <row r="87">
          <cell r="L87">
            <v>3364</v>
          </cell>
        </row>
        <row r="89">
          <cell r="L89">
            <v>366</v>
          </cell>
        </row>
        <row r="93">
          <cell r="L93">
            <v>0</v>
          </cell>
        </row>
        <row r="95">
          <cell r="L95">
            <v>0</v>
          </cell>
        </row>
      </sheetData>
      <sheetData sheetId="2" refreshError="1"/>
      <sheetData sheetId="3" refreshError="1"/>
      <sheetData sheetId="4" refreshError="1"/>
      <sheetData sheetId="5" refreshError="1"/>
    </sheetDataSet>
  </externalBook>
</externalLink>
</file>

<file path=xl/externalLinks/externalLink7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агр.БП с расшифровкой прочих"/>
      <sheetName val="ИТ-бюджет_28.07.2009г."/>
      <sheetName val="Пояснения 1"/>
      <sheetName val="Пояснения 2"/>
      <sheetName val="коммунальные услуги"/>
      <sheetName val="амортизация"/>
      <sheetName val="убытки прошлых лет"/>
      <sheetName val="ИТ-бюджет"/>
      <sheetName val="НВВ утв тарифы"/>
      <sheetName val="3оос_новая"/>
      <sheetName val="Параметры"/>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итул"/>
      <sheetName val="1 Общ свед"/>
      <sheetName val="2 Оцен пок"/>
      <sheetName val="3 Выручка"/>
      <sheetName val="5 Производство"/>
      <sheetName val="5а Производство_Экономика"/>
      <sheetName val="6 Смета затрат"/>
      <sheetName val="7 Ремонты"/>
      <sheetName val="8 Инвестиции-свод"/>
      <sheetName val="8 Инвестиции-программа"/>
      <sheetName val="8.а. Инвестиции-объекты_РСК"/>
      <sheetName val="8.б. Инвестиции-лизинг_РСК"/>
      <sheetName val="9а Закупки"/>
      <sheetName val="10 Оплата труда"/>
      <sheetName val="11 Прочие"/>
      <sheetName val="12 Прибыль"/>
      <sheetName val="13 Прог.баланс"/>
      <sheetName val="14а ДПН план"/>
      <sheetName val="14б ДПН отчет"/>
      <sheetName val="14в ДПН анализ"/>
      <sheetName val="15 УИ"/>
      <sheetName val="16а Сводный анализ"/>
      <sheetName val="Целевые показатели"/>
      <sheetName val="ARM_BP_RSK_V10_0_final"/>
      <sheetName val="Форма 20 (1)"/>
      <sheetName val="Форма 20 (2)"/>
      <sheetName val="Форма 20 (3)"/>
      <sheetName val="Форма 20 (4)"/>
      <sheetName val="Форма 20 (5)"/>
      <sheetName val="#ССЫЛКА"/>
      <sheetName val="FST5"/>
      <sheetName val="Параметры"/>
      <sheetName val="Лист"/>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Заголовок"/>
      <sheetName val="Сводка-20"/>
      <sheetName val="Сводка"/>
      <sheetName val="Dati Caricati"/>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Set>
  </externalBook>
</externalLink>
</file>

<file path=xl/externalLinks/externalLink8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НВВ утв тарифы"/>
      <sheetName val="эл ст"/>
      <sheetName val="3оос_новая"/>
    </sheetNames>
    <sheetDataSet>
      <sheetData sheetId="0" refreshError="1"/>
      <sheetData sheetId="1" refreshError="1"/>
      <sheetData sheetId="2" refreshError="1"/>
      <sheetData sheetId="3" refreshError="1"/>
      <sheetData sheetId="4" refreshError="1"/>
    </sheetDataSet>
  </externalBook>
</externalLink>
</file>

<file path=xl/externalLinks/externalLink8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ЧД3"/>
      <sheetName val="Темы"/>
      <sheetName val="Лист2"/>
      <sheetName val="ЧД2"/>
      <sheetName val="план 2000-3"/>
      <sheetName val="план 2000-2"/>
      <sheetName val="план 2000"/>
      <sheetName val="ИТ-бюджет"/>
      <sheetName val="расшифровка"/>
      <sheetName val="расчет тарифов"/>
      <sheetName val="НП-2-12-П"/>
      <sheetName val="Регионы"/>
      <sheetName val="pred"/>
      <sheetName val="Исходные"/>
      <sheetName val="РАСЧЕТ"/>
      <sheetName val="АНАЛИТ"/>
      <sheetName val="ПРОГНОЗ_1"/>
      <sheetName val="ф2"/>
      <sheetName val="Т2"/>
      <sheetName val="2007"/>
      <sheetName val="имена"/>
      <sheetName val="НВВ утв тарифы"/>
      <sheetName val="Справочники"/>
      <sheetName val="ОПТ"/>
      <sheetName val="Ф-2 (для АО-энерго)"/>
      <sheetName val="Смета"/>
      <sheetName val="Исходные данные и свод тарифов"/>
      <sheetName val="Temp_TOV"/>
      <sheetName val="По Концерну Эксп"/>
      <sheetName val="ВСПОМОГАТ"/>
      <sheetName val="т. 1.12."/>
      <sheetName val="Т6"/>
      <sheetName val="гл.инженера ПМЭС"/>
      <sheetName val="списание СВП 2010г"/>
      <sheetName val="Лист1"/>
      <sheetName val="Настройки"/>
      <sheetName val="ПС"/>
      <sheetName val="ИТОГИ  по Н,Р,Э,Q"/>
      <sheetName val="Настр"/>
      <sheetName val="Balance"/>
      <sheetName val="июнь9"/>
      <sheetName val="Списки"/>
      <sheetName val="sapactivexlhiddensheet"/>
      <sheetName val="эл.энергия"/>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Set>
  </externalBook>
</externalLink>
</file>

<file path=xl/externalLinks/externalLink8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 val="Лист2"/>
      <sheetName val="Лист3"/>
      <sheetName val="Книга1"/>
      <sheetName val="план 2000"/>
      <sheetName val="1.6.12 мес (5)"/>
      <sheetName val="НП-2-12-П"/>
      <sheetName val="Расчет расходов"/>
      <sheetName val="ИТ-бюджет"/>
      <sheetName val="SILICATE"/>
      <sheetName val="РБП"/>
      <sheetName val="БФ-2-5-П"/>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8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еверо - Запад"/>
      <sheetName val="Центр"/>
      <sheetName val="Волга"/>
      <sheetName val="Юг"/>
      <sheetName val="Урал"/>
      <sheetName val="Сибирь"/>
      <sheetName val=" Восток"/>
      <sheetName val="Изолир. и децентр."/>
      <sheetName val="Россия "/>
      <sheetName val="ИТОГИ  по Н,Р,Э,Q"/>
      <sheetName val="Диаграмма5"/>
      <sheetName val="Тепло"/>
      <sheetName val="ИТ-бюджет"/>
      <sheetName val="НВВ утв тарифы"/>
      <sheetName val="3.3.31."/>
      <sheetName val="Лист1"/>
      <sheetName val="ПЛАН 1"/>
      <sheetName val="Производство электроэнергии"/>
      <sheetName val="For Bezik Стратег-1130-июль"/>
      <sheetName val="предприятия"/>
      <sheetName val="апрель"/>
      <sheetName val="Справочники"/>
      <sheetName val="Заголовок"/>
      <sheetName val="план 2000"/>
      <sheetName val="6"/>
      <sheetName val="ИТОГИ по Н,Р,Э,Q"/>
      <sheetName val="эл ст"/>
      <sheetName val="УФ-61"/>
      <sheetName val="Регионы"/>
      <sheetName val="Лист3"/>
      <sheetName val="табл 1"/>
      <sheetName val="жилой фонд"/>
      <sheetName val="2002(v2)"/>
      <sheetName val="2002(v1)"/>
      <sheetName val="Лист13"/>
      <sheetName val="Работы "/>
      <sheetName val="навигация"/>
      <sheetName val="Т12"/>
      <sheetName val="ТО"/>
      <sheetName val="трансформация"/>
      <sheetName val="SILICATE"/>
      <sheetName val="ВСПОМОГАТ"/>
      <sheetName val="Гр5(о)"/>
      <sheetName val="тарифы рабочие"/>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Set>
  </externalBook>
</externalLink>
</file>

<file path=xl/externalLinks/externalLink8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еверо - Запад"/>
      <sheetName val="Центр"/>
      <sheetName val="Волга"/>
      <sheetName val="Юг"/>
      <sheetName val="Урал"/>
      <sheetName val="Сибирь"/>
      <sheetName val=" Восток"/>
      <sheetName val="Изолир. и децентр."/>
      <sheetName val="Россия "/>
      <sheetName val="ИТОГИ  по Н,Р,Э,Q"/>
      <sheetName val="Диаграмма5"/>
      <sheetName val="Тепло"/>
      <sheetName val="ИТ-бюджет"/>
      <sheetName val="НВВ утв тарифы"/>
      <sheetName val="Лист1"/>
      <sheetName val="предприятия"/>
      <sheetName val="3.3.31."/>
      <sheetName val="план 2000"/>
      <sheetName val="ИТОГИ по Н,Р,Э,Q"/>
      <sheetName val="For Bezik Стратег-1130-июль"/>
      <sheetName val="ПЛАН 1"/>
      <sheetName val="Производство электроэнергии"/>
      <sheetName val="апрель"/>
      <sheetName val="Справочники"/>
      <sheetName val="Заголовок"/>
      <sheetName val="6"/>
      <sheetName val="эл ст"/>
      <sheetName val="УФ-61"/>
      <sheetName val="Регионы"/>
      <sheetName val="Лист3"/>
      <sheetName val="табл 1"/>
      <sheetName val="жилой фонд"/>
      <sheetName val="2002(v2)"/>
      <sheetName val="2002(v1)"/>
      <sheetName val="Лист13"/>
      <sheetName val="Работы "/>
      <sheetName val="навигация"/>
      <sheetName val="Т12"/>
      <sheetName val="ТО"/>
      <sheetName val="трансформация"/>
      <sheetName val="Акт деб-кред задолж2009"/>
      <sheetName val="SILICATE"/>
      <sheetName val="ВСПОМОГАТ"/>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row r="3">
          <cell r="B3">
            <v>1990</v>
          </cell>
          <cell r="C3">
            <v>1995</v>
          </cell>
          <cell r="D3">
            <v>1996</v>
          </cell>
          <cell r="E3">
            <v>1997</v>
          </cell>
          <cell r="F3">
            <v>1998</v>
          </cell>
          <cell r="G3">
            <v>1999</v>
          </cell>
          <cell r="H3">
            <v>2000</v>
          </cell>
          <cell r="I3">
            <v>2001</v>
          </cell>
          <cell r="J3">
            <v>2002</v>
          </cell>
          <cell r="K3">
            <v>2003</v>
          </cell>
          <cell r="L3">
            <v>2004</v>
          </cell>
          <cell r="M3">
            <v>2005</v>
          </cell>
          <cell r="N3">
            <v>2010</v>
          </cell>
          <cell r="O3">
            <v>2015</v>
          </cell>
          <cell r="P3">
            <v>2020</v>
          </cell>
          <cell r="S3">
            <v>1990</v>
          </cell>
          <cell r="T3">
            <v>1995</v>
          </cell>
          <cell r="U3">
            <v>1996</v>
          </cell>
          <cell r="V3">
            <v>1997</v>
          </cell>
          <cell r="W3">
            <v>1998</v>
          </cell>
          <cell r="X3">
            <v>1999</v>
          </cell>
          <cell r="Y3">
            <v>2000</v>
          </cell>
          <cell r="Z3">
            <v>2001</v>
          </cell>
          <cell r="AA3">
            <v>2002</v>
          </cell>
          <cell r="AB3">
            <v>2003</v>
          </cell>
          <cell r="AC3">
            <v>2004</v>
          </cell>
          <cell r="AD3">
            <v>2005</v>
          </cell>
          <cell r="AE3">
            <v>2010</v>
          </cell>
          <cell r="AF3">
            <v>2015</v>
          </cell>
          <cell r="AG3">
            <v>2020</v>
          </cell>
          <cell r="AJ3">
            <v>1990</v>
          </cell>
          <cell r="AK3">
            <v>1995</v>
          </cell>
          <cell r="AL3">
            <v>1996</v>
          </cell>
          <cell r="AM3">
            <v>1997</v>
          </cell>
          <cell r="AN3">
            <v>1998</v>
          </cell>
          <cell r="AO3">
            <v>1999</v>
          </cell>
          <cell r="AP3">
            <v>2000</v>
          </cell>
          <cell r="AQ3">
            <v>2001</v>
          </cell>
          <cell r="AR3">
            <v>2002</v>
          </cell>
          <cell r="AS3">
            <v>2003</v>
          </cell>
          <cell r="AT3">
            <v>2004</v>
          </cell>
          <cell r="AU3">
            <v>2005</v>
          </cell>
          <cell r="AV3">
            <v>2010</v>
          </cell>
          <cell r="AW3">
            <v>2015</v>
          </cell>
          <cell r="AX3">
            <v>2020</v>
          </cell>
          <cell r="BA3">
            <v>1990</v>
          </cell>
          <cell r="BB3">
            <v>1995</v>
          </cell>
          <cell r="BC3">
            <v>1996</v>
          </cell>
          <cell r="BD3">
            <v>1997</v>
          </cell>
          <cell r="BE3">
            <v>1998</v>
          </cell>
          <cell r="BF3">
            <v>1999</v>
          </cell>
          <cell r="BG3">
            <v>2000</v>
          </cell>
          <cell r="BH3">
            <v>2001</v>
          </cell>
          <cell r="BI3">
            <v>2002</v>
          </cell>
          <cell r="BJ3">
            <v>2003</v>
          </cell>
          <cell r="BK3">
            <v>2004</v>
          </cell>
          <cell r="BL3">
            <v>2005</v>
          </cell>
          <cell r="BM3">
            <v>2010</v>
          </cell>
          <cell r="BN3">
            <v>2015</v>
          </cell>
          <cell r="BP3" t="str">
            <v>Q10/Q00</v>
          </cell>
          <cell r="BQ3" t="str">
            <v>Э10/Э00</v>
          </cell>
        </row>
        <row r="4">
          <cell r="E4" t="str">
            <v>о  т  ч  е  т</v>
          </cell>
          <cell r="H4" t="str">
            <v>ожид.</v>
          </cell>
          <cell r="K4" t="str">
            <v xml:space="preserve">          п  р  о  г  н  о  з</v>
          </cell>
          <cell r="V4" t="str">
            <v>о  т  ч  е  т</v>
          </cell>
          <cell r="Y4" t="str">
            <v>ожид.</v>
          </cell>
          <cell r="AB4" t="str">
            <v>п  р  о  г  н  о  з</v>
          </cell>
          <cell r="AL4" t="str">
            <v>о  т  ч  е  т</v>
          </cell>
          <cell r="AP4" t="str">
            <v>ожид.</v>
          </cell>
          <cell r="AS4" t="str">
            <v>п  р  о  г  н  о  з</v>
          </cell>
          <cell r="BC4" t="str">
            <v>о  т  ч  е  т</v>
          </cell>
          <cell r="BG4" t="str">
            <v>ожид.</v>
          </cell>
          <cell r="BJ4" t="str">
            <v xml:space="preserve">п  р  о  г  н  о  з  </v>
          </cell>
        </row>
      </sheetData>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Set>
  </externalBook>
</externalLink>
</file>

<file path=xl/externalLinks/externalLink8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row r="5">
          <cell r="A5" t="str">
            <v>Год раскрытия информации: 2018 год</v>
          </cell>
        </row>
      </sheetData>
      <sheetData sheetId="1" refreshError="1"/>
      <sheetData sheetId="2" refreshError="1"/>
      <sheetData sheetId="3" refreshError="1"/>
      <sheetData sheetId="4" refreshError="1"/>
      <sheetData sheetId="5" refreshError="1"/>
      <sheetData sheetId="6" refreshError="1"/>
      <sheetData sheetId="7">
        <row r="47">
          <cell r="B47">
            <v>1</v>
          </cell>
          <cell r="C47">
            <v>2</v>
          </cell>
          <cell r="D47">
            <v>3</v>
          </cell>
          <cell r="E47">
            <v>4</v>
          </cell>
          <cell r="F47">
            <v>5</v>
          </cell>
          <cell r="G47">
            <v>6</v>
          </cell>
          <cell r="H47">
            <v>7</v>
          </cell>
          <cell r="I47">
            <v>8</v>
          </cell>
          <cell r="J47">
            <v>9</v>
          </cell>
          <cell r="K47">
            <v>10</v>
          </cell>
          <cell r="L47">
            <v>11</v>
          </cell>
        </row>
        <row r="86">
          <cell r="A86" t="str">
            <v>Дисконтированный денежный поток нарастающим итогом (PV)</v>
          </cell>
          <cell r="B86">
            <v>-740311.31975778204</v>
          </cell>
          <cell r="C86">
            <v>-7284.4197676918502</v>
          </cell>
          <cell r="D86">
            <v>-6299.0584215227464</v>
          </cell>
          <cell r="E86">
            <v>-5446.986618445394</v>
          </cell>
          <cell r="F86">
            <v>-4710.174320680575</v>
          </cell>
          <cell r="G86">
            <v>-4073.0304084225545</v>
          </cell>
          <cell r="H86">
            <v>-3522.0727681131048</v>
          </cell>
          <cell r="I86">
            <v>-3045.6430077791333</v>
          </cell>
          <cell r="J86">
            <v>-2633.6597627434448</v>
          </cell>
          <cell r="K86">
            <v>-2277.4053716005619</v>
          </cell>
          <cell r="L86">
            <v>-1969.3414084711901</v>
          </cell>
        </row>
        <row r="87">
          <cell r="A87" t="str">
            <v xml:space="preserve">Чистая приведённая стоимость без учета продажи (NPV) </v>
          </cell>
          <cell r="B87">
            <v>-740311.31975778204</v>
          </cell>
          <cell r="C87">
            <v>-747595.73952547391</v>
          </cell>
          <cell r="D87">
            <v>-753894.79794699664</v>
          </cell>
          <cell r="E87">
            <v>-759341.78456544201</v>
          </cell>
          <cell r="F87">
            <v>-764051.95888612256</v>
          </cell>
          <cell r="G87">
            <v>-768124.98929454514</v>
          </cell>
          <cell r="H87">
            <v>-771647.06206265825</v>
          </cell>
          <cell r="I87">
            <v>-774692.7050704374</v>
          </cell>
          <cell r="J87">
            <v>-777326.36483318079</v>
          </cell>
          <cell r="K87">
            <v>-779603.77020478132</v>
          </cell>
          <cell r="L87">
            <v>-781573.11161325255</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Set>
  </externalBook>
</externalLink>
</file>

<file path=xl/externalLinks/externalLink8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sheetData sheetId="1" refreshError="1"/>
      <sheetData sheetId="2" refreshError="1"/>
      <sheetData sheetId="3" refreshError="1"/>
      <sheetData sheetId="4" refreshError="1"/>
      <sheetData sheetId="5" refreshError="1"/>
      <sheetData sheetId="6" refreshError="1"/>
      <sheetData sheetId="7">
        <row r="47">
          <cell r="B47">
            <v>1</v>
          </cell>
          <cell r="C47">
            <v>2</v>
          </cell>
          <cell r="D47">
            <v>3</v>
          </cell>
          <cell r="E47">
            <v>4</v>
          </cell>
          <cell r="F47">
            <v>5</v>
          </cell>
          <cell r="G47">
            <v>6</v>
          </cell>
          <cell r="H47">
            <v>7</v>
          </cell>
          <cell r="I47">
            <v>8</v>
          </cell>
          <cell r="J47">
            <v>9</v>
          </cell>
          <cell r="K47">
            <v>10</v>
          </cell>
          <cell r="L47">
            <v>11</v>
          </cell>
        </row>
        <row r="86">
          <cell r="A86" t="str">
            <v>Дисконтированный денежный поток нарастающим итогом (PV)</v>
          </cell>
          <cell r="B86">
            <v>-614366.24046288966</v>
          </cell>
          <cell r="C86">
            <v>-6299.0584215227464</v>
          </cell>
          <cell r="D86">
            <v>-5446.986618445394</v>
          </cell>
          <cell r="E86">
            <v>-4710.174320680575</v>
          </cell>
          <cell r="F86">
            <v>-4073.030408422549</v>
          </cell>
          <cell r="G86">
            <v>-3522.0727681131048</v>
          </cell>
          <cell r="H86">
            <v>-3045.6430077791333</v>
          </cell>
          <cell r="I86">
            <v>-2633.659762743453</v>
          </cell>
          <cell r="J86">
            <v>-2277.4053716005583</v>
          </cell>
          <cell r="K86">
            <v>-1969.3414084711901</v>
          </cell>
          <cell r="L86">
            <v>-1702.9491681551679</v>
          </cell>
        </row>
        <row r="87">
          <cell r="A87" t="str">
            <v xml:space="preserve">Чистая приведённая стоимость без учета продажи (NPV) </v>
          </cell>
          <cell r="B87">
            <v>-614366.24046288966</v>
          </cell>
          <cell r="C87">
            <v>-620665.29888441239</v>
          </cell>
          <cell r="D87">
            <v>-626112.28550285776</v>
          </cell>
          <cell r="E87">
            <v>-630822.45982353832</v>
          </cell>
          <cell r="F87">
            <v>-634895.4902319609</v>
          </cell>
          <cell r="G87">
            <v>-638417.56300007401</v>
          </cell>
          <cell r="H87">
            <v>-641463.20600785315</v>
          </cell>
          <cell r="I87">
            <v>-644096.86577059655</v>
          </cell>
          <cell r="J87">
            <v>-646374.27114219707</v>
          </cell>
          <cell r="K87">
            <v>-648343.6125506683</v>
          </cell>
          <cell r="L87">
            <v>-650046.5617188235</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р&amp;Уб"/>
      <sheetName val="Произв., цехов. расх"/>
      <sheetName val="Коммерч."/>
      <sheetName val="Админ.(общехоз)"/>
      <sheetName val="Баланс"/>
      <sheetName val="Расш к Балансу"/>
    </sheetNames>
    <sheetDataSet>
      <sheetData sheetId="0" refreshError="1"/>
      <sheetData sheetId="1" refreshError="1"/>
      <sheetData sheetId="2" refreshError="1"/>
      <sheetData sheetId="3" refreshError="1"/>
      <sheetData sheetId="4" refreshError="1"/>
      <sheetData sheetId="5"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topLeftCell="A4" zoomScale="90" zoomScaleSheetLayoutView="90" workbookViewId="0">
      <selection activeCell="C41" sqref="C41"/>
    </sheetView>
  </sheetViews>
  <sheetFormatPr defaultColWidth="9.140625" defaultRowHeight="15" x14ac:dyDescent="0.25"/>
  <cols>
    <col min="1" max="1" width="6.140625" style="177" customWidth="1"/>
    <col min="2" max="2" width="53.5703125" style="177" customWidth="1"/>
    <col min="3" max="3" width="91.42578125" style="177" customWidth="1"/>
    <col min="4" max="4" width="12" style="177" customWidth="1"/>
    <col min="5" max="5" width="14.42578125" style="177" customWidth="1"/>
    <col min="6" max="6" width="36.5703125" style="177" customWidth="1"/>
    <col min="7" max="7" width="20" style="177" customWidth="1"/>
    <col min="8" max="8" width="25.5703125" style="177" customWidth="1"/>
    <col min="9" max="9" width="16.42578125" style="177" customWidth="1"/>
    <col min="10" max="16384" width="9.140625" style="177"/>
  </cols>
  <sheetData>
    <row r="1" spans="1:22" s="14" customFormat="1" ht="18.75" customHeight="1" x14ac:dyDescent="0.2">
      <c r="A1" s="158"/>
      <c r="C1" s="159" t="s">
        <v>66</v>
      </c>
    </row>
    <row r="2" spans="1:22" s="14" customFormat="1" ht="18.75" customHeight="1" x14ac:dyDescent="0.3">
      <c r="A2" s="158"/>
      <c r="C2" s="160" t="s">
        <v>8</v>
      </c>
    </row>
    <row r="3" spans="1:22" s="14" customFormat="1" ht="18.75" x14ac:dyDescent="0.3">
      <c r="A3" s="161"/>
      <c r="C3" s="160" t="s">
        <v>65</v>
      </c>
    </row>
    <row r="4" spans="1:22" s="14" customFormat="1" ht="18.75" x14ac:dyDescent="0.3">
      <c r="A4" s="161"/>
      <c r="H4" s="160"/>
    </row>
    <row r="5" spans="1:22" s="14" customFormat="1" ht="15.75" x14ac:dyDescent="0.25">
      <c r="A5" s="406" t="s">
        <v>618</v>
      </c>
      <c r="B5" s="406"/>
      <c r="C5" s="406"/>
      <c r="D5" s="147"/>
      <c r="E5" s="147"/>
      <c r="F5" s="147"/>
      <c r="G5" s="147"/>
      <c r="H5" s="147"/>
      <c r="I5" s="147"/>
      <c r="J5" s="147"/>
    </row>
    <row r="6" spans="1:22" s="14" customFormat="1" ht="18.75" x14ac:dyDescent="0.3">
      <c r="A6" s="161"/>
      <c r="H6" s="160"/>
    </row>
    <row r="7" spans="1:22" s="14" customFormat="1" ht="18.75" x14ac:dyDescent="0.2">
      <c r="A7" s="410" t="s">
        <v>7</v>
      </c>
      <c r="B7" s="410"/>
      <c r="C7" s="410"/>
      <c r="D7" s="162"/>
      <c r="E7" s="162"/>
      <c r="F7" s="162"/>
      <c r="G7" s="162"/>
      <c r="H7" s="162"/>
      <c r="I7" s="162"/>
      <c r="J7" s="162"/>
      <c r="K7" s="162"/>
      <c r="L7" s="162"/>
      <c r="M7" s="162"/>
      <c r="N7" s="162"/>
      <c r="O7" s="162"/>
      <c r="P7" s="162"/>
      <c r="Q7" s="162"/>
      <c r="R7" s="162"/>
      <c r="S7" s="162"/>
      <c r="T7" s="162"/>
      <c r="U7" s="162"/>
      <c r="V7" s="162"/>
    </row>
    <row r="8" spans="1:22" s="14" customFormat="1" ht="18.75" x14ac:dyDescent="0.2">
      <c r="A8" s="163"/>
      <c r="B8" s="163"/>
      <c r="C8" s="163"/>
      <c r="D8" s="163"/>
      <c r="E8" s="163"/>
      <c r="F8" s="163"/>
      <c r="G8" s="163"/>
      <c r="H8" s="163"/>
      <c r="I8" s="162"/>
      <c r="J8" s="162"/>
      <c r="K8" s="162"/>
      <c r="L8" s="162"/>
      <c r="M8" s="162"/>
      <c r="N8" s="162"/>
      <c r="O8" s="162"/>
      <c r="P8" s="162"/>
      <c r="Q8" s="162"/>
      <c r="R8" s="162"/>
      <c r="S8" s="162"/>
      <c r="T8" s="162"/>
      <c r="U8" s="162"/>
      <c r="V8" s="162"/>
    </row>
    <row r="9" spans="1:22" s="14" customFormat="1" ht="18.75" x14ac:dyDescent="0.2">
      <c r="A9" s="411" t="s">
        <v>514</v>
      </c>
      <c r="B9" s="411"/>
      <c r="C9" s="411"/>
      <c r="D9" s="164"/>
      <c r="E9" s="164"/>
      <c r="F9" s="164"/>
      <c r="G9" s="164"/>
      <c r="H9" s="164"/>
      <c r="I9" s="162"/>
      <c r="J9" s="162"/>
      <c r="K9" s="162"/>
      <c r="L9" s="162"/>
      <c r="M9" s="162"/>
      <c r="N9" s="162"/>
      <c r="O9" s="162"/>
      <c r="P9" s="162"/>
      <c r="Q9" s="162"/>
      <c r="R9" s="162"/>
      <c r="S9" s="162"/>
      <c r="T9" s="162"/>
      <c r="U9" s="162"/>
      <c r="V9" s="162"/>
    </row>
    <row r="10" spans="1:22" s="14" customFormat="1" ht="18.75" x14ac:dyDescent="0.2">
      <c r="A10" s="407" t="s">
        <v>6</v>
      </c>
      <c r="B10" s="407"/>
      <c r="C10" s="407"/>
      <c r="D10" s="165"/>
      <c r="E10" s="165"/>
      <c r="F10" s="165"/>
      <c r="G10" s="165"/>
      <c r="H10" s="165"/>
      <c r="I10" s="162"/>
      <c r="J10" s="162"/>
      <c r="K10" s="162"/>
      <c r="L10" s="162"/>
      <c r="M10" s="162"/>
      <c r="N10" s="162"/>
      <c r="O10" s="162"/>
      <c r="P10" s="162"/>
      <c r="Q10" s="162"/>
      <c r="R10" s="162"/>
      <c r="S10" s="162"/>
      <c r="T10" s="162"/>
      <c r="U10" s="162"/>
      <c r="V10" s="162"/>
    </row>
    <row r="11" spans="1:22" s="14" customFormat="1" ht="18.75" x14ac:dyDescent="0.2">
      <c r="A11" s="163"/>
      <c r="B11" s="163"/>
      <c r="C11" s="163"/>
      <c r="D11" s="163"/>
      <c r="E11" s="163"/>
      <c r="F11" s="163"/>
      <c r="G11" s="163"/>
      <c r="H11" s="163"/>
      <c r="I11" s="162"/>
      <c r="J11" s="162"/>
      <c r="K11" s="162"/>
      <c r="L11" s="162"/>
      <c r="M11" s="162"/>
      <c r="N11" s="162"/>
      <c r="O11" s="162"/>
      <c r="P11" s="162"/>
      <c r="Q11" s="162"/>
      <c r="R11" s="162"/>
      <c r="S11" s="162"/>
      <c r="T11" s="162"/>
      <c r="U11" s="162"/>
      <c r="V11" s="162"/>
    </row>
    <row r="12" spans="1:22" s="14" customFormat="1" ht="18.75" x14ac:dyDescent="0.2">
      <c r="A12" s="412" t="s">
        <v>610</v>
      </c>
      <c r="B12" s="412"/>
      <c r="C12" s="412"/>
      <c r="D12" s="164"/>
      <c r="E12" s="166"/>
      <c r="F12" s="164"/>
      <c r="G12" s="164"/>
      <c r="H12" s="164"/>
      <c r="I12" s="162"/>
      <c r="J12" s="162"/>
      <c r="K12" s="162"/>
      <c r="L12" s="162"/>
      <c r="M12" s="162"/>
      <c r="N12" s="162"/>
      <c r="O12" s="162"/>
      <c r="P12" s="162"/>
      <c r="Q12" s="162"/>
      <c r="R12" s="162"/>
      <c r="S12" s="162"/>
      <c r="T12" s="162"/>
      <c r="U12" s="162"/>
      <c r="V12" s="162"/>
    </row>
    <row r="13" spans="1:22" s="14" customFormat="1" ht="18.75" x14ac:dyDescent="0.2">
      <c r="A13" s="407" t="s">
        <v>5</v>
      </c>
      <c r="B13" s="407"/>
      <c r="C13" s="407"/>
      <c r="D13" s="165"/>
      <c r="E13" s="165"/>
      <c r="F13" s="165"/>
      <c r="G13" s="165"/>
      <c r="H13" s="165"/>
      <c r="I13" s="162"/>
      <c r="J13" s="162"/>
      <c r="K13" s="162"/>
      <c r="L13" s="162"/>
      <c r="M13" s="162"/>
      <c r="N13" s="162"/>
      <c r="O13" s="162"/>
      <c r="P13" s="162"/>
      <c r="Q13" s="162"/>
      <c r="R13" s="162"/>
      <c r="S13" s="162"/>
      <c r="T13" s="162"/>
      <c r="U13" s="162"/>
      <c r="V13" s="162"/>
    </row>
    <row r="14" spans="1:22" s="167" customFormat="1" ht="15.75" customHeight="1" x14ac:dyDescent="0.2">
      <c r="A14" s="157"/>
      <c r="B14" s="157"/>
      <c r="C14" s="157"/>
      <c r="D14" s="157"/>
      <c r="E14" s="157"/>
      <c r="F14" s="157"/>
      <c r="G14" s="157"/>
      <c r="H14" s="157"/>
      <c r="I14" s="157"/>
      <c r="J14" s="157"/>
      <c r="K14" s="157"/>
      <c r="L14" s="157"/>
      <c r="M14" s="157"/>
      <c r="N14" s="157"/>
      <c r="O14" s="157"/>
      <c r="P14" s="157"/>
      <c r="Q14" s="157"/>
      <c r="R14" s="157"/>
      <c r="S14" s="157"/>
      <c r="T14" s="157"/>
      <c r="U14" s="157"/>
      <c r="V14" s="157"/>
    </row>
    <row r="15" spans="1:22" s="168" customFormat="1" ht="53.45" customHeight="1" x14ac:dyDescent="0.25">
      <c r="A15" s="413" t="s">
        <v>611</v>
      </c>
      <c r="B15" s="413"/>
      <c r="C15" s="413"/>
      <c r="D15" s="186"/>
      <c r="E15" s="164"/>
      <c r="F15" s="164"/>
      <c r="G15" s="164"/>
      <c r="H15" s="164"/>
      <c r="I15" s="164"/>
      <c r="J15" s="164"/>
      <c r="K15" s="164"/>
      <c r="L15" s="164"/>
      <c r="M15" s="164"/>
      <c r="N15" s="164"/>
      <c r="O15" s="164"/>
      <c r="P15" s="164"/>
      <c r="Q15" s="164"/>
      <c r="R15" s="164"/>
      <c r="S15" s="164"/>
      <c r="T15" s="164"/>
      <c r="U15" s="164"/>
      <c r="V15" s="164"/>
    </row>
    <row r="16" spans="1:22" s="168" customFormat="1" ht="15" customHeight="1" x14ac:dyDescent="0.2">
      <c r="A16" s="407" t="s">
        <v>4</v>
      </c>
      <c r="B16" s="407"/>
      <c r="C16" s="407"/>
      <c r="D16" s="165"/>
      <c r="E16" s="165"/>
      <c r="F16" s="165"/>
      <c r="G16" s="165"/>
      <c r="H16" s="165"/>
      <c r="I16" s="165"/>
      <c r="J16" s="165"/>
      <c r="K16" s="165"/>
      <c r="L16" s="165"/>
      <c r="M16" s="165"/>
      <c r="N16" s="165"/>
      <c r="O16" s="165"/>
      <c r="P16" s="165"/>
      <c r="Q16" s="165"/>
      <c r="R16" s="165"/>
      <c r="S16" s="165"/>
      <c r="T16" s="165"/>
      <c r="U16" s="165"/>
      <c r="V16" s="165"/>
    </row>
    <row r="17" spans="1:22" s="168" customFormat="1" ht="15" customHeight="1" x14ac:dyDescent="0.2">
      <c r="A17" s="169"/>
      <c r="B17" s="169"/>
      <c r="C17" s="169"/>
      <c r="D17" s="169"/>
      <c r="E17" s="169"/>
      <c r="F17" s="169"/>
      <c r="G17" s="169"/>
      <c r="H17" s="169"/>
      <c r="I17" s="169"/>
      <c r="J17" s="169"/>
      <c r="K17" s="169"/>
      <c r="L17" s="169"/>
      <c r="M17" s="169"/>
      <c r="N17" s="169"/>
      <c r="O17" s="169"/>
      <c r="P17" s="169"/>
      <c r="Q17" s="169"/>
      <c r="R17" s="169"/>
      <c r="S17" s="169"/>
    </row>
    <row r="18" spans="1:22" s="168" customFormat="1" ht="15" customHeight="1" x14ac:dyDescent="0.2">
      <c r="A18" s="408" t="s">
        <v>488</v>
      </c>
      <c r="B18" s="409"/>
      <c r="C18" s="409"/>
      <c r="D18" s="170"/>
      <c r="E18" s="170"/>
      <c r="F18" s="170"/>
      <c r="G18" s="170"/>
      <c r="H18" s="170"/>
      <c r="I18" s="170"/>
      <c r="J18" s="170"/>
      <c r="K18" s="170"/>
      <c r="L18" s="170"/>
      <c r="M18" s="170"/>
      <c r="N18" s="170"/>
      <c r="O18" s="170"/>
      <c r="P18" s="170"/>
      <c r="Q18" s="170"/>
      <c r="R18" s="170"/>
      <c r="S18" s="170"/>
      <c r="T18" s="170"/>
      <c r="U18" s="170"/>
      <c r="V18" s="170"/>
    </row>
    <row r="19" spans="1:22" s="168" customFormat="1" ht="15" customHeight="1" x14ac:dyDescent="0.2">
      <c r="A19" s="165"/>
      <c r="B19" s="165"/>
      <c r="C19" s="165"/>
      <c r="D19" s="165"/>
      <c r="E19" s="165"/>
      <c r="F19" s="165"/>
      <c r="G19" s="165"/>
      <c r="H19" s="165"/>
      <c r="I19" s="169"/>
      <c r="J19" s="169"/>
      <c r="K19" s="169"/>
      <c r="L19" s="169"/>
      <c r="M19" s="169"/>
      <c r="N19" s="169"/>
      <c r="O19" s="169"/>
      <c r="P19" s="169"/>
      <c r="Q19" s="169"/>
      <c r="R19" s="169"/>
      <c r="S19" s="169"/>
    </row>
    <row r="20" spans="1:22" s="168" customFormat="1" ht="39.75" customHeight="1" x14ac:dyDescent="0.2">
      <c r="A20" s="33" t="s">
        <v>3</v>
      </c>
      <c r="B20" s="171" t="s">
        <v>64</v>
      </c>
      <c r="C20" s="172" t="s">
        <v>63</v>
      </c>
      <c r="D20" s="173"/>
      <c r="E20" s="173"/>
      <c r="F20" s="173"/>
      <c r="G20" s="173"/>
      <c r="H20" s="173"/>
      <c r="I20" s="157"/>
      <c r="J20" s="157"/>
      <c r="K20" s="157"/>
      <c r="L20" s="157"/>
      <c r="M20" s="157"/>
      <c r="N20" s="157"/>
      <c r="O20" s="157"/>
      <c r="P20" s="157"/>
      <c r="Q20" s="157"/>
      <c r="R20" s="157"/>
      <c r="S20" s="157"/>
      <c r="T20" s="174"/>
      <c r="U20" s="174"/>
      <c r="V20" s="174"/>
    </row>
    <row r="21" spans="1:22" s="168" customFormat="1" ht="16.5" customHeight="1" x14ac:dyDescent="0.2">
      <c r="A21" s="172">
        <v>1</v>
      </c>
      <c r="B21" s="171">
        <v>2</v>
      </c>
      <c r="C21" s="172">
        <v>3</v>
      </c>
      <c r="D21" s="173"/>
      <c r="E21" s="173"/>
      <c r="F21" s="173"/>
      <c r="G21" s="173"/>
      <c r="H21" s="173"/>
      <c r="I21" s="157"/>
      <c r="J21" s="157"/>
      <c r="K21" s="157"/>
      <c r="L21" s="157"/>
      <c r="M21" s="157"/>
      <c r="N21" s="157"/>
      <c r="O21" s="157"/>
      <c r="P21" s="157"/>
      <c r="Q21" s="157"/>
      <c r="R21" s="157"/>
      <c r="S21" s="157"/>
      <c r="T21" s="174"/>
      <c r="U21" s="174"/>
      <c r="V21" s="174"/>
    </row>
    <row r="22" spans="1:22" s="168" customFormat="1" ht="39" customHeight="1" x14ac:dyDescent="0.2">
      <c r="A22" s="26" t="s">
        <v>62</v>
      </c>
      <c r="B22" s="175" t="s">
        <v>326</v>
      </c>
      <c r="C22" s="238" t="s">
        <v>531</v>
      </c>
      <c r="D22" s="173"/>
      <c r="E22" s="173"/>
      <c r="F22" s="173"/>
      <c r="G22" s="173"/>
      <c r="H22" s="173"/>
      <c r="I22" s="157"/>
      <c r="J22" s="157"/>
      <c r="K22" s="157"/>
      <c r="L22" s="157"/>
      <c r="M22" s="157"/>
      <c r="N22" s="157"/>
      <c r="O22" s="157"/>
      <c r="P22" s="157"/>
      <c r="Q22" s="157"/>
      <c r="R22" s="157"/>
      <c r="S22" s="157"/>
      <c r="T22" s="174"/>
      <c r="U22" s="174"/>
      <c r="V22" s="174"/>
    </row>
    <row r="23" spans="1:22" s="168" customFormat="1" ht="36" customHeight="1" x14ac:dyDescent="0.2">
      <c r="A23" s="26" t="s">
        <v>61</v>
      </c>
      <c r="B23" s="34" t="s">
        <v>518</v>
      </c>
      <c r="C23" s="239" t="s">
        <v>598</v>
      </c>
      <c r="D23" s="173"/>
      <c r="E23" s="173"/>
      <c r="F23" s="173"/>
      <c r="G23" s="173"/>
      <c r="H23" s="173"/>
      <c r="I23" s="157"/>
      <c r="J23" s="157"/>
      <c r="K23" s="157"/>
      <c r="L23" s="157"/>
      <c r="M23" s="157"/>
      <c r="N23" s="157"/>
      <c r="O23" s="157"/>
      <c r="P23" s="157"/>
      <c r="Q23" s="157"/>
      <c r="R23" s="157"/>
      <c r="S23" s="157"/>
      <c r="T23" s="174"/>
      <c r="U23" s="174"/>
      <c r="V23" s="174"/>
    </row>
    <row r="24" spans="1:22" s="168" customFormat="1" ht="22.5" customHeight="1" x14ac:dyDescent="0.2">
      <c r="A24" s="403"/>
      <c r="B24" s="404"/>
      <c r="C24" s="405"/>
      <c r="D24" s="173"/>
      <c r="E24" s="173"/>
      <c r="F24" s="173"/>
      <c r="G24" s="173"/>
      <c r="H24" s="173"/>
      <c r="I24" s="157"/>
      <c r="J24" s="157"/>
      <c r="K24" s="157"/>
      <c r="L24" s="157"/>
      <c r="M24" s="157"/>
      <c r="N24" s="157"/>
      <c r="O24" s="157"/>
      <c r="P24" s="157"/>
      <c r="Q24" s="157"/>
      <c r="R24" s="157"/>
      <c r="S24" s="157"/>
      <c r="T24" s="174"/>
      <c r="U24" s="174"/>
      <c r="V24" s="174"/>
    </row>
    <row r="25" spans="1:22" s="168" customFormat="1" ht="58.5" customHeight="1" x14ac:dyDescent="0.2">
      <c r="A25" s="26" t="s">
        <v>60</v>
      </c>
      <c r="B25" s="144" t="s">
        <v>437</v>
      </c>
      <c r="C25" s="240" t="s">
        <v>515</v>
      </c>
      <c r="D25" s="173"/>
      <c r="E25" s="173"/>
      <c r="F25" s="173"/>
      <c r="G25" s="173"/>
      <c r="H25" s="157"/>
      <c r="I25" s="157"/>
      <c r="J25" s="157"/>
      <c r="K25" s="157"/>
      <c r="L25" s="157"/>
      <c r="M25" s="157"/>
      <c r="N25" s="157"/>
      <c r="O25" s="157"/>
      <c r="P25" s="157"/>
      <c r="Q25" s="157"/>
      <c r="R25" s="157"/>
      <c r="S25" s="174"/>
      <c r="T25" s="174"/>
      <c r="U25" s="174"/>
      <c r="V25" s="174"/>
    </row>
    <row r="26" spans="1:22" s="168" customFormat="1" ht="42.75" customHeight="1" x14ac:dyDescent="0.2">
      <c r="A26" s="26" t="s">
        <v>59</v>
      </c>
      <c r="B26" s="144" t="s">
        <v>72</v>
      </c>
      <c r="C26" s="33" t="s">
        <v>505</v>
      </c>
      <c r="D26" s="173"/>
      <c r="E26" s="173"/>
      <c r="F26" s="173"/>
      <c r="G26" s="173"/>
      <c r="H26" s="157"/>
      <c r="I26" s="157"/>
      <c r="J26" s="157"/>
      <c r="K26" s="157"/>
      <c r="L26" s="157"/>
      <c r="M26" s="157"/>
      <c r="N26" s="157"/>
      <c r="O26" s="157"/>
      <c r="P26" s="157"/>
      <c r="Q26" s="157"/>
      <c r="R26" s="157"/>
      <c r="S26" s="174"/>
      <c r="T26" s="174"/>
      <c r="U26" s="174"/>
      <c r="V26" s="174"/>
    </row>
    <row r="27" spans="1:22" s="168" customFormat="1" ht="51.75" customHeight="1" x14ac:dyDescent="0.2">
      <c r="A27" s="26" t="s">
        <v>57</v>
      </c>
      <c r="B27" s="144" t="s">
        <v>71</v>
      </c>
      <c r="C27" s="189" t="s">
        <v>612</v>
      </c>
      <c r="D27" s="173"/>
      <c r="E27" s="173"/>
      <c r="F27" s="173"/>
      <c r="G27" s="173"/>
      <c r="H27" s="157"/>
      <c r="I27" s="157"/>
      <c r="J27" s="157"/>
      <c r="K27" s="157"/>
      <c r="L27" s="157"/>
      <c r="M27" s="157"/>
      <c r="N27" s="157"/>
      <c r="O27" s="157"/>
      <c r="P27" s="157"/>
      <c r="Q27" s="157"/>
      <c r="R27" s="157"/>
      <c r="S27" s="174"/>
      <c r="T27" s="174"/>
      <c r="U27" s="174"/>
      <c r="V27" s="174"/>
    </row>
    <row r="28" spans="1:22" s="168" customFormat="1" ht="42.75" customHeight="1" x14ac:dyDescent="0.2">
      <c r="A28" s="26" t="s">
        <v>56</v>
      </c>
      <c r="B28" s="144" t="s">
        <v>438</v>
      </c>
      <c r="C28" s="189" t="s">
        <v>507</v>
      </c>
      <c r="D28" s="173"/>
      <c r="E28" s="173"/>
      <c r="F28" s="173"/>
      <c r="G28" s="173"/>
      <c r="H28" s="157"/>
      <c r="I28" s="157"/>
      <c r="J28" s="157"/>
      <c r="K28" s="157"/>
      <c r="L28" s="157"/>
      <c r="M28" s="157"/>
      <c r="N28" s="157"/>
      <c r="O28" s="157"/>
      <c r="P28" s="157"/>
      <c r="Q28" s="157"/>
      <c r="R28" s="157"/>
      <c r="S28" s="174"/>
      <c r="T28" s="174"/>
      <c r="U28" s="174"/>
      <c r="V28" s="174"/>
    </row>
    <row r="29" spans="1:22" s="168" customFormat="1" ht="51.75" customHeight="1" x14ac:dyDescent="0.2">
      <c r="A29" s="26" t="s">
        <v>54</v>
      </c>
      <c r="B29" s="144" t="s">
        <v>439</v>
      </c>
      <c r="C29" s="189" t="s">
        <v>507</v>
      </c>
      <c r="D29" s="173"/>
      <c r="E29" s="173"/>
      <c r="F29" s="173"/>
      <c r="G29" s="173"/>
      <c r="H29" s="157"/>
      <c r="I29" s="157"/>
      <c r="J29" s="157"/>
      <c r="K29" s="157"/>
      <c r="L29" s="157"/>
      <c r="M29" s="157"/>
      <c r="N29" s="157"/>
      <c r="O29" s="157"/>
      <c r="P29" s="157"/>
      <c r="Q29" s="157"/>
      <c r="R29" s="157"/>
      <c r="S29" s="174"/>
      <c r="T29" s="174"/>
      <c r="U29" s="174"/>
      <c r="V29" s="174"/>
    </row>
    <row r="30" spans="1:22" s="168" customFormat="1" ht="51.75" customHeight="1" x14ac:dyDescent="0.2">
      <c r="A30" s="26" t="s">
        <v>52</v>
      </c>
      <c r="B30" s="144" t="s">
        <v>440</v>
      </c>
      <c r="C30" s="189" t="s">
        <v>507</v>
      </c>
      <c r="D30" s="173"/>
      <c r="E30" s="173"/>
      <c r="F30" s="173"/>
      <c r="G30" s="173"/>
      <c r="H30" s="157"/>
      <c r="I30" s="157"/>
      <c r="J30" s="157"/>
      <c r="K30" s="157"/>
      <c r="L30" s="157"/>
      <c r="M30" s="157"/>
      <c r="N30" s="157"/>
      <c r="O30" s="157"/>
      <c r="P30" s="157"/>
      <c r="Q30" s="157"/>
      <c r="R30" s="157"/>
      <c r="S30" s="174"/>
      <c r="T30" s="174"/>
      <c r="U30" s="174"/>
      <c r="V30" s="174"/>
    </row>
    <row r="31" spans="1:22" s="168" customFormat="1" ht="51.75" customHeight="1" x14ac:dyDescent="0.2">
      <c r="A31" s="26" t="s">
        <v>70</v>
      </c>
      <c r="B31" s="144" t="s">
        <v>441</v>
      </c>
      <c r="C31" s="240" t="s">
        <v>526</v>
      </c>
      <c r="D31" s="173"/>
      <c r="E31" s="173"/>
      <c r="F31" s="173"/>
      <c r="G31" s="173"/>
      <c r="H31" s="157"/>
      <c r="I31" s="157"/>
      <c r="J31" s="157"/>
      <c r="K31" s="157"/>
      <c r="L31" s="157"/>
      <c r="M31" s="157"/>
      <c r="N31" s="157"/>
      <c r="O31" s="157"/>
      <c r="P31" s="157"/>
      <c r="Q31" s="157"/>
      <c r="R31" s="157"/>
      <c r="S31" s="174"/>
      <c r="T31" s="174"/>
      <c r="U31" s="174"/>
      <c r="V31" s="174"/>
    </row>
    <row r="32" spans="1:22" s="168" customFormat="1" ht="51.75" customHeight="1" x14ac:dyDescent="0.2">
      <c r="A32" s="26" t="s">
        <v>68</v>
      </c>
      <c r="B32" s="144" t="s">
        <v>442</v>
      </c>
      <c r="C32" s="240" t="s">
        <v>507</v>
      </c>
      <c r="D32" s="173"/>
      <c r="E32" s="173"/>
      <c r="F32" s="173"/>
      <c r="G32" s="173"/>
      <c r="H32" s="157"/>
      <c r="I32" s="157"/>
      <c r="J32" s="157"/>
      <c r="K32" s="157"/>
      <c r="L32" s="157"/>
      <c r="M32" s="157"/>
      <c r="N32" s="157"/>
      <c r="O32" s="157"/>
      <c r="P32" s="157"/>
      <c r="Q32" s="157"/>
      <c r="R32" s="157"/>
      <c r="S32" s="174"/>
      <c r="T32" s="174"/>
      <c r="U32" s="174"/>
      <c r="V32" s="174"/>
    </row>
    <row r="33" spans="1:22" s="168" customFormat="1" ht="101.25" customHeight="1" x14ac:dyDescent="0.2">
      <c r="A33" s="26" t="s">
        <v>67</v>
      </c>
      <c r="B33" s="144" t="s">
        <v>443</v>
      </c>
      <c r="C33" s="144" t="s">
        <v>523</v>
      </c>
      <c r="D33" s="173"/>
      <c r="E33" s="173"/>
      <c r="F33" s="173"/>
      <c r="G33" s="173"/>
      <c r="H33" s="157"/>
      <c r="I33" s="157"/>
      <c r="J33" s="157"/>
      <c r="K33" s="157"/>
      <c r="L33" s="157"/>
      <c r="M33" s="157"/>
      <c r="N33" s="157"/>
      <c r="O33" s="157"/>
      <c r="P33" s="157"/>
      <c r="Q33" s="157"/>
      <c r="R33" s="157"/>
      <c r="S33" s="174"/>
      <c r="T33" s="174"/>
      <c r="U33" s="174"/>
      <c r="V33" s="174"/>
    </row>
    <row r="34" spans="1:22" ht="111" customHeight="1" x14ac:dyDescent="0.25">
      <c r="A34" s="26" t="s">
        <v>457</v>
      </c>
      <c r="B34" s="144" t="s">
        <v>444</v>
      </c>
      <c r="C34" s="189" t="s">
        <v>507</v>
      </c>
      <c r="D34" s="176"/>
      <c r="E34" s="176"/>
      <c r="F34" s="176"/>
      <c r="G34" s="176"/>
      <c r="H34" s="176"/>
      <c r="I34" s="176"/>
      <c r="J34" s="176"/>
      <c r="K34" s="176"/>
      <c r="L34" s="176"/>
      <c r="M34" s="176"/>
      <c r="N34" s="176"/>
      <c r="O34" s="176"/>
      <c r="P34" s="176"/>
      <c r="Q34" s="176"/>
      <c r="R34" s="176"/>
      <c r="S34" s="176"/>
      <c r="T34" s="176"/>
      <c r="U34" s="176"/>
      <c r="V34" s="176"/>
    </row>
    <row r="35" spans="1:22" ht="58.5" customHeight="1" x14ac:dyDescent="0.25">
      <c r="A35" s="26" t="s">
        <v>447</v>
      </c>
      <c r="B35" s="144" t="s">
        <v>69</v>
      </c>
      <c r="C35" s="189" t="s">
        <v>507</v>
      </c>
      <c r="D35" s="176"/>
      <c r="E35" s="176"/>
      <c r="F35" s="176"/>
      <c r="G35" s="176"/>
      <c r="H35" s="176"/>
      <c r="I35" s="176"/>
      <c r="J35" s="176"/>
      <c r="K35" s="176"/>
      <c r="L35" s="176"/>
      <c r="M35" s="176"/>
      <c r="N35" s="176"/>
      <c r="O35" s="176"/>
      <c r="P35" s="176"/>
      <c r="Q35" s="176"/>
      <c r="R35" s="176"/>
      <c r="S35" s="176"/>
      <c r="T35" s="176"/>
      <c r="U35" s="176"/>
      <c r="V35" s="176"/>
    </row>
    <row r="36" spans="1:22" ht="51.75" customHeight="1" x14ac:dyDescent="0.25">
      <c r="A36" s="26" t="s">
        <v>458</v>
      </c>
      <c r="B36" s="144" t="s">
        <v>445</v>
      </c>
      <c r="C36" s="189" t="s">
        <v>507</v>
      </c>
      <c r="D36" s="176"/>
      <c r="E36" s="176"/>
      <c r="F36" s="176"/>
      <c r="G36" s="176"/>
      <c r="H36" s="176"/>
      <c r="I36" s="176"/>
      <c r="J36" s="176"/>
      <c r="K36" s="176"/>
      <c r="L36" s="176"/>
      <c r="M36" s="176"/>
      <c r="N36" s="176"/>
      <c r="O36" s="176"/>
      <c r="P36" s="176"/>
      <c r="Q36" s="176"/>
      <c r="R36" s="176"/>
      <c r="S36" s="176"/>
      <c r="T36" s="176"/>
      <c r="U36" s="176"/>
      <c r="V36" s="176"/>
    </row>
    <row r="37" spans="1:22" ht="43.5" customHeight="1" x14ac:dyDescent="0.25">
      <c r="A37" s="26" t="s">
        <v>448</v>
      </c>
      <c r="B37" s="144" t="s">
        <v>446</v>
      </c>
      <c r="C37" s="189" t="s">
        <v>507</v>
      </c>
      <c r="D37" s="176"/>
      <c r="E37" s="176"/>
      <c r="F37" s="176"/>
      <c r="G37" s="176"/>
      <c r="H37" s="176"/>
      <c r="I37" s="176"/>
      <c r="J37" s="176"/>
      <c r="K37" s="176"/>
      <c r="L37" s="176"/>
      <c r="M37" s="176"/>
      <c r="N37" s="176"/>
      <c r="O37" s="176"/>
      <c r="P37" s="176"/>
      <c r="Q37" s="176"/>
      <c r="R37" s="176"/>
      <c r="S37" s="176"/>
      <c r="T37" s="176"/>
      <c r="U37" s="176"/>
      <c r="V37" s="176"/>
    </row>
    <row r="38" spans="1:22" ht="43.5" customHeight="1" x14ac:dyDescent="0.25">
      <c r="A38" s="26" t="s">
        <v>459</v>
      </c>
      <c r="B38" s="144" t="s">
        <v>226</v>
      </c>
      <c r="C38" s="189" t="s">
        <v>507</v>
      </c>
      <c r="D38" s="176"/>
      <c r="E38" s="176"/>
      <c r="F38" s="176"/>
      <c r="G38" s="176"/>
      <c r="H38" s="176"/>
      <c r="I38" s="176"/>
      <c r="J38" s="176"/>
      <c r="K38" s="176"/>
      <c r="L38" s="176"/>
      <c r="M38" s="176"/>
      <c r="N38" s="176"/>
      <c r="O38" s="176"/>
      <c r="P38" s="176"/>
      <c r="Q38" s="176"/>
      <c r="R38" s="176"/>
      <c r="S38" s="176"/>
      <c r="T38" s="176"/>
      <c r="U38" s="176"/>
      <c r="V38" s="176"/>
    </row>
    <row r="39" spans="1:22" ht="23.25" customHeight="1" x14ac:dyDescent="0.25">
      <c r="A39" s="403"/>
      <c r="B39" s="404"/>
      <c r="C39" s="405"/>
      <c r="D39" s="176"/>
      <c r="E39" s="176"/>
      <c r="F39" s="176"/>
      <c r="G39" s="176"/>
      <c r="H39" s="176"/>
      <c r="I39" s="176"/>
      <c r="J39" s="176"/>
      <c r="K39" s="176"/>
      <c r="L39" s="176"/>
      <c r="M39" s="176"/>
      <c r="N39" s="176"/>
      <c r="O39" s="176"/>
      <c r="P39" s="176"/>
      <c r="Q39" s="176"/>
      <c r="R39" s="176"/>
      <c r="S39" s="176"/>
      <c r="T39" s="176"/>
      <c r="U39" s="176"/>
      <c r="V39" s="176"/>
    </row>
    <row r="40" spans="1:22" ht="63" x14ac:dyDescent="0.25">
      <c r="A40" s="26" t="s">
        <v>449</v>
      </c>
      <c r="B40" s="144" t="s">
        <v>500</v>
      </c>
      <c r="C40" s="247" t="str">
        <f>CONCATENATE("∆L0,4лэп=",'3.2 паспорт Техсостояние ЛЭП'!R27," км")</f>
        <v>∆L0,4лэп=0.299 км</v>
      </c>
      <c r="D40" s="176"/>
      <c r="E40" s="176"/>
      <c r="F40" s="176"/>
      <c r="G40" s="176"/>
      <c r="H40" s="176"/>
      <c r="I40" s="176"/>
      <c r="J40" s="176"/>
      <c r="K40" s="176"/>
      <c r="L40" s="176"/>
      <c r="M40" s="176"/>
      <c r="N40" s="176"/>
      <c r="O40" s="176"/>
      <c r="P40" s="176"/>
      <c r="Q40" s="176"/>
      <c r="R40" s="176"/>
      <c r="S40" s="176"/>
      <c r="T40" s="176"/>
      <c r="U40" s="176"/>
      <c r="V40" s="176"/>
    </row>
    <row r="41" spans="1:22" ht="105.75" customHeight="1" x14ac:dyDescent="0.25">
      <c r="A41" s="26" t="s">
        <v>460</v>
      </c>
      <c r="B41" s="144" t="s">
        <v>483</v>
      </c>
      <c r="C41" s="178" t="s">
        <v>522</v>
      </c>
      <c r="D41" s="176"/>
      <c r="E41" s="176"/>
      <c r="F41" s="176"/>
      <c r="G41" s="176"/>
      <c r="H41" s="176"/>
      <c r="I41" s="176"/>
      <c r="J41" s="176"/>
      <c r="K41" s="176"/>
      <c r="L41" s="176"/>
      <c r="M41" s="176"/>
      <c r="N41" s="176"/>
      <c r="O41" s="176"/>
      <c r="P41" s="176"/>
      <c r="Q41" s="176"/>
      <c r="R41" s="176"/>
      <c r="S41" s="176"/>
      <c r="T41" s="176"/>
      <c r="U41" s="176"/>
      <c r="V41" s="176"/>
    </row>
    <row r="42" spans="1:22" ht="83.25" customHeight="1" x14ac:dyDescent="0.25">
      <c r="A42" s="26" t="s">
        <v>450</v>
      </c>
      <c r="B42" s="144" t="s">
        <v>497</v>
      </c>
      <c r="C42" s="237" t="s">
        <v>522</v>
      </c>
      <c r="D42" s="176"/>
      <c r="E42" s="176"/>
      <c r="F42" s="176"/>
      <c r="G42" s="176"/>
      <c r="H42" s="176"/>
      <c r="I42" s="176"/>
      <c r="J42" s="176"/>
      <c r="K42" s="176"/>
      <c r="L42" s="176"/>
      <c r="M42" s="176"/>
      <c r="N42" s="176"/>
      <c r="O42" s="176"/>
      <c r="P42" s="176"/>
      <c r="Q42" s="176"/>
      <c r="R42" s="176"/>
      <c r="S42" s="176"/>
      <c r="T42" s="176"/>
      <c r="U42" s="176"/>
      <c r="V42" s="176"/>
    </row>
    <row r="43" spans="1:22" ht="186" customHeight="1" x14ac:dyDescent="0.25">
      <c r="A43" s="26" t="s">
        <v>463</v>
      </c>
      <c r="B43" s="144" t="s">
        <v>464</v>
      </c>
      <c r="C43" s="178" t="s">
        <v>508</v>
      </c>
      <c r="D43" s="176"/>
      <c r="E43" s="176"/>
      <c r="F43" s="176"/>
      <c r="G43" s="176"/>
      <c r="H43" s="176"/>
      <c r="I43" s="176"/>
      <c r="J43" s="176"/>
      <c r="K43" s="176"/>
      <c r="L43" s="176"/>
      <c r="M43" s="176"/>
      <c r="N43" s="176"/>
      <c r="O43" s="176"/>
      <c r="P43" s="176"/>
      <c r="Q43" s="176"/>
      <c r="R43" s="176"/>
      <c r="S43" s="176"/>
      <c r="T43" s="176"/>
      <c r="U43" s="176"/>
      <c r="V43" s="176"/>
    </row>
    <row r="44" spans="1:22" ht="111" customHeight="1" x14ac:dyDescent="0.25">
      <c r="A44" s="26" t="s">
        <v>451</v>
      </c>
      <c r="B44" s="144" t="s">
        <v>489</v>
      </c>
      <c r="C44" s="178" t="s">
        <v>515</v>
      </c>
      <c r="D44" s="176"/>
      <c r="E44" s="176"/>
      <c r="F44" s="176"/>
      <c r="G44" s="176"/>
      <c r="H44" s="176"/>
      <c r="I44" s="176"/>
      <c r="J44" s="176"/>
      <c r="K44" s="176"/>
      <c r="L44" s="176"/>
      <c r="M44" s="176"/>
      <c r="N44" s="176"/>
      <c r="O44" s="176"/>
      <c r="P44" s="176"/>
      <c r="Q44" s="176"/>
      <c r="R44" s="176"/>
      <c r="S44" s="176"/>
      <c r="T44" s="176"/>
      <c r="U44" s="176"/>
      <c r="V44" s="176"/>
    </row>
    <row r="45" spans="1:22" ht="89.25" customHeight="1" x14ac:dyDescent="0.25">
      <c r="A45" s="26" t="s">
        <v>484</v>
      </c>
      <c r="B45" s="144" t="s">
        <v>490</v>
      </c>
      <c r="C45" s="178" t="s">
        <v>515</v>
      </c>
      <c r="D45" s="176"/>
      <c r="E45" s="176"/>
      <c r="F45" s="176"/>
      <c r="G45" s="176"/>
      <c r="H45" s="176"/>
      <c r="I45" s="176"/>
      <c r="J45" s="176"/>
      <c r="K45" s="176"/>
      <c r="L45" s="176"/>
      <c r="M45" s="176"/>
      <c r="N45" s="176"/>
      <c r="O45" s="176"/>
      <c r="P45" s="176"/>
      <c r="Q45" s="176"/>
      <c r="R45" s="176"/>
      <c r="S45" s="176"/>
      <c r="T45" s="176"/>
      <c r="U45" s="176"/>
      <c r="V45" s="176"/>
    </row>
    <row r="46" spans="1:22" ht="101.25" customHeight="1" x14ac:dyDescent="0.25">
      <c r="A46" s="26" t="s">
        <v>452</v>
      </c>
      <c r="B46" s="144" t="s">
        <v>491</v>
      </c>
      <c r="C46" s="178" t="s">
        <v>515</v>
      </c>
      <c r="D46" s="176"/>
      <c r="E46" s="176"/>
      <c r="F46" s="176"/>
      <c r="G46" s="176"/>
      <c r="H46" s="176"/>
      <c r="I46" s="176"/>
      <c r="J46" s="176"/>
      <c r="K46" s="176"/>
      <c r="L46" s="176"/>
      <c r="M46" s="176"/>
      <c r="N46" s="176"/>
      <c r="O46" s="176"/>
      <c r="P46" s="176"/>
      <c r="Q46" s="176"/>
      <c r="R46" s="176"/>
      <c r="S46" s="176"/>
      <c r="T46" s="176"/>
      <c r="U46" s="176"/>
      <c r="V46" s="176"/>
    </row>
    <row r="47" spans="1:22" ht="18.75" customHeight="1" x14ac:dyDescent="0.25">
      <c r="A47" s="403"/>
      <c r="B47" s="404"/>
      <c r="C47" s="405"/>
      <c r="D47" s="176"/>
      <c r="E47" s="176"/>
      <c r="F47" s="176"/>
      <c r="G47" s="176"/>
      <c r="H47" s="176"/>
      <c r="I47" s="176"/>
      <c r="J47" s="176"/>
      <c r="K47" s="176"/>
      <c r="L47" s="176"/>
      <c r="M47" s="176"/>
      <c r="N47" s="176"/>
      <c r="O47" s="176"/>
      <c r="P47" s="176"/>
      <c r="Q47" s="176"/>
      <c r="R47" s="176"/>
      <c r="S47" s="176"/>
      <c r="T47" s="176"/>
      <c r="U47" s="176"/>
      <c r="V47" s="176"/>
    </row>
    <row r="48" spans="1:22" ht="75.75" customHeight="1" x14ac:dyDescent="0.25">
      <c r="A48" s="26" t="s">
        <v>485</v>
      </c>
      <c r="B48" s="144" t="s">
        <v>498</v>
      </c>
      <c r="C48" s="236" t="str">
        <f>CONCATENATE('6.2. Паспорт фин осв ввод'!U24," млн рублей")</f>
        <v>0 млн рублей</v>
      </c>
      <c r="D48" s="176"/>
      <c r="E48" s="176"/>
      <c r="F48" s="176"/>
      <c r="G48" s="176"/>
      <c r="H48" s="176"/>
      <c r="I48" s="176"/>
      <c r="J48" s="176"/>
      <c r="K48" s="176"/>
      <c r="L48" s="176"/>
      <c r="M48" s="176"/>
      <c r="N48" s="176"/>
      <c r="O48" s="176"/>
      <c r="P48" s="176"/>
      <c r="Q48" s="176"/>
      <c r="R48" s="176"/>
      <c r="S48" s="176"/>
      <c r="T48" s="176"/>
      <c r="U48" s="176"/>
      <c r="V48" s="176"/>
    </row>
    <row r="49" spans="1:22" ht="71.25" customHeight="1" x14ac:dyDescent="0.25">
      <c r="A49" s="26" t="s">
        <v>453</v>
      </c>
      <c r="B49" s="144" t="s">
        <v>499</v>
      </c>
      <c r="C49" s="236" t="str">
        <f>CONCATENATE('6.2. Паспорт фин осв ввод'!U30," млн рублей")</f>
        <v>0 млн рублей</v>
      </c>
      <c r="D49" s="176"/>
      <c r="E49" s="176"/>
      <c r="F49" s="176"/>
      <c r="G49" s="176"/>
      <c r="H49" s="176"/>
      <c r="I49" s="176"/>
      <c r="J49" s="176"/>
      <c r="K49" s="176"/>
      <c r="L49" s="176"/>
      <c r="M49" s="176"/>
      <c r="N49" s="176"/>
      <c r="O49" s="176"/>
      <c r="P49" s="176"/>
      <c r="Q49" s="176"/>
      <c r="R49" s="176"/>
      <c r="S49" s="176"/>
      <c r="T49" s="176"/>
      <c r="U49" s="176"/>
      <c r="V49" s="176"/>
    </row>
    <row r="50" spans="1:22" x14ac:dyDescent="0.25">
      <c r="A50" s="176"/>
      <c r="B50" s="176"/>
      <c r="C50" s="176"/>
      <c r="D50" s="176"/>
      <c r="E50" s="176"/>
      <c r="F50" s="176"/>
      <c r="G50" s="176"/>
      <c r="H50" s="176"/>
      <c r="I50" s="176"/>
      <c r="J50" s="176"/>
      <c r="K50" s="176"/>
      <c r="L50" s="176"/>
      <c r="M50" s="176"/>
      <c r="N50" s="176"/>
      <c r="O50" s="176"/>
      <c r="P50" s="176"/>
      <c r="Q50" s="176"/>
      <c r="R50" s="176"/>
      <c r="S50" s="176"/>
      <c r="T50" s="176"/>
      <c r="U50" s="176"/>
      <c r="V50" s="176"/>
    </row>
    <row r="51" spans="1:22" x14ac:dyDescent="0.25">
      <c r="A51" s="176"/>
      <c r="B51" s="176"/>
      <c r="C51" s="176"/>
      <c r="D51" s="176"/>
      <c r="E51" s="176"/>
      <c r="F51" s="176"/>
      <c r="G51" s="176"/>
      <c r="H51" s="176"/>
      <c r="I51" s="176"/>
      <c r="J51" s="176"/>
      <c r="K51" s="176"/>
      <c r="L51" s="176"/>
      <c r="M51" s="176"/>
      <c r="N51" s="176"/>
      <c r="O51" s="176"/>
      <c r="P51" s="176"/>
      <c r="Q51" s="176"/>
      <c r="R51" s="176"/>
      <c r="S51" s="176"/>
      <c r="T51" s="176"/>
      <c r="U51" s="176"/>
      <c r="V51" s="176"/>
    </row>
    <row r="52" spans="1:22" x14ac:dyDescent="0.25">
      <c r="A52" s="176"/>
      <c r="B52" s="176"/>
      <c r="C52" s="176"/>
      <c r="D52" s="176"/>
      <c r="E52" s="176"/>
      <c r="F52" s="176"/>
      <c r="G52" s="176"/>
      <c r="H52" s="176"/>
      <c r="I52" s="176"/>
      <c r="J52" s="176"/>
      <c r="K52" s="176"/>
      <c r="L52" s="176"/>
      <c r="M52" s="176"/>
      <c r="N52" s="176"/>
      <c r="O52" s="176"/>
      <c r="P52" s="176"/>
      <c r="Q52" s="176"/>
      <c r="R52" s="176"/>
      <c r="S52" s="176"/>
      <c r="T52" s="176"/>
      <c r="U52" s="176"/>
      <c r="V52" s="176"/>
    </row>
    <row r="53" spans="1:22" x14ac:dyDescent="0.25">
      <c r="A53" s="176"/>
      <c r="B53" s="176"/>
      <c r="C53" s="176"/>
      <c r="D53" s="176"/>
      <c r="E53" s="176"/>
      <c r="F53" s="176"/>
      <c r="G53" s="176"/>
      <c r="H53" s="176"/>
      <c r="I53" s="176"/>
      <c r="J53" s="176"/>
      <c r="K53" s="176"/>
      <c r="L53" s="176"/>
      <c r="M53" s="176"/>
      <c r="N53" s="176"/>
      <c r="O53" s="176"/>
      <c r="P53" s="176"/>
      <c r="Q53" s="176"/>
      <c r="R53" s="176"/>
      <c r="S53" s="176"/>
      <c r="T53" s="176"/>
      <c r="U53" s="176"/>
      <c r="V53" s="176"/>
    </row>
    <row r="54" spans="1:22" x14ac:dyDescent="0.25">
      <c r="A54" s="176"/>
      <c r="B54" s="176"/>
      <c r="C54" s="176"/>
      <c r="D54" s="176"/>
      <c r="E54" s="176"/>
      <c r="F54" s="176"/>
      <c r="G54" s="176"/>
      <c r="H54" s="176"/>
      <c r="I54" s="176"/>
      <c r="J54" s="176"/>
      <c r="K54" s="176"/>
      <c r="L54" s="176"/>
      <c r="M54" s="176"/>
      <c r="N54" s="176"/>
      <c r="O54" s="176"/>
      <c r="P54" s="176"/>
      <c r="Q54" s="176"/>
      <c r="R54" s="176"/>
      <c r="S54" s="176"/>
      <c r="T54" s="176"/>
      <c r="U54" s="176"/>
      <c r="V54" s="176"/>
    </row>
    <row r="55" spans="1:22" x14ac:dyDescent="0.25">
      <c r="A55" s="176"/>
      <c r="B55" s="176"/>
      <c r="C55" s="176"/>
      <c r="D55" s="176"/>
      <c r="E55" s="176"/>
      <c r="F55" s="176"/>
      <c r="G55" s="176"/>
      <c r="H55" s="176"/>
      <c r="I55" s="176"/>
      <c r="J55" s="176"/>
      <c r="K55" s="176"/>
      <c r="L55" s="176"/>
      <c r="M55" s="176"/>
      <c r="N55" s="176"/>
      <c r="O55" s="176"/>
      <c r="P55" s="176"/>
      <c r="Q55" s="176"/>
      <c r="R55" s="176"/>
      <c r="S55" s="176"/>
      <c r="T55" s="176"/>
      <c r="U55" s="176"/>
      <c r="V55" s="176"/>
    </row>
    <row r="56" spans="1:22" x14ac:dyDescent="0.25">
      <c r="A56" s="176"/>
      <c r="B56" s="176"/>
      <c r="C56" s="176"/>
      <c r="D56" s="176"/>
      <c r="E56" s="176"/>
      <c r="F56" s="176"/>
      <c r="G56" s="176"/>
      <c r="H56" s="176"/>
      <c r="I56" s="176"/>
      <c r="J56" s="176"/>
      <c r="K56" s="176"/>
      <c r="L56" s="176"/>
      <c r="M56" s="176"/>
      <c r="N56" s="176"/>
      <c r="O56" s="176"/>
      <c r="P56" s="176"/>
      <c r="Q56" s="176"/>
      <c r="R56" s="176"/>
      <c r="S56" s="176"/>
      <c r="T56" s="176"/>
      <c r="U56" s="176"/>
      <c r="V56" s="176"/>
    </row>
    <row r="57" spans="1:22" x14ac:dyDescent="0.25">
      <c r="A57" s="176"/>
      <c r="B57" s="176"/>
      <c r="C57" s="176"/>
      <c r="D57" s="176"/>
      <c r="E57" s="176"/>
      <c r="F57" s="176"/>
      <c r="G57" s="176"/>
      <c r="H57" s="176"/>
      <c r="I57" s="176"/>
      <c r="J57" s="176"/>
      <c r="K57" s="176"/>
      <c r="L57" s="176"/>
      <c r="M57" s="176"/>
      <c r="N57" s="176"/>
      <c r="O57" s="176"/>
      <c r="P57" s="176"/>
      <c r="Q57" s="176"/>
      <c r="R57" s="176"/>
      <c r="S57" s="176"/>
      <c r="T57" s="176"/>
      <c r="U57" s="176"/>
      <c r="V57" s="176"/>
    </row>
    <row r="58" spans="1:22" x14ac:dyDescent="0.25">
      <c r="A58" s="176"/>
      <c r="B58" s="176"/>
      <c r="C58" s="176"/>
      <c r="D58" s="176"/>
      <c r="E58" s="176"/>
      <c r="F58" s="176"/>
      <c r="G58" s="176"/>
      <c r="H58" s="176"/>
      <c r="I58" s="176"/>
      <c r="J58" s="176"/>
      <c r="K58" s="176"/>
      <c r="L58" s="176"/>
      <c r="M58" s="176"/>
      <c r="N58" s="176"/>
      <c r="O58" s="176"/>
      <c r="P58" s="176"/>
      <c r="Q58" s="176"/>
      <c r="R58" s="176"/>
      <c r="S58" s="176"/>
      <c r="T58" s="176"/>
      <c r="U58" s="176"/>
      <c r="V58" s="176"/>
    </row>
    <row r="59" spans="1:22" x14ac:dyDescent="0.25">
      <c r="A59" s="176"/>
      <c r="B59" s="176"/>
      <c r="C59" s="176"/>
      <c r="D59" s="176"/>
      <c r="E59" s="176"/>
      <c r="F59" s="176"/>
      <c r="G59" s="176"/>
      <c r="H59" s="176"/>
      <c r="I59" s="176"/>
      <c r="J59" s="176"/>
      <c r="K59" s="176"/>
      <c r="L59" s="176"/>
      <c r="M59" s="176"/>
      <c r="N59" s="176"/>
      <c r="O59" s="176"/>
      <c r="P59" s="176"/>
      <c r="Q59" s="176"/>
      <c r="R59" s="176"/>
      <c r="S59" s="176"/>
      <c r="T59" s="176"/>
      <c r="U59" s="176"/>
      <c r="V59" s="176"/>
    </row>
    <row r="60" spans="1:22" x14ac:dyDescent="0.25">
      <c r="A60" s="176"/>
      <c r="B60" s="176"/>
      <c r="C60" s="176"/>
      <c r="D60" s="176"/>
      <c r="E60" s="176"/>
      <c r="F60" s="176"/>
      <c r="G60" s="176"/>
      <c r="H60" s="176"/>
      <c r="I60" s="176"/>
      <c r="J60" s="176"/>
      <c r="K60" s="176"/>
      <c r="L60" s="176"/>
      <c r="M60" s="176"/>
      <c r="N60" s="176"/>
      <c r="O60" s="176"/>
      <c r="P60" s="176"/>
      <c r="Q60" s="176"/>
      <c r="R60" s="176"/>
      <c r="S60" s="176"/>
      <c r="T60" s="176"/>
      <c r="U60" s="176"/>
      <c r="V60" s="176"/>
    </row>
    <row r="61" spans="1:22" x14ac:dyDescent="0.25">
      <c r="A61" s="176"/>
      <c r="B61" s="176"/>
      <c r="C61" s="176"/>
      <c r="D61" s="176"/>
      <c r="E61" s="176"/>
      <c r="F61" s="176"/>
      <c r="G61" s="176"/>
      <c r="H61" s="176"/>
      <c r="I61" s="176"/>
      <c r="J61" s="176"/>
      <c r="K61" s="176"/>
      <c r="L61" s="176"/>
      <c r="M61" s="176"/>
      <c r="N61" s="176"/>
      <c r="O61" s="176"/>
      <c r="P61" s="176"/>
      <c r="Q61" s="176"/>
      <c r="R61" s="176"/>
      <c r="S61" s="176"/>
      <c r="T61" s="176"/>
      <c r="U61" s="176"/>
      <c r="V61" s="176"/>
    </row>
    <row r="62" spans="1:22" x14ac:dyDescent="0.25">
      <c r="A62" s="176"/>
      <c r="B62" s="176"/>
      <c r="C62" s="176"/>
      <c r="D62" s="176"/>
      <c r="E62" s="176"/>
      <c r="F62" s="176"/>
      <c r="G62" s="176"/>
      <c r="H62" s="176"/>
      <c r="I62" s="176"/>
      <c r="J62" s="176"/>
      <c r="K62" s="176"/>
      <c r="L62" s="176"/>
      <c r="M62" s="176"/>
      <c r="N62" s="176"/>
      <c r="O62" s="176"/>
      <c r="P62" s="176"/>
      <c r="Q62" s="176"/>
      <c r="R62" s="176"/>
      <c r="S62" s="176"/>
      <c r="T62" s="176"/>
      <c r="U62" s="176"/>
      <c r="V62" s="176"/>
    </row>
    <row r="63" spans="1:22" x14ac:dyDescent="0.25">
      <c r="A63" s="176"/>
      <c r="B63" s="176"/>
      <c r="C63" s="176"/>
      <c r="D63" s="176"/>
      <c r="E63" s="176"/>
      <c r="F63" s="176"/>
      <c r="G63" s="176"/>
      <c r="H63" s="176"/>
      <c r="I63" s="176"/>
      <c r="J63" s="176"/>
      <c r="K63" s="176"/>
      <c r="L63" s="176"/>
      <c r="M63" s="176"/>
      <c r="N63" s="176"/>
      <c r="O63" s="176"/>
      <c r="P63" s="176"/>
      <c r="Q63" s="176"/>
      <c r="R63" s="176"/>
      <c r="S63" s="176"/>
      <c r="T63" s="176"/>
      <c r="U63" s="176"/>
      <c r="V63" s="176"/>
    </row>
    <row r="64" spans="1:22" x14ac:dyDescent="0.25">
      <c r="A64" s="176"/>
      <c r="B64" s="176"/>
      <c r="C64" s="176"/>
      <c r="D64" s="176"/>
      <c r="E64" s="176"/>
      <c r="F64" s="176"/>
      <c r="G64" s="176"/>
      <c r="H64" s="176"/>
      <c r="I64" s="176"/>
      <c r="J64" s="176"/>
      <c r="K64" s="176"/>
      <c r="L64" s="176"/>
      <c r="M64" s="176"/>
      <c r="N64" s="176"/>
      <c r="O64" s="176"/>
      <c r="P64" s="176"/>
      <c r="Q64" s="176"/>
      <c r="R64" s="176"/>
      <c r="S64" s="176"/>
      <c r="T64" s="176"/>
      <c r="U64" s="176"/>
      <c r="V64" s="176"/>
    </row>
    <row r="65" spans="1:22" x14ac:dyDescent="0.25">
      <c r="A65" s="176"/>
      <c r="B65" s="176"/>
      <c r="C65" s="176"/>
      <c r="D65" s="176"/>
      <c r="E65" s="176"/>
      <c r="F65" s="176"/>
      <c r="G65" s="176"/>
      <c r="H65" s="176"/>
      <c r="I65" s="176"/>
      <c r="J65" s="176"/>
      <c r="K65" s="176"/>
      <c r="L65" s="176"/>
      <c r="M65" s="176"/>
      <c r="N65" s="176"/>
      <c r="O65" s="176"/>
      <c r="P65" s="176"/>
      <c r="Q65" s="176"/>
      <c r="R65" s="176"/>
      <c r="S65" s="176"/>
      <c r="T65" s="176"/>
      <c r="U65" s="176"/>
      <c r="V65" s="176"/>
    </row>
    <row r="66" spans="1:22" x14ac:dyDescent="0.25">
      <c r="A66" s="176"/>
      <c r="B66" s="176"/>
      <c r="C66" s="176"/>
      <c r="D66" s="176"/>
      <c r="E66" s="176"/>
      <c r="F66" s="176"/>
      <c r="G66" s="176"/>
      <c r="H66" s="176"/>
      <c r="I66" s="176"/>
      <c r="J66" s="176"/>
      <c r="K66" s="176"/>
      <c r="L66" s="176"/>
      <c r="M66" s="176"/>
      <c r="N66" s="176"/>
      <c r="O66" s="176"/>
      <c r="P66" s="176"/>
      <c r="Q66" s="176"/>
      <c r="R66" s="176"/>
      <c r="S66" s="176"/>
      <c r="T66" s="176"/>
      <c r="U66" s="176"/>
      <c r="V66" s="176"/>
    </row>
    <row r="67" spans="1:22" x14ac:dyDescent="0.25">
      <c r="A67" s="176"/>
      <c r="B67" s="176"/>
      <c r="C67" s="176"/>
      <c r="D67" s="176"/>
      <c r="E67" s="176"/>
      <c r="F67" s="176"/>
      <c r="G67" s="176"/>
      <c r="H67" s="176"/>
      <c r="I67" s="176"/>
      <c r="J67" s="176"/>
      <c r="K67" s="176"/>
      <c r="L67" s="176"/>
      <c r="M67" s="176"/>
      <c r="N67" s="176"/>
      <c r="O67" s="176"/>
      <c r="P67" s="176"/>
      <c r="Q67" s="176"/>
      <c r="R67" s="176"/>
      <c r="S67" s="176"/>
      <c r="T67" s="176"/>
      <c r="U67" s="176"/>
      <c r="V67" s="176"/>
    </row>
    <row r="68" spans="1:22" x14ac:dyDescent="0.25">
      <c r="A68" s="176"/>
      <c r="B68" s="176"/>
      <c r="C68" s="176"/>
      <c r="D68" s="176"/>
      <c r="E68" s="176"/>
      <c r="F68" s="176"/>
      <c r="G68" s="176"/>
      <c r="H68" s="176"/>
      <c r="I68" s="176"/>
      <c r="J68" s="176"/>
      <c r="K68" s="176"/>
      <c r="L68" s="176"/>
      <c r="M68" s="176"/>
      <c r="N68" s="176"/>
      <c r="O68" s="176"/>
      <c r="P68" s="176"/>
      <c r="Q68" s="176"/>
      <c r="R68" s="176"/>
      <c r="S68" s="176"/>
      <c r="T68" s="176"/>
      <c r="U68" s="176"/>
      <c r="V68" s="176"/>
    </row>
    <row r="69" spans="1:22" x14ac:dyDescent="0.25">
      <c r="A69" s="176"/>
      <c r="B69" s="176"/>
      <c r="C69" s="176"/>
      <c r="D69" s="176"/>
      <c r="E69" s="176"/>
      <c r="F69" s="176"/>
      <c r="G69" s="176"/>
      <c r="H69" s="176"/>
      <c r="I69" s="176"/>
      <c r="J69" s="176"/>
      <c r="K69" s="176"/>
      <c r="L69" s="176"/>
      <c r="M69" s="176"/>
      <c r="N69" s="176"/>
      <c r="O69" s="176"/>
      <c r="P69" s="176"/>
      <c r="Q69" s="176"/>
      <c r="R69" s="176"/>
      <c r="S69" s="176"/>
      <c r="T69" s="176"/>
      <c r="U69" s="176"/>
      <c r="V69" s="176"/>
    </row>
    <row r="70" spans="1:22" x14ac:dyDescent="0.25">
      <c r="A70" s="176"/>
      <c r="B70" s="176"/>
      <c r="C70" s="176"/>
      <c r="D70" s="176"/>
      <c r="E70" s="176"/>
      <c r="F70" s="176"/>
      <c r="G70" s="176"/>
      <c r="H70" s="176"/>
      <c r="I70" s="176"/>
      <c r="J70" s="176"/>
      <c r="K70" s="176"/>
      <c r="L70" s="176"/>
      <c r="M70" s="176"/>
      <c r="N70" s="176"/>
      <c r="O70" s="176"/>
      <c r="P70" s="176"/>
      <c r="Q70" s="176"/>
      <c r="R70" s="176"/>
      <c r="S70" s="176"/>
      <c r="T70" s="176"/>
      <c r="U70" s="176"/>
      <c r="V70" s="176"/>
    </row>
    <row r="71" spans="1:22" x14ac:dyDescent="0.25">
      <c r="A71" s="176"/>
      <c r="B71" s="176"/>
      <c r="C71" s="176"/>
      <c r="D71" s="176"/>
      <c r="E71" s="176"/>
      <c r="F71" s="176"/>
      <c r="G71" s="176"/>
      <c r="H71" s="176"/>
      <c r="I71" s="176"/>
      <c r="J71" s="176"/>
      <c r="K71" s="176"/>
      <c r="L71" s="176"/>
      <c r="M71" s="176"/>
      <c r="N71" s="176"/>
      <c r="O71" s="176"/>
      <c r="P71" s="176"/>
      <c r="Q71" s="176"/>
      <c r="R71" s="176"/>
      <c r="S71" s="176"/>
      <c r="T71" s="176"/>
      <c r="U71" s="176"/>
      <c r="V71" s="176"/>
    </row>
    <row r="72" spans="1:22" x14ac:dyDescent="0.25">
      <c r="A72" s="176"/>
      <c r="B72" s="176"/>
      <c r="C72" s="176"/>
      <c r="D72" s="176"/>
      <c r="E72" s="176"/>
      <c r="F72" s="176"/>
      <c r="G72" s="176"/>
      <c r="H72" s="176"/>
      <c r="I72" s="176"/>
      <c r="J72" s="176"/>
      <c r="K72" s="176"/>
      <c r="L72" s="176"/>
      <c r="M72" s="176"/>
      <c r="N72" s="176"/>
      <c r="O72" s="176"/>
      <c r="P72" s="176"/>
      <c r="Q72" s="176"/>
      <c r="R72" s="176"/>
      <c r="S72" s="176"/>
      <c r="T72" s="176"/>
      <c r="U72" s="176"/>
      <c r="V72" s="176"/>
    </row>
    <row r="73" spans="1:22" x14ac:dyDescent="0.25">
      <c r="A73" s="176"/>
      <c r="B73" s="176"/>
      <c r="C73" s="176"/>
      <c r="D73" s="176"/>
      <c r="E73" s="176"/>
      <c r="F73" s="176"/>
      <c r="G73" s="176"/>
      <c r="H73" s="176"/>
      <c r="I73" s="176"/>
      <c r="J73" s="176"/>
      <c r="K73" s="176"/>
      <c r="L73" s="176"/>
      <c r="M73" s="176"/>
      <c r="N73" s="176"/>
      <c r="O73" s="176"/>
      <c r="P73" s="176"/>
      <c r="Q73" s="176"/>
      <c r="R73" s="176"/>
      <c r="S73" s="176"/>
      <c r="T73" s="176"/>
      <c r="U73" s="176"/>
      <c r="V73" s="176"/>
    </row>
    <row r="74" spans="1:22" x14ac:dyDescent="0.25">
      <c r="A74" s="176"/>
      <c r="B74" s="176"/>
      <c r="C74" s="176"/>
      <c r="D74" s="176"/>
      <c r="E74" s="176"/>
      <c r="F74" s="176"/>
      <c r="G74" s="176"/>
      <c r="H74" s="176"/>
      <c r="I74" s="176"/>
      <c r="J74" s="176"/>
      <c r="K74" s="176"/>
      <c r="L74" s="176"/>
      <c r="M74" s="176"/>
      <c r="N74" s="176"/>
      <c r="O74" s="176"/>
      <c r="P74" s="176"/>
      <c r="Q74" s="176"/>
      <c r="R74" s="176"/>
      <c r="S74" s="176"/>
      <c r="T74" s="176"/>
      <c r="U74" s="176"/>
      <c r="V74" s="176"/>
    </row>
    <row r="75" spans="1:22" x14ac:dyDescent="0.25">
      <c r="A75" s="176"/>
      <c r="B75" s="176"/>
      <c r="C75" s="176"/>
      <c r="D75" s="176"/>
      <c r="E75" s="176"/>
      <c r="F75" s="176"/>
      <c r="G75" s="176"/>
      <c r="H75" s="176"/>
      <c r="I75" s="176"/>
      <c r="J75" s="176"/>
      <c r="K75" s="176"/>
      <c r="L75" s="176"/>
      <c r="M75" s="176"/>
      <c r="N75" s="176"/>
      <c r="O75" s="176"/>
      <c r="P75" s="176"/>
      <c r="Q75" s="176"/>
      <c r="R75" s="176"/>
      <c r="S75" s="176"/>
      <c r="T75" s="176"/>
      <c r="U75" s="176"/>
      <c r="V75" s="176"/>
    </row>
    <row r="76" spans="1:22" x14ac:dyDescent="0.25">
      <c r="A76" s="176"/>
      <c r="B76" s="176"/>
      <c r="C76" s="176"/>
      <c r="D76" s="176"/>
      <c r="E76" s="176"/>
      <c r="F76" s="176"/>
      <c r="G76" s="176"/>
      <c r="H76" s="176"/>
      <c r="I76" s="176"/>
      <c r="J76" s="176"/>
      <c r="K76" s="176"/>
      <c r="L76" s="176"/>
      <c r="M76" s="176"/>
      <c r="N76" s="176"/>
      <c r="O76" s="176"/>
      <c r="P76" s="176"/>
      <c r="Q76" s="176"/>
      <c r="R76" s="176"/>
      <c r="S76" s="176"/>
      <c r="T76" s="176"/>
      <c r="U76" s="176"/>
      <c r="V76" s="176"/>
    </row>
    <row r="77" spans="1:22" x14ac:dyDescent="0.25">
      <c r="A77" s="176"/>
      <c r="B77" s="176"/>
      <c r="C77" s="176"/>
      <c r="D77" s="176"/>
      <c r="E77" s="176"/>
      <c r="F77" s="176"/>
      <c r="G77" s="176"/>
      <c r="H77" s="176"/>
      <c r="I77" s="176"/>
      <c r="J77" s="176"/>
      <c r="K77" s="176"/>
      <c r="L77" s="176"/>
      <c r="M77" s="176"/>
      <c r="N77" s="176"/>
      <c r="O77" s="176"/>
      <c r="P77" s="176"/>
      <c r="Q77" s="176"/>
      <c r="R77" s="176"/>
      <c r="S77" s="176"/>
      <c r="T77" s="176"/>
      <c r="U77" s="176"/>
      <c r="V77" s="176"/>
    </row>
    <row r="78" spans="1:22" x14ac:dyDescent="0.25">
      <c r="A78" s="176"/>
      <c r="B78" s="176"/>
      <c r="C78" s="176"/>
      <c r="D78" s="176"/>
      <c r="E78" s="176"/>
      <c r="F78" s="176"/>
      <c r="G78" s="176"/>
      <c r="H78" s="176"/>
      <c r="I78" s="176"/>
      <c r="J78" s="176"/>
      <c r="K78" s="176"/>
      <c r="L78" s="176"/>
      <c r="M78" s="176"/>
      <c r="N78" s="176"/>
      <c r="O78" s="176"/>
      <c r="P78" s="176"/>
      <c r="Q78" s="176"/>
      <c r="R78" s="176"/>
      <c r="S78" s="176"/>
      <c r="T78" s="176"/>
      <c r="U78" s="176"/>
      <c r="V78" s="176"/>
    </row>
    <row r="79" spans="1:22" x14ac:dyDescent="0.25">
      <c r="A79" s="176"/>
      <c r="B79" s="176"/>
      <c r="C79" s="176"/>
      <c r="D79" s="176"/>
      <c r="E79" s="176"/>
      <c r="F79" s="176"/>
      <c r="G79" s="176"/>
      <c r="H79" s="176"/>
      <c r="I79" s="176"/>
      <c r="J79" s="176"/>
      <c r="K79" s="176"/>
      <c r="L79" s="176"/>
      <c r="M79" s="176"/>
      <c r="N79" s="176"/>
      <c r="O79" s="176"/>
      <c r="P79" s="176"/>
      <c r="Q79" s="176"/>
      <c r="R79" s="176"/>
      <c r="S79" s="176"/>
      <c r="T79" s="176"/>
      <c r="U79" s="176"/>
      <c r="V79" s="176"/>
    </row>
    <row r="80" spans="1:22" x14ac:dyDescent="0.25">
      <c r="A80" s="176"/>
      <c r="B80" s="176"/>
      <c r="C80" s="176"/>
      <c r="D80" s="176"/>
      <c r="E80" s="176"/>
      <c r="F80" s="176"/>
      <c r="G80" s="176"/>
      <c r="H80" s="176"/>
      <c r="I80" s="176"/>
      <c r="J80" s="176"/>
      <c r="K80" s="176"/>
      <c r="L80" s="176"/>
      <c r="M80" s="176"/>
      <c r="N80" s="176"/>
      <c r="O80" s="176"/>
      <c r="P80" s="176"/>
      <c r="Q80" s="176"/>
      <c r="R80" s="176"/>
      <c r="S80" s="176"/>
      <c r="T80" s="176"/>
      <c r="U80" s="176"/>
      <c r="V80" s="176"/>
    </row>
    <row r="81" spans="1:22" x14ac:dyDescent="0.25">
      <c r="A81" s="176"/>
      <c r="B81" s="176"/>
      <c r="C81" s="176"/>
      <c r="D81" s="176"/>
      <c r="E81" s="176"/>
      <c r="F81" s="176"/>
      <c r="G81" s="176"/>
      <c r="H81" s="176"/>
      <c r="I81" s="176"/>
      <c r="J81" s="176"/>
      <c r="K81" s="176"/>
      <c r="L81" s="176"/>
      <c r="M81" s="176"/>
      <c r="N81" s="176"/>
      <c r="O81" s="176"/>
      <c r="P81" s="176"/>
      <c r="Q81" s="176"/>
      <c r="R81" s="176"/>
      <c r="S81" s="176"/>
      <c r="T81" s="176"/>
      <c r="U81" s="176"/>
      <c r="V81" s="176"/>
    </row>
    <row r="82" spans="1:22" x14ac:dyDescent="0.25">
      <c r="A82" s="176"/>
      <c r="B82" s="176"/>
      <c r="C82" s="176"/>
      <c r="D82" s="176"/>
      <c r="E82" s="176"/>
      <c r="F82" s="176"/>
      <c r="G82" s="176"/>
      <c r="H82" s="176"/>
      <c r="I82" s="176"/>
      <c r="J82" s="176"/>
      <c r="K82" s="176"/>
      <c r="L82" s="176"/>
      <c r="M82" s="176"/>
      <c r="N82" s="176"/>
      <c r="O82" s="176"/>
      <c r="P82" s="176"/>
      <c r="Q82" s="176"/>
      <c r="R82" s="176"/>
      <c r="S82" s="176"/>
      <c r="T82" s="176"/>
      <c r="U82" s="176"/>
      <c r="V82" s="176"/>
    </row>
    <row r="83" spans="1:22" x14ac:dyDescent="0.25">
      <c r="A83" s="176"/>
      <c r="B83" s="176"/>
      <c r="C83" s="176"/>
      <c r="D83" s="176"/>
      <c r="E83" s="176"/>
      <c r="F83" s="176"/>
      <c r="G83" s="176"/>
      <c r="H83" s="176"/>
      <c r="I83" s="176"/>
      <c r="J83" s="176"/>
      <c r="K83" s="176"/>
      <c r="L83" s="176"/>
      <c r="M83" s="176"/>
      <c r="N83" s="176"/>
      <c r="O83" s="176"/>
      <c r="P83" s="176"/>
      <c r="Q83" s="176"/>
      <c r="R83" s="176"/>
      <c r="S83" s="176"/>
      <c r="T83" s="176"/>
      <c r="U83" s="176"/>
      <c r="V83" s="176"/>
    </row>
    <row r="84" spans="1:22" x14ac:dyDescent="0.25">
      <c r="A84" s="176"/>
      <c r="B84" s="176"/>
      <c r="C84" s="176"/>
      <c r="D84" s="176"/>
      <c r="E84" s="176"/>
      <c r="F84" s="176"/>
      <c r="G84" s="176"/>
      <c r="H84" s="176"/>
      <c r="I84" s="176"/>
      <c r="J84" s="176"/>
      <c r="K84" s="176"/>
      <c r="L84" s="176"/>
      <c r="M84" s="176"/>
      <c r="N84" s="176"/>
      <c r="O84" s="176"/>
      <c r="P84" s="176"/>
      <c r="Q84" s="176"/>
      <c r="R84" s="176"/>
      <c r="S84" s="176"/>
      <c r="T84" s="176"/>
      <c r="U84" s="176"/>
      <c r="V84" s="176"/>
    </row>
    <row r="85" spans="1:22" x14ac:dyDescent="0.25">
      <c r="A85" s="176"/>
      <c r="B85" s="176"/>
      <c r="C85" s="176"/>
      <c r="D85" s="176"/>
      <c r="E85" s="176"/>
      <c r="F85" s="176"/>
      <c r="G85" s="176"/>
      <c r="H85" s="176"/>
      <c r="I85" s="176"/>
      <c r="J85" s="176"/>
      <c r="K85" s="176"/>
      <c r="L85" s="176"/>
      <c r="M85" s="176"/>
      <c r="N85" s="176"/>
      <c r="O85" s="176"/>
      <c r="P85" s="176"/>
      <c r="Q85" s="176"/>
      <c r="R85" s="176"/>
      <c r="S85" s="176"/>
      <c r="T85" s="176"/>
      <c r="U85" s="176"/>
      <c r="V85" s="176"/>
    </row>
    <row r="86" spans="1:22" x14ac:dyDescent="0.25">
      <c r="A86" s="176"/>
      <c r="B86" s="176"/>
      <c r="C86" s="176"/>
      <c r="D86" s="176"/>
      <c r="E86" s="176"/>
      <c r="F86" s="176"/>
      <c r="G86" s="176"/>
      <c r="H86" s="176"/>
      <c r="I86" s="176"/>
      <c r="J86" s="176"/>
      <c r="K86" s="176"/>
      <c r="L86" s="176"/>
      <c r="M86" s="176"/>
      <c r="N86" s="176"/>
      <c r="O86" s="176"/>
      <c r="P86" s="176"/>
      <c r="Q86" s="176"/>
      <c r="R86" s="176"/>
      <c r="S86" s="176"/>
      <c r="T86" s="176"/>
      <c r="U86" s="176"/>
      <c r="V86" s="176"/>
    </row>
    <row r="87" spans="1:22" x14ac:dyDescent="0.25">
      <c r="A87" s="176"/>
      <c r="B87" s="176"/>
      <c r="C87" s="176"/>
      <c r="D87" s="176"/>
      <c r="E87" s="176"/>
      <c r="F87" s="176"/>
      <c r="G87" s="176"/>
      <c r="H87" s="176"/>
      <c r="I87" s="176"/>
      <c r="J87" s="176"/>
      <c r="K87" s="176"/>
      <c r="L87" s="176"/>
      <c r="M87" s="176"/>
      <c r="N87" s="176"/>
      <c r="O87" s="176"/>
      <c r="P87" s="176"/>
      <c r="Q87" s="176"/>
      <c r="R87" s="176"/>
      <c r="S87" s="176"/>
      <c r="T87" s="176"/>
      <c r="U87" s="176"/>
      <c r="V87" s="176"/>
    </row>
    <row r="88" spans="1:22" x14ac:dyDescent="0.25">
      <c r="A88" s="176"/>
      <c r="B88" s="176"/>
      <c r="C88" s="176"/>
      <c r="D88" s="176"/>
      <c r="E88" s="176"/>
      <c r="F88" s="176"/>
      <c r="G88" s="176"/>
      <c r="H88" s="176"/>
      <c r="I88" s="176"/>
      <c r="J88" s="176"/>
      <c r="K88" s="176"/>
      <c r="L88" s="176"/>
      <c r="M88" s="176"/>
      <c r="N88" s="176"/>
      <c r="O88" s="176"/>
      <c r="P88" s="176"/>
      <c r="Q88" s="176"/>
      <c r="R88" s="176"/>
      <c r="S88" s="176"/>
      <c r="T88" s="176"/>
      <c r="U88" s="176"/>
      <c r="V88" s="176"/>
    </row>
    <row r="89" spans="1:22" x14ac:dyDescent="0.25">
      <c r="A89" s="176"/>
      <c r="B89" s="176"/>
      <c r="C89" s="176"/>
      <c r="D89" s="176"/>
      <c r="E89" s="176"/>
      <c r="F89" s="176"/>
      <c r="G89" s="176"/>
      <c r="H89" s="176"/>
      <c r="I89" s="176"/>
      <c r="J89" s="176"/>
      <c r="K89" s="176"/>
      <c r="L89" s="176"/>
      <c r="M89" s="176"/>
      <c r="N89" s="176"/>
      <c r="O89" s="176"/>
      <c r="P89" s="176"/>
      <c r="Q89" s="176"/>
      <c r="R89" s="176"/>
      <c r="S89" s="176"/>
      <c r="T89" s="176"/>
      <c r="U89" s="176"/>
      <c r="V89" s="176"/>
    </row>
    <row r="90" spans="1:22" x14ac:dyDescent="0.25">
      <c r="A90" s="176"/>
      <c r="B90" s="176"/>
      <c r="C90" s="176"/>
      <c r="D90" s="176"/>
      <c r="E90" s="176"/>
      <c r="F90" s="176"/>
      <c r="G90" s="176"/>
      <c r="H90" s="176"/>
      <c r="I90" s="176"/>
      <c r="J90" s="176"/>
      <c r="K90" s="176"/>
      <c r="L90" s="176"/>
      <c r="M90" s="176"/>
      <c r="N90" s="176"/>
      <c r="O90" s="176"/>
      <c r="P90" s="176"/>
      <c r="Q90" s="176"/>
      <c r="R90" s="176"/>
      <c r="S90" s="176"/>
      <c r="T90" s="176"/>
      <c r="U90" s="176"/>
      <c r="V90" s="176"/>
    </row>
    <row r="91" spans="1:22" x14ac:dyDescent="0.25">
      <c r="A91" s="176"/>
      <c r="B91" s="176"/>
      <c r="C91" s="176"/>
      <c r="D91" s="176"/>
      <c r="E91" s="176"/>
      <c r="F91" s="176"/>
      <c r="G91" s="176"/>
      <c r="H91" s="176"/>
      <c r="I91" s="176"/>
      <c r="J91" s="176"/>
      <c r="K91" s="176"/>
      <c r="L91" s="176"/>
      <c r="M91" s="176"/>
      <c r="N91" s="176"/>
      <c r="O91" s="176"/>
      <c r="P91" s="176"/>
      <c r="Q91" s="176"/>
      <c r="R91" s="176"/>
      <c r="S91" s="176"/>
      <c r="T91" s="176"/>
      <c r="U91" s="176"/>
      <c r="V91" s="176"/>
    </row>
    <row r="92" spans="1:22" x14ac:dyDescent="0.25">
      <c r="A92" s="176"/>
      <c r="B92" s="176"/>
      <c r="C92" s="176"/>
      <c r="D92" s="176"/>
      <c r="E92" s="176"/>
      <c r="F92" s="176"/>
      <c r="G92" s="176"/>
      <c r="H92" s="176"/>
      <c r="I92" s="176"/>
      <c r="J92" s="176"/>
      <c r="K92" s="176"/>
      <c r="L92" s="176"/>
      <c r="M92" s="176"/>
      <c r="N92" s="176"/>
      <c r="O92" s="176"/>
      <c r="P92" s="176"/>
      <c r="Q92" s="176"/>
      <c r="R92" s="176"/>
      <c r="S92" s="176"/>
      <c r="T92" s="176"/>
      <c r="U92" s="176"/>
      <c r="V92" s="176"/>
    </row>
    <row r="93" spans="1:22" x14ac:dyDescent="0.25">
      <c r="A93" s="176"/>
      <c r="B93" s="176"/>
      <c r="C93" s="176"/>
      <c r="D93" s="176"/>
      <c r="E93" s="176"/>
      <c r="F93" s="176"/>
      <c r="G93" s="176"/>
      <c r="H93" s="176"/>
      <c r="I93" s="176"/>
      <c r="J93" s="176"/>
      <c r="K93" s="176"/>
      <c r="L93" s="176"/>
      <c r="M93" s="176"/>
      <c r="N93" s="176"/>
      <c r="O93" s="176"/>
      <c r="P93" s="176"/>
      <c r="Q93" s="176"/>
      <c r="R93" s="176"/>
      <c r="S93" s="176"/>
      <c r="T93" s="176"/>
      <c r="U93" s="176"/>
      <c r="V93" s="176"/>
    </row>
    <row r="94" spans="1:22" x14ac:dyDescent="0.25">
      <c r="A94" s="176"/>
      <c r="B94" s="176"/>
      <c r="C94" s="176"/>
      <c r="D94" s="176"/>
      <c r="E94" s="176"/>
      <c r="F94" s="176"/>
      <c r="G94" s="176"/>
      <c r="H94" s="176"/>
      <c r="I94" s="176"/>
      <c r="J94" s="176"/>
      <c r="K94" s="176"/>
      <c r="L94" s="176"/>
      <c r="M94" s="176"/>
      <c r="N94" s="176"/>
      <c r="O94" s="176"/>
      <c r="P94" s="176"/>
      <c r="Q94" s="176"/>
      <c r="R94" s="176"/>
      <c r="S94" s="176"/>
      <c r="T94" s="176"/>
      <c r="U94" s="176"/>
      <c r="V94" s="176"/>
    </row>
    <row r="95" spans="1:22" x14ac:dyDescent="0.25">
      <c r="A95" s="176"/>
      <c r="B95" s="176"/>
      <c r="C95" s="176"/>
      <c r="D95" s="176"/>
      <c r="E95" s="176"/>
      <c r="F95" s="176"/>
      <c r="G95" s="176"/>
      <c r="H95" s="176"/>
      <c r="I95" s="176"/>
      <c r="J95" s="176"/>
      <c r="K95" s="176"/>
      <c r="L95" s="176"/>
      <c r="M95" s="176"/>
      <c r="N95" s="176"/>
      <c r="O95" s="176"/>
      <c r="P95" s="176"/>
      <c r="Q95" s="176"/>
      <c r="R95" s="176"/>
      <c r="S95" s="176"/>
      <c r="T95" s="176"/>
      <c r="U95" s="176"/>
      <c r="V95" s="176"/>
    </row>
    <row r="96" spans="1:22" x14ac:dyDescent="0.25">
      <c r="A96" s="176"/>
      <c r="B96" s="176"/>
      <c r="C96" s="176"/>
      <c r="D96" s="176"/>
      <c r="E96" s="176"/>
      <c r="F96" s="176"/>
      <c r="G96" s="176"/>
      <c r="H96" s="176"/>
      <c r="I96" s="176"/>
      <c r="J96" s="176"/>
      <c r="K96" s="176"/>
      <c r="L96" s="176"/>
      <c r="M96" s="176"/>
      <c r="N96" s="176"/>
      <c r="O96" s="176"/>
      <c r="P96" s="176"/>
      <c r="Q96" s="176"/>
      <c r="R96" s="176"/>
      <c r="S96" s="176"/>
      <c r="T96" s="176"/>
      <c r="U96" s="176"/>
      <c r="V96" s="176"/>
    </row>
    <row r="97" spans="1:22" x14ac:dyDescent="0.25">
      <c r="A97" s="176"/>
      <c r="B97" s="176"/>
      <c r="C97" s="176"/>
      <c r="D97" s="176"/>
      <c r="E97" s="176"/>
      <c r="F97" s="176"/>
      <c r="G97" s="176"/>
      <c r="H97" s="176"/>
      <c r="I97" s="176"/>
      <c r="J97" s="176"/>
      <c r="K97" s="176"/>
      <c r="L97" s="176"/>
      <c r="M97" s="176"/>
      <c r="N97" s="176"/>
      <c r="O97" s="176"/>
      <c r="P97" s="176"/>
      <c r="Q97" s="176"/>
      <c r="R97" s="176"/>
      <c r="S97" s="176"/>
      <c r="T97" s="176"/>
      <c r="U97" s="176"/>
      <c r="V97" s="176"/>
    </row>
    <row r="98" spans="1:22" x14ac:dyDescent="0.25">
      <c r="A98" s="176"/>
      <c r="B98" s="176"/>
      <c r="C98" s="176"/>
      <c r="D98" s="176"/>
      <c r="E98" s="176"/>
      <c r="F98" s="176"/>
      <c r="G98" s="176"/>
      <c r="H98" s="176"/>
      <c r="I98" s="176"/>
      <c r="J98" s="176"/>
      <c r="K98" s="176"/>
      <c r="L98" s="176"/>
      <c r="M98" s="176"/>
      <c r="N98" s="176"/>
      <c r="O98" s="176"/>
      <c r="P98" s="176"/>
      <c r="Q98" s="176"/>
      <c r="R98" s="176"/>
      <c r="S98" s="176"/>
      <c r="T98" s="176"/>
      <c r="U98" s="176"/>
      <c r="V98" s="176"/>
    </row>
    <row r="99" spans="1:22" x14ac:dyDescent="0.25">
      <c r="A99" s="176"/>
      <c r="B99" s="176"/>
      <c r="C99" s="176"/>
      <c r="D99" s="176"/>
      <c r="E99" s="176"/>
      <c r="F99" s="176"/>
      <c r="G99" s="176"/>
      <c r="H99" s="176"/>
      <c r="I99" s="176"/>
      <c r="J99" s="176"/>
      <c r="K99" s="176"/>
      <c r="L99" s="176"/>
      <c r="M99" s="176"/>
      <c r="N99" s="176"/>
      <c r="O99" s="176"/>
      <c r="P99" s="176"/>
      <c r="Q99" s="176"/>
      <c r="R99" s="176"/>
      <c r="S99" s="176"/>
      <c r="T99" s="176"/>
      <c r="U99" s="176"/>
      <c r="V99" s="176"/>
    </row>
    <row r="100" spans="1:22" x14ac:dyDescent="0.25">
      <c r="A100" s="176"/>
      <c r="B100" s="176"/>
      <c r="C100" s="176"/>
      <c r="D100" s="176"/>
      <c r="E100" s="176"/>
      <c r="F100" s="176"/>
      <c r="G100" s="176"/>
      <c r="H100" s="176"/>
      <c r="I100" s="176"/>
      <c r="J100" s="176"/>
      <c r="K100" s="176"/>
      <c r="L100" s="176"/>
      <c r="M100" s="176"/>
      <c r="N100" s="176"/>
      <c r="O100" s="176"/>
      <c r="P100" s="176"/>
      <c r="Q100" s="176"/>
      <c r="R100" s="176"/>
      <c r="S100" s="176"/>
      <c r="T100" s="176"/>
      <c r="U100" s="176"/>
      <c r="V100" s="176"/>
    </row>
    <row r="101" spans="1:22" x14ac:dyDescent="0.25">
      <c r="A101" s="176"/>
      <c r="B101" s="176"/>
      <c r="C101" s="176"/>
      <c r="D101" s="176"/>
      <c r="E101" s="176"/>
      <c r="F101" s="176"/>
      <c r="G101" s="176"/>
      <c r="H101" s="176"/>
      <c r="I101" s="176"/>
      <c r="J101" s="176"/>
      <c r="K101" s="176"/>
      <c r="L101" s="176"/>
      <c r="M101" s="176"/>
      <c r="N101" s="176"/>
      <c r="O101" s="176"/>
      <c r="P101" s="176"/>
      <c r="Q101" s="176"/>
      <c r="R101" s="176"/>
      <c r="S101" s="176"/>
      <c r="T101" s="176"/>
      <c r="U101" s="176"/>
      <c r="V101" s="176"/>
    </row>
    <row r="102" spans="1:22" x14ac:dyDescent="0.25">
      <c r="A102" s="176"/>
      <c r="B102" s="176"/>
      <c r="C102" s="176"/>
      <c r="D102" s="176"/>
      <c r="E102" s="176"/>
      <c r="F102" s="176"/>
      <c r="G102" s="176"/>
      <c r="H102" s="176"/>
      <c r="I102" s="176"/>
      <c r="J102" s="176"/>
      <c r="K102" s="176"/>
      <c r="L102" s="176"/>
      <c r="M102" s="176"/>
      <c r="N102" s="176"/>
      <c r="O102" s="176"/>
      <c r="P102" s="176"/>
      <c r="Q102" s="176"/>
      <c r="R102" s="176"/>
      <c r="S102" s="176"/>
      <c r="T102" s="176"/>
      <c r="U102" s="176"/>
      <c r="V102" s="176"/>
    </row>
    <row r="103" spans="1:22" x14ac:dyDescent="0.25">
      <c r="A103" s="176"/>
      <c r="B103" s="176"/>
      <c r="C103" s="176"/>
      <c r="D103" s="176"/>
      <c r="E103" s="176"/>
      <c r="F103" s="176"/>
      <c r="G103" s="176"/>
      <c r="H103" s="176"/>
      <c r="I103" s="176"/>
      <c r="J103" s="176"/>
      <c r="K103" s="176"/>
      <c r="L103" s="176"/>
      <c r="M103" s="176"/>
      <c r="N103" s="176"/>
      <c r="O103" s="176"/>
      <c r="P103" s="176"/>
      <c r="Q103" s="176"/>
      <c r="R103" s="176"/>
      <c r="S103" s="176"/>
      <c r="T103" s="176"/>
      <c r="U103" s="176"/>
      <c r="V103" s="176"/>
    </row>
    <row r="104" spans="1:22" x14ac:dyDescent="0.25">
      <c r="A104" s="176"/>
      <c r="B104" s="176"/>
      <c r="C104" s="176"/>
      <c r="D104" s="176"/>
      <c r="E104" s="176"/>
      <c r="F104" s="176"/>
      <c r="G104" s="176"/>
      <c r="H104" s="176"/>
      <c r="I104" s="176"/>
      <c r="J104" s="176"/>
      <c r="K104" s="176"/>
      <c r="L104" s="176"/>
      <c r="M104" s="176"/>
      <c r="N104" s="176"/>
      <c r="O104" s="176"/>
      <c r="P104" s="176"/>
      <c r="Q104" s="176"/>
      <c r="R104" s="176"/>
      <c r="S104" s="176"/>
      <c r="T104" s="176"/>
      <c r="U104" s="176"/>
      <c r="V104" s="176"/>
    </row>
    <row r="105" spans="1:22" x14ac:dyDescent="0.25">
      <c r="A105" s="176"/>
      <c r="B105" s="176"/>
      <c r="C105" s="176"/>
      <c r="D105" s="176"/>
      <c r="E105" s="176"/>
      <c r="F105" s="176"/>
      <c r="G105" s="176"/>
      <c r="H105" s="176"/>
      <c r="I105" s="176"/>
      <c r="J105" s="176"/>
      <c r="K105" s="176"/>
      <c r="L105" s="176"/>
      <c r="M105" s="176"/>
      <c r="N105" s="176"/>
      <c r="O105" s="176"/>
      <c r="P105" s="176"/>
      <c r="Q105" s="176"/>
      <c r="R105" s="176"/>
      <c r="S105" s="176"/>
      <c r="T105" s="176"/>
      <c r="U105" s="176"/>
      <c r="V105" s="176"/>
    </row>
    <row r="106" spans="1:22" x14ac:dyDescent="0.25">
      <c r="A106" s="176"/>
      <c r="B106" s="176"/>
      <c r="C106" s="176"/>
      <c r="D106" s="176"/>
      <c r="E106" s="176"/>
      <c r="F106" s="176"/>
      <c r="G106" s="176"/>
      <c r="H106" s="176"/>
      <c r="I106" s="176"/>
      <c r="J106" s="176"/>
      <c r="K106" s="176"/>
      <c r="L106" s="176"/>
      <c r="M106" s="176"/>
      <c r="N106" s="176"/>
      <c r="O106" s="176"/>
      <c r="P106" s="176"/>
      <c r="Q106" s="176"/>
      <c r="R106" s="176"/>
      <c r="S106" s="176"/>
      <c r="T106" s="176"/>
      <c r="U106" s="176"/>
      <c r="V106" s="176"/>
    </row>
    <row r="107" spans="1:22" x14ac:dyDescent="0.25">
      <c r="A107" s="176"/>
      <c r="B107" s="176"/>
      <c r="C107" s="176"/>
      <c r="D107" s="176"/>
      <c r="E107" s="176"/>
      <c r="F107" s="176"/>
      <c r="G107" s="176"/>
      <c r="H107" s="176"/>
      <c r="I107" s="176"/>
      <c r="J107" s="176"/>
      <c r="K107" s="176"/>
      <c r="L107" s="176"/>
      <c r="M107" s="176"/>
      <c r="N107" s="176"/>
      <c r="O107" s="176"/>
      <c r="P107" s="176"/>
      <c r="Q107" s="176"/>
      <c r="R107" s="176"/>
      <c r="S107" s="176"/>
      <c r="T107" s="176"/>
      <c r="U107" s="176"/>
      <c r="V107" s="176"/>
    </row>
    <row r="108" spans="1:22" x14ac:dyDescent="0.25">
      <c r="A108" s="176"/>
      <c r="B108" s="176"/>
      <c r="C108" s="176"/>
      <c r="D108" s="176"/>
      <c r="E108" s="176"/>
      <c r="F108" s="176"/>
      <c r="G108" s="176"/>
      <c r="H108" s="176"/>
      <c r="I108" s="176"/>
      <c r="J108" s="176"/>
      <c r="K108" s="176"/>
      <c r="L108" s="176"/>
      <c r="M108" s="176"/>
      <c r="N108" s="176"/>
      <c r="O108" s="176"/>
      <c r="P108" s="176"/>
      <c r="Q108" s="176"/>
      <c r="R108" s="176"/>
      <c r="S108" s="176"/>
      <c r="T108" s="176"/>
      <c r="U108" s="176"/>
      <c r="V108" s="176"/>
    </row>
    <row r="109" spans="1:22" x14ac:dyDescent="0.25">
      <c r="A109" s="176"/>
      <c r="B109" s="176"/>
      <c r="C109" s="176"/>
      <c r="D109" s="176"/>
      <c r="E109" s="176"/>
      <c r="F109" s="176"/>
      <c r="G109" s="176"/>
      <c r="H109" s="176"/>
      <c r="I109" s="176"/>
      <c r="J109" s="176"/>
      <c r="K109" s="176"/>
      <c r="L109" s="176"/>
      <c r="M109" s="176"/>
      <c r="N109" s="176"/>
      <c r="O109" s="176"/>
      <c r="P109" s="176"/>
      <c r="Q109" s="176"/>
      <c r="R109" s="176"/>
      <c r="S109" s="176"/>
      <c r="T109" s="176"/>
      <c r="U109" s="176"/>
      <c r="V109" s="176"/>
    </row>
    <row r="110" spans="1:22" x14ac:dyDescent="0.25">
      <c r="A110" s="176"/>
      <c r="B110" s="176"/>
      <c r="C110" s="176"/>
      <c r="D110" s="176"/>
      <c r="E110" s="176"/>
      <c r="F110" s="176"/>
      <c r="G110" s="176"/>
      <c r="H110" s="176"/>
      <c r="I110" s="176"/>
      <c r="J110" s="176"/>
      <c r="K110" s="176"/>
      <c r="L110" s="176"/>
      <c r="M110" s="176"/>
      <c r="N110" s="176"/>
      <c r="O110" s="176"/>
      <c r="P110" s="176"/>
      <c r="Q110" s="176"/>
      <c r="R110" s="176"/>
      <c r="S110" s="176"/>
      <c r="T110" s="176"/>
      <c r="U110" s="176"/>
      <c r="V110" s="176"/>
    </row>
    <row r="111" spans="1:22" x14ac:dyDescent="0.25">
      <c r="A111" s="176"/>
      <c r="B111" s="176"/>
      <c r="C111" s="176"/>
      <c r="D111" s="176"/>
      <c r="E111" s="176"/>
      <c r="F111" s="176"/>
      <c r="G111" s="176"/>
      <c r="H111" s="176"/>
      <c r="I111" s="176"/>
      <c r="J111" s="176"/>
      <c r="K111" s="176"/>
      <c r="L111" s="176"/>
      <c r="M111" s="176"/>
      <c r="N111" s="176"/>
      <c r="O111" s="176"/>
      <c r="P111" s="176"/>
      <c r="Q111" s="176"/>
      <c r="R111" s="176"/>
      <c r="S111" s="176"/>
      <c r="T111" s="176"/>
      <c r="U111" s="176"/>
      <c r="V111" s="176"/>
    </row>
    <row r="112" spans="1:22" x14ac:dyDescent="0.25">
      <c r="A112" s="176"/>
      <c r="B112" s="176"/>
      <c r="C112" s="176"/>
      <c r="D112" s="176"/>
      <c r="E112" s="176"/>
      <c r="F112" s="176"/>
      <c r="G112" s="176"/>
      <c r="H112" s="176"/>
      <c r="I112" s="176"/>
      <c r="J112" s="176"/>
      <c r="K112" s="176"/>
      <c r="L112" s="176"/>
      <c r="M112" s="176"/>
      <c r="N112" s="176"/>
      <c r="O112" s="176"/>
      <c r="P112" s="176"/>
      <c r="Q112" s="176"/>
      <c r="R112" s="176"/>
      <c r="S112" s="176"/>
      <c r="T112" s="176"/>
      <c r="U112" s="176"/>
      <c r="V112" s="176"/>
    </row>
    <row r="113" spans="1:22" x14ac:dyDescent="0.25">
      <c r="A113" s="176"/>
      <c r="B113" s="176"/>
      <c r="C113" s="176"/>
      <c r="D113" s="176"/>
      <c r="E113" s="176"/>
      <c r="F113" s="176"/>
      <c r="G113" s="176"/>
      <c r="H113" s="176"/>
      <c r="I113" s="176"/>
      <c r="J113" s="176"/>
      <c r="K113" s="176"/>
      <c r="L113" s="176"/>
      <c r="M113" s="176"/>
      <c r="N113" s="176"/>
      <c r="O113" s="176"/>
      <c r="P113" s="176"/>
      <c r="Q113" s="176"/>
      <c r="R113" s="176"/>
      <c r="S113" s="176"/>
      <c r="T113" s="176"/>
      <c r="U113" s="176"/>
      <c r="V113" s="176"/>
    </row>
    <row r="114" spans="1:22" x14ac:dyDescent="0.25">
      <c r="A114" s="176"/>
      <c r="B114" s="176"/>
      <c r="C114" s="176"/>
      <c r="D114" s="176"/>
      <c r="E114" s="176"/>
      <c r="F114" s="176"/>
      <c r="G114" s="176"/>
      <c r="H114" s="176"/>
      <c r="I114" s="176"/>
      <c r="J114" s="176"/>
      <c r="K114" s="176"/>
      <c r="L114" s="176"/>
      <c r="M114" s="176"/>
      <c r="N114" s="176"/>
      <c r="O114" s="176"/>
      <c r="P114" s="176"/>
      <c r="Q114" s="176"/>
      <c r="R114" s="176"/>
      <c r="S114" s="176"/>
      <c r="T114" s="176"/>
      <c r="U114" s="176"/>
      <c r="V114" s="176"/>
    </row>
    <row r="115" spans="1:22" x14ac:dyDescent="0.25">
      <c r="A115" s="176"/>
      <c r="B115" s="176"/>
      <c r="C115" s="176"/>
      <c r="D115" s="176"/>
      <c r="E115" s="176"/>
      <c r="F115" s="176"/>
      <c r="G115" s="176"/>
      <c r="H115" s="176"/>
      <c r="I115" s="176"/>
      <c r="J115" s="176"/>
      <c r="K115" s="176"/>
      <c r="L115" s="176"/>
      <c r="M115" s="176"/>
      <c r="N115" s="176"/>
      <c r="O115" s="176"/>
      <c r="P115" s="176"/>
      <c r="Q115" s="176"/>
      <c r="R115" s="176"/>
      <c r="S115" s="176"/>
      <c r="T115" s="176"/>
      <c r="U115" s="176"/>
      <c r="V115" s="176"/>
    </row>
    <row r="116" spans="1:22" x14ac:dyDescent="0.25">
      <c r="A116" s="176"/>
      <c r="B116" s="176"/>
      <c r="C116" s="176"/>
      <c r="D116" s="176"/>
      <c r="E116" s="176"/>
      <c r="F116" s="176"/>
      <c r="G116" s="176"/>
      <c r="H116" s="176"/>
      <c r="I116" s="176"/>
      <c r="J116" s="176"/>
      <c r="K116" s="176"/>
      <c r="L116" s="176"/>
      <c r="M116" s="176"/>
      <c r="N116" s="176"/>
      <c r="O116" s="176"/>
      <c r="P116" s="176"/>
      <c r="Q116" s="176"/>
      <c r="R116" s="176"/>
      <c r="S116" s="176"/>
      <c r="T116" s="176"/>
      <c r="U116" s="176"/>
      <c r="V116" s="176"/>
    </row>
    <row r="117" spans="1:22" x14ac:dyDescent="0.25">
      <c r="A117" s="176"/>
      <c r="B117" s="176"/>
      <c r="C117" s="176"/>
      <c r="D117" s="176"/>
      <c r="E117" s="176"/>
      <c r="F117" s="176"/>
      <c r="G117" s="176"/>
      <c r="H117" s="176"/>
      <c r="I117" s="176"/>
      <c r="J117" s="176"/>
      <c r="K117" s="176"/>
      <c r="L117" s="176"/>
      <c r="M117" s="176"/>
      <c r="N117" s="176"/>
      <c r="O117" s="176"/>
      <c r="P117" s="176"/>
      <c r="Q117" s="176"/>
      <c r="R117" s="176"/>
      <c r="S117" s="176"/>
      <c r="T117" s="176"/>
      <c r="U117" s="176"/>
      <c r="V117" s="176"/>
    </row>
    <row r="118" spans="1:22" x14ac:dyDescent="0.25">
      <c r="A118" s="176"/>
      <c r="B118" s="176"/>
      <c r="C118" s="176"/>
      <c r="D118" s="176"/>
      <c r="E118" s="176"/>
      <c r="F118" s="176"/>
      <c r="G118" s="176"/>
      <c r="H118" s="176"/>
      <c r="I118" s="176"/>
      <c r="J118" s="176"/>
      <c r="K118" s="176"/>
      <c r="L118" s="176"/>
      <c r="M118" s="176"/>
      <c r="N118" s="176"/>
      <c r="O118" s="176"/>
      <c r="P118" s="176"/>
      <c r="Q118" s="176"/>
      <c r="R118" s="176"/>
      <c r="S118" s="176"/>
      <c r="T118" s="176"/>
      <c r="U118" s="176"/>
      <c r="V118" s="176"/>
    </row>
    <row r="119" spans="1:22" x14ac:dyDescent="0.25">
      <c r="A119" s="176"/>
      <c r="B119" s="176"/>
      <c r="C119" s="176"/>
      <c r="D119" s="176"/>
      <c r="E119" s="176"/>
      <c r="F119" s="176"/>
      <c r="G119" s="176"/>
      <c r="H119" s="176"/>
      <c r="I119" s="176"/>
      <c r="J119" s="176"/>
      <c r="K119" s="176"/>
      <c r="L119" s="176"/>
      <c r="M119" s="176"/>
      <c r="N119" s="176"/>
      <c r="O119" s="176"/>
      <c r="P119" s="176"/>
      <c r="Q119" s="176"/>
      <c r="R119" s="176"/>
      <c r="S119" s="176"/>
      <c r="T119" s="176"/>
      <c r="U119" s="176"/>
      <c r="V119" s="176"/>
    </row>
    <row r="120" spans="1:22" x14ac:dyDescent="0.25">
      <c r="A120" s="176"/>
      <c r="B120" s="176"/>
      <c r="C120" s="176"/>
      <c r="D120" s="176"/>
      <c r="E120" s="176"/>
      <c r="F120" s="176"/>
      <c r="G120" s="176"/>
      <c r="H120" s="176"/>
      <c r="I120" s="176"/>
      <c r="J120" s="176"/>
      <c r="K120" s="176"/>
      <c r="L120" s="176"/>
      <c r="M120" s="176"/>
      <c r="N120" s="176"/>
      <c r="O120" s="176"/>
      <c r="P120" s="176"/>
      <c r="Q120" s="176"/>
      <c r="R120" s="176"/>
      <c r="S120" s="176"/>
      <c r="T120" s="176"/>
      <c r="U120" s="176"/>
      <c r="V120" s="176"/>
    </row>
    <row r="121" spans="1:22" x14ac:dyDescent="0.25">
      <c r="A121" s="176"/>
      <c r="B121" s="176"/>
      <c r="C121" s="176"/>
      <c r="D121" s="176"/>
      <c r="E121" s="176"/>
      <c r="F121" s="176"/>
      <c r="G121" s="176"/>
      <c r="H121" s="176"/>
      <c r="I121" s="176"/>
      <c r="J121" s="176"/>
      <c r="K121" s="176"/>
      <c r="L121" s="176"/>
      <c r="M121" s="176"/>
      <c r="N121" s="176"/>
      <c r="O121" s="176"/>
      <c r="P121" s="176"/>
      <c r="Q121" s="176"/>
      <c r="R121" s="176"/>
      <c r="S121" s="176"/>
      <c r="T121" s="176"/>
      <c r="U121" s="176"/>
      <c r="V121" s="176"/>
    </row>
    <row r="122" spans="1:22" x14ac:dyDescent="0.25">
      <c r="A122" s="176"/>
      <c r="B122" s="176"/>
      <c r="C122" s="176"/>
      <c r="D122" s="176"/>
      <c r="E122" s="176"/>
      <c r="F122" s="176"/>
      <c r="G122" s="176"/>
      <c r="H122" s="176"/>
      <c r="I122" s="176"/>
      <c r="J122" s="176"/>
      <c r="K122" s="176"/>
      <c r="L122" s="176"/>
      <c r="M122" s="176"/>
      <c r="N122" s="176"/>
      <c r="O122" s="176"/>
      <c r="P122" s="176"/>
      <c r="Q122" s="176"/>
      <c r="R122" s="176"/>
      <c r="S122" s="176"/>
      <c r="T122" s="176"/>
      <c r="U122" s="176"/>
      <c r="V122" s="176"/>
    </row>
    <row r="123" spans="1:22" x14ac:dyDescent="0.25">
      <c r="A123" s="176"/>
      <c r="B123" s="176"/>
      <c r="C123" s="176"/>
      <c r="D123" s="176"/>
      <c r="E123" s="176"/>
      <c r="F123" s="176"/>
      <c r="G123" s="176"/>
      <c r="H123" s="176"/>
      <c r="I123" s="176"/>
      <c r="J123" s="176"/>
      <c r="K123" s="176"/>
      <c r="L123" s="176"/>
      <c r="M123" s="176"/>
      <c r="N123" s="176"/>
      <c r="O123" s="176"/>
      <c r="P123" s="176"/>
      <c r="Q123" s="176"/>
      <c r="R123" s="176"/>
      <c r="S123" s="176"/>
      <c r="T123" s="176"/>
      <c r="U123" s="176"/>
      <c r="V123" s="176"/>
    </row>
    <row r="124" spans="1:22" x14ac:dyDescent="0.25">
      <c r="A124" s="176"/>
      <c r="B124" s="176"/>
      <c r="C124" s="176"/>
      <c r="D124" s="176"/>
      <c r="E124" s="176"/>
      <c r="F124" s="176"/>
      <c r="G124" s="176"/>
      <c r="H124" s="176"/>
      <c r="I124" s="176"/>
      <c r="J124" s="176"/>
      <c r="K124" s="176"/>
      <c r="L124" s="176"/>
      <c r="M124" s="176"/>
      <c r="N124" s="176"/>
      <c r="O124" s="176"/>
      <c r="P124" s="176"/>
      <c r="Q124" s="176"/>
      <c r="R124" s="176"/>
      <c r="S124" s="176"/>
      <c r="T124" s="176"/>
      <c r="U124" s="176"/>
      <c r="V124" s="176"/>
    </row>
    <row r="125" spans="1:22" x14ac:dyDescent="0.25">
      <c r="A125" s="176"/>
      <c r="B125" s="176"/>
      <c r="C125" s="176"/>
      <c r="D125" s="176"/>
      <c r="E125" s="176"/>
      <c r="F125" s="176"/>
      <c r="G125" s="176"/>
      <c r="H125" s="176"/>
      <c r="I125" s="176"/>
      <c r="J125" s="176"/>
      <c r="K125" s="176"/>
      <c r="L125" s="176"/>
      <c r="M125" s="176"/>
      <c r="N125" s="176"/>
      <c r="O125" s="176"/>
      <c r="P125" s="176"/>
      <c r="Q125" s="176"/>
      <c r="R125" s="176"/>
      <c r="S125" s="176"/>
      <c r="T125" s="176"/>
      <c r="U125" s="176"/>
      <c r="V125" s="176"/>
    </row>
    <row r="126" spans="1:22" x14ac:dyDescent="0.25">
      <c r="A126" s="176"/>
      <c r="B126" s="176"/>
      <c r="C126" s="176"/>
      <c r="D126" s="176"/>
      <c r="E126" s="176"/>
      <c r="F126" s="176"/>
      <c r="G126" s="176"/>
      <c r="H126" s="176"/>
      <c r="I126" s="176"/>
      <c r="J126" s="176"/>
      <c r="K126" s="176"/>
      <c r="L126" s="176"/>
      <c r="M126" s="176"/>
      <c r="N126" s="176"/>
      <c r="O126" s="176"/>
      <c r="P126" s="176"/>
      <c r="Q126" s="176"/>
      <c r="R126" s="176"/>
      <c r="S126" s="176"/>
      <c r="T126" s="176"/>
      <c r="U126" s="176"/>
      <c r="V126" s="176"/>
    </row>
    <row r="127" spans="1:22" x14ac:dyDescent="0.25">
      <c r="A127" s="176"/>
      <c r="B127" s="176"/>
      <c r="C127" s="176"/>
      <c r="D127" s="176"/>
      <c r="E127" s="176"/>
      <c r="F127" s="176"/>
      <c r="G127" s="176"/>
      <c r="H127" s="176"/>
      <c r="I127" s="176"/>
      <c r="J127" s="176"/>
      <c r="K127" s="176"/>
      <c r="L127" s="176"/>
      <c r="M127" s="176"/>
      <c r="N127" s="176"/>
      <c r="O127" s="176"/>
      <c r="P127" s="176"/>
      <c r="Q127" s="176"/>
      <c r="R127" s="176"/>
      <c r="S127" s="176"/>
      <c r="T127" s="176"/>
      <c r="U127" s="176"/>
      <c r="V127" s="176"/>
    </row>
    <row r="128" spans="1:22" x14ac:dyDescent="0.25">
      <c r="A128" s="176"/>
      <c r="B128" s="176"/>
      <c r="C128" s="176"/>
      <c r="D128" s="176"/>
      <c r="E128" s="176"/>
      <c r="F128" s="176"/>
      <c r="G128" s="176"/>
      <c r="H128" s="176"/>
      <c r="I128" s="176"/>
      <c r="J128" s="176"/>
      <c r="K128" s="176"/>
      <c r="L128" s="176"/>
      <c r="M128" s="176"/>
      <c r="N128" s="176"/>
      <c r="O128" s="176"/>
      <c r="P128" s="176"/>
      <c r="Q128" s="176"/>
      <c r="R128" s="176"/>
      <c r="S128" s="176"/>
      <c r="T128" s="176"/>
      <c r="U128" s="176"/>
      <c r="V128" s="176"/>
    </row>
    <row r="129" spans="1:22" x14ac:dyDescent="0.25">
      <c r="A129" s="176"/>
      <c r="B129" s="176"/>
      <c r="C129" s="176"/>
      <c r="D129" s="176"/>
      <c r="E129" s="176"/>
      <c r="F129" s="176"/>
      <c r="G129" s="176"/>
      <c r="H129" s="176"/>
      <c r="I129" s="176"/>
      <c r="J129" s="176"/>
      <c r="K129" s="176"/>
      <c r="L129" s="176"/>
      <c r="M129" s="176"/>
      <c r="N129" s="176"/>
      <c r="O129" s="176"/>
      <c r="P129" s="176"/>
      <c r="Q129" s="176"/>
      <c r="R129" s="176"/>
      <c r="S129" s="176"/>
      <c r="T129" s="176"/>
      <c r="U129" s="176"/>
      <c r="V129" s="176"/>
    </row>
    <row r="130" spans="1:22" x14ac:dyDescent="0.25">
      <c r="A130" s="176"/>
      <c r="B130" s="176"/>
      <c r="C130" s="176"/>
      <c r="D130" s="176"/>
      <c r="E130" s="176"/>
      <c r="F130" s="176"/>
      <c r="G130" s="176"/>
      <c r="H130" s="176"/>
      <c r="I130" s="176"/>
      <c r="J130" s="176"/>
      <c r="K130" s="176"/>
      <c r="L130" s="176"/>
      <c r="M130" s="176"/>
      <c r="N130" s="176"/>
      <c r="O130" s="176"/>
      <c r="P130" s="176"/>
      <c r="Q130" s="176"/>
      <c r="R130" s="176"/>
      <c r="S130" s="176"/>
      <c r="T130" s="176"/>
      <c r="U130" s="176"/>
      <c r="V130" s="176"/>
    </row>
    <row r="131" spans="1:22" x14ac:dyDescent="0.25">
      <c r="A131" s="176"/>
      <c r="B131" s="176"/>
      <c r="C131" s="176"/>
      <c r="D131" s="176"/>
      <c r="E131" s="176"/>
      <c r="F131" s="176"/>
      <c r="G131" s="176"/>
      <c r="H131" s="176"/>
      <c r="I131" s="176"/>
      <c r="J131" s="176"/>
      <c r="K131" s="176"/>
      <c r="L131" s="176"/>
      <c r="M131" s="176"/>
      <c r="N131" s="176"/>
      <c r="O131" s="176"/>
      <c r="P131" s="176"/>
      <c r="Q131" s="176"/>
      <c r="R131" s="176"/>
      <c r="S131" s="176"/>
      <c r="T131" s="176"/>
      <c r="U131" s="176"/>
      <c r="V131" s="176"/>
    </row>
    <row r="132" spans="1:22" x14ac:dyDescent="0.25">
      <c r="A132" s="176"/>
      <c r="B132" s="176"/>
      <c r="C132" s="176"/>
      <c r="D132" s="176"/>
      <c r="E132" s="176"/>
      <c r="F132" s="176"/>
      <c r="G132" s="176"/>
      <c r="H132" s="176"/>
      <c r="I132" s="176"/>
      <c r="J132" s="176"/>
      <c r="K132" s="176"/>
      <c r="L132" s="176"/>
      <c r="M132" s="176"/>
      <c r="N132" s="176"/>
      <c r="O132" s="176"/>
      <c r="P132" s="176"/>
      <c r="Q132" s="176"/>
      <c r="R132" s="176"/>
      <c r="S132" s="176"/>
      <c r="T132" s="176"/>
      <c r="U132" s="176"/>
      <c r="V132" s="176"/>
    </row>
    <row r="133" spans="1:22" x14ac:dyDescent="0.25">
      <c r="A133" s="176"/>
      <c r="B133" s="176"/>
      <c r="C133" s="176"/>
      <c r="D133" s="176"/>
      <c r="E133" s="176"/>
      <c r="F133" s="176"/>
      <c r="G133" s="176"/>
      <c r="H133" s="176"/>
      <c r="I133" s="176"/>
      <c r="J133" s="176"/>
      <c r="K133" s="176"/>
      <c r="L133" s="176"/>
      <c r="M133" s="176"/>
      <c r="N133" s="176"/>
      <c r="O133" s="176"/>
      <c r="P133" s="176"/>
      <c r="Q133" s="176"/>
      <c r="R133" s="176"/>
      <c r="S133" s="176"/>
      <c r="T133" s="176"/>
      <c r="U133" s="176"/>
      <c r="V133" s="176"/>
    </row>
    <row r="134" spans="1:22" x14ac:dyDescent="0.25">
      <c r="A134" s="176"/>
      <c r="B134" s="176"/>
      <c r="C134" s="176"/>
      <c r="D134" s="176"/>
      <c r="E134" s="176"/>
      <c r="F134" s="176"/>
      <c r="G134" s="176"/>
      <c r="H134" s="176"/>
      <c r="I134" s="176"/>
      <c r="J134" s="176"/>
      <c r="K134" s="176"/>
      <c r="L134" s="176"/>
      <c r="M134" s="176"/>
      <c r="N134" s="176"/>
      <c r="O134" s="176"/>
      <c r="P134" s="176"/>
      <c r="Q134" s="176"/>
      <c r="R134" s="176"/>
      <c r="S134" s="176"/>
      <c r="T134" s="176"/>
      <c r="U134" s="176"/>
      <c r="V134" s="176"/>
    </row>
    <row r="135" spans="1:22" x14ac:dyDescent="0.25">
      <c r="A135" s="176"/>
      <c r="B135" s="176"/>
      <c r="C135" s="176"/>
      <c r="D135" s="176"/>
      <c r="E135" s="176"/>
      <c r="F135" s="176"/>
      <c r="G135" s="176"/>
      <c r="H135" s="176"/>
      <c r="I135" s="176"/>
      <c r="J135" s="176"/>
      <c r="K135" s="176"/>
      <c r="L135" s="176"/>
      <c r="M135" s="176"/>
      <c r="N135" s="176"/>
      <c r="O135" s="176"/>
      <c r="P135" s="176"/>
      <c r="Q135" s="176"/>
      <c r="R135" s="176"/>
      <c r="S135" s="176"/>
      <c r="T135" s="176"/>
      <c r="U135" s="176"/>
      <c r="V135" s="176"/>
    </row>
    <row r="136" spans="1:22" x14ac:dyDescent="0.25">
      <c r="A136" s="176"/>
      <c r="B136" s="176"/>
      <c r="C136" s="176"/>
      <c r="D136" s="176"/>
      <c r="E136" s="176"/>
      <c r="F136" s="176"/>
      <c r="G136" s="176"/>
      <c r="H136" s="176"/>
      <c r="I136" s="176"/>
      <c r="J136" s="176"/>
      <c r="K136" s="176"/>
      <c r="L136" s="176"/>
      <c r="M136" s="176"/>
      <c r="N136" s="176"/>
      <c r="O136" s="176"/>
      <c r="P136" s="176"/>
      <c r="Q136" s="176"/>
      <c r="R136" s="176"/>
      <c r="S136" s="176"/>
      <c r="T136" s="176"/>
      <c r="U136" s="176"/>
      <c r="V136" s="176"/>
    </row>
    <row r="137" spans="1:22" x14ac:dyDescent="0.25">
      <c r="A137" s="176"/>
      <c r="B137" s="176"/>
      <c r="C137" s="176"/>
      <c r="D137" s="176"/>
      <c r="E137" s="176"/>
      <c r="F137" s="176"/>
      <c r="G137" s="176"/>
      <c r="H137" s="176"/>
      <c r="I137" s="176"/>
      <c r="J137" s="176"/>
      <c r="K137" s="176"/>
      <c r="L137" s="176"/>
      <c r="M137" s="176"/>
      <c r="N137" s="176"/>
      <c r="O137" s="176"/>
      <c r="P137" s="176"/>
      <c r="Q137" s="176"/>
      <c r="R137" s="176"/>
      <c r="S137" s="176"/>
      <c r="T137" s="176"/>
      <c r="U137" s="176"/>
      <c r="V137" s="176"/>
    </row>
    <row r="138" spans="1:22" x14ac:dyDescent="0.25">
      <c r="A138" s="176"/>
      <c r="B138" s="176"/>
      <c r="C138" s="176"/>
      <c r="D138" s="176"/>
      <c r="E138" s="176"/>
      <c r="F138" s="176"/>
      <c r="G138" s="176"/>
      <c r="H138" s="176"/>
      <c r="I138" s="176"/>
      <c r="J138" s="176"/>
      <c r="K138" s="176"/>
      <c r="L138" s="176"/>
      <c r="M138" s="176"/>
      <c r="N138" s="176"/>
      <c r="O138" s="176"/>
      <c r="P138" s="176"/>
      <c r="Q138" s="176"/>
      <c r="R138" s="176"/>
      <c r="S138" s="176"/>
      <c r="T138" s="176"/>
      <c r="U138" s="176"/>
      <c r="V138" s="176"/>
    </row>
    <row r="139" spans="1:22" x14ac:dyDescent="0.25">
      <c r="A139" s="176"/>
      <c r="B139" s="176"/>
      <c r="C139" s="176"/>
      <c r="D139" s="176"/>
      <c r="E139" s="176"/>
      <c r="F139" s="176"/>
      <c r="G139" s="176"/>
      <c r="H139" s="176"/>
      <c r="I139" s="176"/>
      <c r="J139" s="176"/>
      <c r="K139" s="176"/>
      <c r="L139" s="176"/>
      <c r="M139" s="176"/>
      <c r="N139" s="176"/>
      <c r="O139" s="176"/>
      <c r="P139" s="176"/>
      <c r="Q139" s="176"/>
      <c r="R139" s="176"/>
      <c r="S139" s="176"/>
      <c r="T139" s="176"/>
      <c r="U139" s="176"/>
      <c r="V139" s="176"/>
    </row>
    <row r="140" spans="1:22" x14ac:dyDescent="0.25">
      <c r="A140" s="176"/>
      <c r="B140" s="176"/>
      <c r="C140" s="176"/>
      <c r="D140" s="176"/>
      <c r="E140" s="176"/>
      <c r="F140" s="176"/>
      <c r="G140" s="176"/>
      <c r="H140" s="176"/>
      <c r="I140" s="176"/>
      <c r="J140" s="176"/>
      <c r="K140" s="176"/>
      <c r="L140" s="176"/>
      <c r="M140" s="176"/>
      <c r="N140" s="176"/>
      <c r="O140" s="176"/>
      <c r="P140" s="176"/>
      <c r="Q140" s="176"/>
      <c r="R140" s="176"/>
      <c r="S140" s="176"/>
      <c r="T140" s="176"/>
      <c r="U140" s="176"/>
      <c r="V140" s="176"/>
    </row>
    <row r="141" spans="1:22" x14ac:dyDescent="0.25">
      <c r="A141" s="176"/>
      <c r="B141" s="176"/>
      <c r="C141" s="176"/>
      <c r="D141" s="176"/>
      <c r="E141" s="176"/>
      <c r="F141" s="176"/>
      <c r="G141" s="176"/>
      <c r="H141" s="176"/>
      <c r="I141" s="176"/>
      <c r="J141" s="176"/>
      <c r="K141" s="176"/>
      <c r="L141" s="176"/>
      <c r="M141" s="176"/>
      <c r="N141" s="176"/>
      <c r="O141" s="176"/>
      <c r="P141" s="176"/>
      <c r="Q141" s="176"/>
      <c r="R141" s="176"/>
      <c r="S141" s="176"/>
      <c r="T141" s="176"/>
      <c r="U141" s="176"/>
      <c r="V141" s="176"/>
    </row>
    <row r="142" spans="1:22" x14ac:dyDescent="0.25">
      <c r="A142" s="176"/>
      <c r="B142" s="176"/>
      <c r="C142" s="176"/>
      <c r="D142" s="176"/>
      <c r="E142" s="176"/>
      <c r="F142" s="176"/>
      <c r="G142" s="176"/>
      <c r="H142" s="176"/>
      <c r="I142" s="176"/>
      <c r="J142" s="176"/>
      <c r="K142" s="176"/>
      <c r="L142" s="176"/>
      <c r="M142" s="176"/>
      <c r="N142" s="176"/>
      <c r="O142" s="176"/>
      <c r="P142" s="176"/>
      <c r="Q142" s="176"/>
      <c r="R142" s="176"/>
      <c r="S142" s="176"/>
      <c r="T142" s="176"/>
      <c r="U142" s="176"/>
      <c r="V142" s="176"/>
    </row>
    <row r="143" spans="1:22" x14ac:dyDescent="0.25">
      <c r="A143" s="176"/>
      <c r="B143" s="176"/>
      <c r="C143" s="176"/>
      <c r="D143" s="176"/>
      <c r="E143" s="176"/>
      <c r="F143" s="176"/>
      <c r="G143" s="176"/>
      <c r="H143" s="176"/>
      <c r="I143" s="176"/>
      <c r="J143" s="176"/>
      <c r="K143" s="176"/>
      <c r="L143" s="176"/>
      <c r="M143" s="176"/>
      <c r="N143" s="176"/>
      <c r="O143" s="176"/>
      <c r="P143" s="176"/>
      <c r="Q143" s="176"/>
      <c r="R143" s="176"/>
      <c r="S143" s="176"/>
      <c r="T143" s="176"/>
      <c r="U143" s="176"/>
      <c r="V143" s="176"/>
    </row>
    <row r="144" spans="1:22" x14ac:dyDescent="0.25">
      <c r="A144" s="176"/>
      <c r="B144" s="176"/>
      <c r="C144" s="176"/>
      <c r="D144" s="176"/>
      <c r="E144" s="176"/>
      <c r="F144" s="176"/>
      <c r="G144" s="176"/>
      <c r="H144" s="176"/>
      <c r="I144" s="176"/>
      <c r="J144" s="176"/>
      <c r="K144" s="176"/>
      <c r="L144" s="176"/>
      <c r="M144" s="176"/>
      <c r="N144" s="176"/>
      <c r="O144" s="176"/>
      <c r="P144" s="176"/>
      <c r="Q144" s="176"/>
      <c r="R144" s="176"/>
      <c r="S144" s="176"/>
      <c r="T144" s="176"/>
      <c r="U144" s="176"/>
      <c r="V144" s="176"/>
    </row>
    <row r="145" spans="1:22" x14ac:dyDescent="0.25">
      <c r="A145" s="176"/>
      <c r="B145" s="176"/>
      <c r="C145" s="176"/>
      <c r="D145" s="176"/>
      <c r="E145" s="176"/>
      <c r="F145" s="176"/>
      <c r="G145" s="176"/>
      <c r="H145" s="176"/>
      <c r="I145" s="176"/>
      <c r="J145" s="176"/>
      <c r="K145" s="176"/>
      <c r="L145" s="176"/>
      <c r="M145" s="176"/>
      <c r="N145" s="176"/>
      <c r="O145" s="176"/>
      <c r="P145" s="176"/>
      <c r="Q145" s="176"/>
      <c r="R145" s="176"/>
      <c r="S145" s="176"/>
      <c r="T145" s="176"/>
      <c r="U145" s="176"/>
      <c r="V145" s="176"/>
    </row>
    <row r="146" spans="1:22" x14ac:dyDescent="0.25">
      <c r="A146" s="176"/>
      <c r="B146" s="176"/>
      <c r="C146" s="176"/>
      <c r="D146" s="176"/>
      <c r="E146" s="176"/>
      <c r="F146" s="176"/>
      <c r="G146" s="176"/>
      <c r="H146" s="176"/>
      <c r="I146" s="176"/>
      <c r="J146" s="176"/>
      <c r="K146" s="176"/>
      <c r="L146" s="176"/>
      <c r="M146" s="176"/>
      <c r="N146" s="176"/>
      <c r="O146" s="176"/>
      <c r="P146" s="176"/>
      <c r="Q146" s="176"/>
      <c r="R146" s="176"/>
      <c r="S146" s="176"/>
      <c r="T146" s="176"/>
      <c r="U146" s="176"/>
      <c r="V146" s="176"/>
    </row>
    <row r="147" spans="1:22" x14ac:dyDescent="0.25">
      <c r="A147" s="176"/>
      <c r="B147" s="176"/>
      <c r="C147" s="176"/>
      <c r="D147" s="176"/>
      <c r="E147" s="176"/>
      <c r="F147" s="176"/>
      <c r="G147" s="176"/>
      <c r="H147" s="176"/>
      <c r="I147" s="176"/>
      <c r="J147" s="176"/>
      <c r="K147" s="176"/>
      <c r="L147" s="176"/>
      <c r="M147" s="176"/>
      <c r="N147" s="176"/>
      <c r="O147" s="176"/>
      <c r="P147" s="176"/>
      <c r="Q147" s="176"/>
      <c r="R147" s="176"/>
      <c r="S147" s="176"/>
      <c r="T147" s="176"/>
      <c r="U147" s="176"/>
      <c r="V147" s="176"/>
    </row>
    <row r="148" spans="1:22" x14ac:dyDescent="0.25">
      <c r="A148" s="176"/>
      <c r="B148" s="176"/>
      <c r="C148" s="176"/>
      <c r="D148" s="176"/>
      <c r="E148" s="176"/>
      <c r="F148" s="176"/>
      <c r="G148" s="176"/>
      <c r="H148" s="176"/>
      <c r="I148" s="176"/>
      <c r="J148" s="176"/>
      <c r="K148" s="176"/>
      <c r="L148" s="176"/>
      <c r="M148" s="176"/>
      <c r="N148" s="176"/>
      <c r="O148" s="176"/>
      <c r="P148" s="176"/>
      <c r="Q148" s="176"/>
      <c r="R148" s="176"/>
      <c r="S148" s="176"/>
      <c r="T148" s="176"/>
      <c r="U148" s="176"/>
      <c r="V148" s="176"/>
    </row>
    <row r="149" spans="1:22" x14ac:dyDescent="0.25">
      <c r="A149" s="176"/>
      <c r="B149" s="176"/>
      <c r="C149" s="176"/>
      <c r="D149" s="176"/>
      <c r="E149" s="176"/>
      <c r="F149" s="176"/>
      <c r="G149" s="176"/>
      <c r="H149" s="176"/>
      <c r="I149" s="176"/>
      <c r="J149" s="176"/>
      <c r="K149" s="176"/>
      <c r="L149" s="176"/>
      <c r="M149" s="176"/>
      <c r="N149" s="176"/>
      <c r="O149" s="176"/>
      <c r="P149" s="176"/>
      <c r="Q149" s="176"/>
      <c r="R149" s="176"/>
      <c r="S149" s="176"/>
      <c r="T149" s="176"/>
      <c r="U149" s="176"/>
      <c r="V149" s="176"/>
    </row>
    <row r="150" spans="1:22" x14ac:dyDescent="0.25">
      <c r="A150" s="176"/>
      <c r="B150" s="176"/>
      <c r="C150" s="176"/>
      <c r="D150" s="176"/>
      <c r="E150" s="176"/>
      <c r="F150" s="176"/>
      <c r="G150" s="176"/>
      <c r="H150" s="176"/>
      <c r="I150" s="176"/>
      <c r="J150" s="176"/>
      <c r="K150" s="176"/>
      <c r="L150" s="176"/>
      <c r="M150" s="176"/>
      <c r="N150" s="176"/>
      <c r="O150" s="176"/>
      <c r="P150" s="176"/>
      <c r="Q150" s="176"/>
      <c r="R150" s="176"/>
      <c r="S150" s="176"/>
      <c r="T150" s="176"/>
      <c r="U150" s="176"/>
      <c r="V150" s="176"/>
    </row>
    <row r="151" spans="1:22" x14ac:dyDescent="0.25">
      <c r="A151" s="176"/>
      <c r="B151" s="176"/>
      <c r="C151" s="176"/>
      <c r="D151" s="176"/>
      <c r="E151" s="176"/>
      <c r="F151" s="176"/>
      <c r="G151" s="176"/>
      <c r="H151" s="176"/>
      <c r="I151" s="176"/>
      <c r="J151" s="176"/>
      <c r="K151" s="176"/>
      <c r="L151" s="176"/>
      <c r="M151" s="176"/>
      <c r="N151" s="176"/>
      <c r="O151" s="176"/>
      <c r="P151" s="176"/>
      <c r="Q151" s="176"/>
      <c r="R151" s="176"/>
      <c r="S151" s="176"/>
      <c r="T151" s="176"/>
      <c r="U151" s="176"/>
      <c r="V151" s="176"/>
    </row>
    <row r="152" spans="1:22" x14ac:dyDescent="0.25">
      <c r="A152" s="176"/>
      <c r="B152" s="176"/>
      <c r="C152" s="176"/>
      <c r="D152" s="176"/>
      <c r="E152" s="176"/>
      <c r="F152" s="176"/>
      <c r="G152" s="176"/>
      <c r="H152" s="176"/>
      <c r="I152" s="176"/>
      <c r="J152" s="176"/>
      <c r="K152" s="176"/>
      <c r="L152" s="176"/>
      <c r="M152" s="176"/>
      <c r="N152" s="176"/>
      <c r="O152" s="176"/>
      <c r="P152" s="176"/>
      <c r="Q152" s="176"/>
      <c r="R152" s="176"/>
      <c r="S152" s="176"/>
      <c r="T152" s="176"/>
      <c r="U152" s="176"/>
      <c r="V152" s="176"/>
    </row>
    <row r="153" spans="1:22" x14ac:dyDescent="0.25">
      <c r="A153" s="176"/>
      <c r="B153" s="176"/>
      <c r="C153" s="176"/>
      <c r="D153" s="176"/>
      <c r="E153" s="176"/>
      <c r="F153" s="176"/>
      <c r="G153" s="176"/>
      <c r="H153" s="176"/>
      <c r="I153" s="176"/>
      <c r="J153" s="176"/>
      <c r="K153" s="176"/>
      <c r="L153" s="176"/>
      <c r="M153" s="176"/>
      <c r="N153" s="176"/>
      <c r="O153" s="176"/>
      <c r="P153" s="176"/>
      <c r="Q153" s="176"/>
      <c r="R153" s="176"/>
      <c r="S153" s="176"/>
      <c r="T153" s="176"/>
      <c r="U153" s="176"/>
      <c r="V153" s="176"/>
    </row>
    <row r="154" spans="1:22" x14ac:dyDescent="0.25">
      <c r="A154" s="176"/>
      <c r="B154" s="176"/>
      <c r="C154" s="176"/>
      <c r="D154" s="176"/>
      <c r="E154" s="176"/>
      <c r="F154" s="176"/>
      <c r="G154" s="176"/>
      <c r="H154" s="176"/>
      <c r="I154" s="176"/>
      <c r="J154" s="176"/>
      <c r="K154" s="176"/>
      <c r="L154" s="176"/>
      <c r="M154" s="176"/>
      <c r="N154" s="176"/>
      <c r="O154" s="176"/>
      <c r="P154" s="176"/>
      <c r="Q154" s="176"/>
      <c r="R154" s="176"/>
      <c r="S154" s="176"/>
      <c r="T154" s="176"/>
      <c r="U154" s="176"/>
      <c r="V154" s="176"/>
    </row>
    <row r="155" spans="1:22" x14ac:dyDescent="0.25">
      <c r="A155" s="176"/>
      <c r="B155" s="176"/>
      <c r="C155" s="176"/>
      <c r="D155" s="176"/>
      <c r="E155" s="176"/>
      <c r="F155" s="176"/>
      <c r="G155" s="176"/>
      <c r="H155" s="176"/>
      <c r="I155" s="176"/>
      <c r="J155" s="176"/>
      <c r="K155" s="176"/>
      <c r="L155" s="176"/>
      <c r="M155" s="176"/>
      <c r="N155" s="176"/>
      <c r="O155" s="176"/>
      <c r="P155" s="176"/>
      <c r="Q155" s="176"/>
      <c r="R155" s="176"/>
      <c r="S155" s="176"/>
      <c r="T155" s="176"/>
      <c r="U155" s="176"/>
      <c r="V155" s="176"/>
    </row>
    <row r="156" spans="1:22" x14ac:dyDescent="0.25">
      <c r="A156" s="176"/>
      <c r="B156" s="176"/>
      <c r="C156" s="176"/>
      <c r="D156" s="176"/>
      <c r="E156" s="176"/>
      <c r="F156" s="176"/>
      <c r="G156" s="176"/>
      <c r="H156" s="176"/>
      <c r="I156" s="176"/>
      <c r="J156" s="176"/>
      <c r="K156" s="176"/>
      <c r="L156" s="176"/>
      <c r="M156" s="176"/>
      <c r="N156" s="176"/>
      <c r="O156" s="176"/>
      <c r="P156" s="176"/>
      <c r="Q156" s="176"/>
      <c r="R156" s="176"/>
      <c r="S156" s="176"/>
      <c r="T156" s="176"/>
      <c r="U156" s="176"/>
      <c r="V156" s="176"/>
    </row>
    <row r="157" spans="1:22" x14ac:dyDescent="0.25">
      <c r="A157" s="176"/>
      <c r="B157" s="176"/>
      <c r="C157" s="176"/>
      <c r="D157" s="176"/>
      <c r="E157" s="176"/>
      <c r="F157" s="176"/>
      <c r="G157" s="176"/>
      <c r="H157" s="176"/>
      <c r="I157" s="176"/>
      <c r="J157" s="176"/>
      <c r="K157" s="176"/>
      <c r="L157" s="176"/>
      <c r="M157" s="176"/>
      <c r="N157" s="176"/>
      <c r="O157" s="176"/>
      <c r="P157" s="176"/>
      <c r="Q157" s="176"/>
      <c r="R157" s="176"/>
      <c r="S157" s="176"/>
      <c r="T157" s="176"/>
      <c r="U157" s="176"/>
      <c r="V157" s="176"/>
    </row>
    <row r="158" spans="1:22" x14ac:dyDescent="0.25">
      <c r="A158" s="176"/>
      <c r="B158" s="176"/>
      <c r="C158" s="176"/>
      <c r="D158" s="176"/>
      <c r="E158" s="176"/>
      <c r="F158" s="176"/>
      <c r="G158" s="176"/>
      <c r="H158" s="176"/>
      <c r="I158" s="176"/>
      <c r="J158" s="176"/>
      <c r="K158" s="176"/>
      <c r="L158" s="176"/>
      <c r="M158" s="176"/>
      <c r="N158" s="176"/>
      <c r="O158" s="176"/>
      <c r="P158" s="176"/>
      <c r="Q158" s="176"/>
      <c r="R158" s="176"/>
      <c r="S158" s="176"/>
      <c r="T158" s="176"/>
      <c r="U158" s="176"/>
      <c r="V158" s="176"/>
    </row>
    <row r="159" spans="1:22" x14ac:dyDescent="0.25">
      <c r="A159" s="176"/>
      <c r="B159" s="176"/>
      <c r="C159" s="176"/>
      <c r="D159" s="176"/>
      <c r="E159" s="176"/>
      <c r="F159" s="176"/>
      <c r="G159" s="176"/>
      <c r="H159" s="176"/>
      <c r="I159" s="176"/>
      <c r="J159" s="176"/>
      <c r="K159" s="176"/>
      <c r="L159" s="176"/>
      <c r="M159" s="176"/>
      <c r="N159" s="176"/>
      <c r="O159" s="176"/>
      <c r="P159" s="176"/>
      <c r="Q159" s="176"/>
      <c r="R159" s="176"/>
      <c r="S159" s="176"/>
      <c r="T159" s="176"/>
      <c r="U159" s="176"/>
      <c r="V159" s="176"/>
    </row>
    <row r="160" spans="1:22" x14ac:dyDescent="0.25">
      <c r="A160" s="176"/>
      <c r="B160" s="176"/>
      <c r="C160" s="176"/>
      <c r="D160" s="176"/>
      <c r="E160" s="176"/>
      <c r="F160" s="176"/>
      <c r="G160" s="176"/>
      <c r="H160" s="176"/>
      <c r="I160" s="176"/>
      <c r="J160" s="176"/>
      <c r="K160" s="176"/>
      <c r="L160" s="176"/>
      <c r="M160" s="176"/>
      <c r="N160" s="176"/>
      <c r="O160" s="176"/>
      <c r="P160" s="176"/>
      <c r="Q160" s="176"/>
      <c r="R160" s="176"/>
      <c r="S160" s="176"/>
      <c r="T160" s="176"/>
      <c r="U160" s="176"/>
      <c r="V160" s="176"/>
    </row>
    <row r="161" spans="1:22" x14ac:dyDescent="0.25">
      <c r="A161" s="176"/>
      <c r="B161" s="176"/>
      <c r="C161" s="176"/>
      <c r="D161" s="176"/>
      <c r="E161" s="176"/>
      <c r="F161" s="176"/>
      <c r="G161" s="176"/>
      <c r="H161" s="176"/>
      <c r="I161" s="176"/>
      <c r="J161" s="176"/>
      <c r="K161" s="176"/>
      <c r="L161" s="176"/>
      <c r="M161" s="176"/>
      <c r="N161" s="176"/>
      <c r="O161" s="176"/>
      <c r="P161" s="176"/>
      <c r="Q161" s="176"/>
      <c r="R161" s="176"/>
      <c r="S161" s="176"/>
      <c r="T161" s="176"/>
      <c r="U161" s="176"/>
      <c r="V161" s="176"/>
    </row>
    <row r="162" spans="1:22" x14ac:dyDescent="0.25">
      <c r="A162" s="176"/>
      <c r="B162" s="176"/>
      <c r="C162" s="176"/>
      <c r="D162" s="176"/>
      <c r="E162" s="176"/>
      <c r="F162" s="176"/>
      <c r="G162" s="176"/>
      <c r="H162" s="176"/>
      <c r="I162" s="176"/>
      <c r="J162" s="176"/>
      <c r="K162" s="176"/>
      <c r="L162" s="176"/>
      <c r="M162" s="176"/>
      <c r="N162" s="176"/>
      <c r="O162" s="176"/>
      <c r="P162" s="176"/>
      <c r="Q162" s="176"/>
      <c r="R162" s="176"/>
      <c r="S162" s="176"/>
      <c r="T162" s="176"/>
      <c r="U162" s="176"/>
      <c r="V162" s="176"/>
    </row>
    <row r="163" spans="1:22" x14ac:dyDescent="0.25">
      <c r="A163" s="176"/>
      <c r="B163" s="176"/>
      <c r="C163" s="176"/>
      <c r="D163" s="176"/>
      <c r="E163" s="176"/>
      <c r="F163" s="176"/>
      <c r="G163" s="176"/>
      <c r="H163" s="176"/>
      <c r="I163" s="176"/>
      <c r="J163" s="176"/>
      <c r="K163" s="176"/>
      <c r="L163" s="176"/>
      <c r="M163" s="176"/>
      <c r="N163" s="176"/>
      <c r="O163" s="176"/>
      <c r="P163" s="176"/>
      <c r="Q163" s="176"/>
      <c r="R163" s="176"/>
      <c r="S163" s="176"/>
      <c r="T163" s="176"/>
      <c r="U163" s="176"/>
      <c r="V163" s="176"/>
    </row>
    <row r="164" spans="1:22" x14ac:dyDescent="0.25">
      <c r="A164" s="176"/>
      <c r="B164" s="176"/>
      <c r="C164" s="176"/>
      <c r="D164" s="176"/>
      <c r="E164" s="176"/>
      <c r="F164" s="176"/>
      <c r="G164" s="176"/>
      <c r="H164" s="176"/>
      <c r="I164" s="176"/>
      <c r="J164" s="176"/>
      <c r="K164" s="176"/>
      <c r="L164" s="176"/>
      <c r="M164" s="176"/>
      <c r="N164" s="176"/>
      <c r="O164" s="176"/>
      <c r="P164" s="176"/>
      <c r="Q164" s="176"/>
      <c r="R164" s="176"/>
      <c r="S164" s="176"/>
      <c r="T164" s="176"/>
      <c r="U164" s="176"/>
      <c r="V164" s="176"/>
    </row>
    <row r="165" spans="1:22" x14ac:dyDescent="0.25">
      <c r="A165" s="176"/>
      <c r="B165" s="176"/>
      <c r="C165" s="176"/>
      <c r="D165" s="176"/>
      <c r="E165" s="176"/>
      <c r="F165" s="176"/>
      <c r="G165" s="176"/>
      <c r="H165" s="176"/>
      <c r="I165" s="176"/>
      <c r="J165" s="176"/>
      <c r="K165" s="176"/>
      <c r="L165" s="176"/>
      <c r="M165" s="176"/>
      <c r="N165" s="176"/>
      <c r="O165" s="176"/>
      <c r="P165" s="176"/>
      <c r="Q165" s="176"/>
      <c r="R165" s="176"/>
      <c r="S165" s="176"/>
      <c r="T165" s="176"/>
      <c r="U165" s="176"/>
      <c r="V165" s="176"/>
    </row>
    <row r="166" spans="1:22" x14ac:dyDescent="0.25">
      <c r="A166" s="176"/>
      <c r="B166" s="176"/>
      <c r="C166" s="176"/>
      <c r="D166" s="176"/>
      <c r="E166" s="176"/>
      <c r="F166" s="176"/>
      <c r="G166" s="176"/>
      <c r="H166" s="176"/>
      <c r="I166" s="176"/>
      <c r="J166" s="176"/>
      <c r="K166" s="176"/>
      <c r="L166" s="176"/>
      <c r="M166" s="176"/>
      <c r="N166" s="176"/>
      <c r="O166" s="176"/>
      <c r="P166" s="176"/>
      <c r="Q166" s="176"/>
      <c r="R166" s="176"/>
      <c r="S166" s="176"/>
      <c r="T166" s="176"/>
      <c r="U166" s="176"/>
      <c r="V166" s="176"/>
    </row>
    <row r="167" spans="1:22" x14ac:dyDescent="0.25">
      <c r="A167" s="176"/>
      <c r="B167" s="176"/>
      <c r="C167" s="176"/>
      <c r="D167" s="176"/>
      <c r="E167" s="176"/>
      <c r="F167" s="176"/>
      <c r="G167" s="176"/>
      <c r="H167" s="176"/>
      <c r="I167" s="176"/>
      <c r="J167" s="176"/>
      <c r="K167" s="176"/>
      <c r="L167" s="176"/>
      <c r="M167" s="176"/>
      <c r="N167" s="176"/>
      <c r="O167" s="176"/>
      <c r="P167" s="176"/>
      <c r="Q167" s="176"/>
      <c r="R167" s="176"/>
      <c r="S167" s="176"/>
      <c r="T167" s="176"/>
      <c r="U167" s="176"/>
      <c r="V167" s="176"/>
    </row>
    <row r="168" spans="1:22" x14ac:dyDescent="0.25">
      <c r="A168" s="176"/>
      <c r="B168" s="176"/>
      <c r="C168" s="176"/>
      <c r="D168" s="176"/>
      <c r="E168" s="176"/>
      <c r="F168" s="176"/>
      <c r="G168" s="176"/>
      <c r="H168" s="176"/>
      <c r="I168" s="176"/>
      <c r="J168" s="176"/>
      <c r="K168" s="176"/>
      <c r="L168" s="176"/>
      <c r="M168" s="176"/>
      <c r="N168" s="176"/>
      <c r="O168" s="176"/>
      <c r="P168" s="176"/>
      <c r="Q168" s="176"/>
      <c r="R168" s="176"/>
      <c r="S168" s="176"/>
      <c r="T168" s="176"/>
      <c r="U168" s="176"/>
      <c r="V168" s="176"/>
    </row>
    <row r="169" spans="1:22" x14ac:dyDescent="0.25">
      <c r="A169" s="176"/>
      <c r="B169" s="176"/>
      <c r="C169" s="176"/>
      <c r="D169" s="176"/>
      <c r="E169" s="176"/>
      <c r="F169" s="176"/>
      <c r="G169" s="176"/>
      <c r="H169" s="176"/>
      <c r="I169" s="176"/>
      <c r="J169" s="176"/>
      <c r="K169" s="176"/>
      <c r="L169" s="176"/>
      <c r="M169" s="176"/>
      <c r="N169" s="176"/>
      <c r="O169" s="176"/>
      <c r="P169" s="176"/>
      <c r="Q169" s="176"/>
      <c r="R169" s="176"/>
      <c r="S169" s="176"/>
      <c r="T169" s="176"/>
      <c r="U169" s="176"/>
      <c r="V169" s="176"/>
    </row>
    <row r="170" spans="1:22" x14ac:dyDescent="0.25">
      <c r="A170" s="176"/>
      <c r="B170" s="176"/>
      <c r="C170" s="176"/>
      <c r="D170" s="176"/>
      <c r="E170" s="176"/>
      <c r="F170" s="176"/>
      <c r="G170" s="176"/>
      <c r="H170" s="176"/>
      <c r="I170" s="176"/>
      <c r="J170" s="176"/>
      <c r="K170" s="176"/>
      <c r="L170" s="176"/>
      <c r="M170" s="176"/>
      <c r="N170" s="176"/>
      <c r="O170" s="176"/>
      <c r="P170" s="176"/>
      <c r="Q170" s="176"/>
      <c r="R170" s="176"/>
      <c r="S170" s="176"/>
      <c r="T170" s="176"/>
      <c r="U170" s="176"/>
      <c r="V170" s="176"/>
    </row>
    <row r="171" spans="1:22" x14ac:dyDescent="0.25">
      <c r="A171" s="176"/>
      <c r="B171" s="176"/>
      <c r="C171" s="176"/>
      <c r="D171" s="176"/>
      <c r="E171" s="176"/>
      <c r="F171" s="176"/>
      <c r="G171" s="176"/>
      <c r="H171" s="176"/>
      <c r="I171" s="176"/>
      <c r="J171" s="176"/>
      <c r="K171" s="176"/>
      <c r="L171" s="176"/>
      <c r="M171" s="176"/>
      <c r="N171" s="176"/>
      <c r="O171" s="176"/>
      <c r="P171" s="176"/>
      <c r="Q171" s="176"/>
      <c r="R171" s="176"/>
      <c r="S171" s="176"/>
      <c r="T171" s="176"/>
      <c r="U171" s="176"/>
      <c r="V171" s="176"/>
    </row>
    <row r="172" spans="1:22" x14ac:dyDescent="0.25">
      <c r="A172" s="176"/>
      <c r="B172" s="176"/>
      <c r="C172" s="176"/>
      <c r="D172" s="176"/>
      <c r="E172" s="176"/>
      <c r="F172" s="176"/>
      <c r="G172" s="176"/>
      <c r="H172" s="176"/>
      <c r="I172" s="176"/>
      <c r="J172" s="176"/>
      <c r="K172" s="176"/>
      <c r="L172" s="176"/>
      <c r="M172" s="176"/>
      <c r="N172" s="176"/>
      <c r="O172" s="176"/>
      <c r="P172" s="176"/>
      <c r="Q172" s="176"/>
      <c r="R172" s="176"/>
      <c r="S172" s="176"/>
      <c r="T172" s="176"/>
      <c r="U172" s="176"/>
      <c r="V172" s="176"/>
    </row>
    <row r="173" spans="1:22" x14ac:dyDescent="0.25">
      <c r="A173" s="176"/>
      <c r="B173" s="176"/>
      <c r="C173" s="176"/>
      <c r="D173" s="176"/>
      <c r="E173" s="176"/>
      <c r="F173" s="176"/>
      <c r="G173" s="176"/>
      <c r="H173" s="176"/>
      <c r="I173" s="176"/>
      <c r="J173" s="176"/>
      <c r="K173" s="176"/>
      <c r="L173" s="176"/>
      <c r="M173" s="176"/>
      <c r="N173" s="176"/>
      <c r="O173" s="176"/>
      <c r="P173" s="176"/>
      <c r="Q173" s="176"/>
      <c r="R173" s="176"/>
      <c r="S173" s="176"/>
      <c r="T173" s="176"/>
      <c r="U173" s="176"/>
      <c r="V173" s="176"/>
    </row>
    <row r="174" spans="1:22" x14ac:dyDescent="0.25">
      <c r="A174" s="176"/>
      <c r="B174" s="176"/>
      <c r="C174" s="176"/>
      <c r="D174" s="176"/>
      <c r="E174" s="176"/>
      <c r="F174" s="176"/>
      <c r="G174" s="176"/>
      <c r="H174" s="176"/>
      <c r="I174" s="176"/>
      <c r="J174" s="176"/>
      <c r="K174" s="176"/>
      <c r="L174" s="176"/>
      <c r="M174" s="176"/>
      <c r="N174" s="176"/>
      <c r="O174" s="176"/>
      <c r="P174" s="176"/>
      <c r="Q174" s="176"/>
      <c r="R174" s="176"/>
      <c r="S174" s="176"/>
      <c r="T174" s="176"/>
      <c r="U174" s="176"/>
      <c r="V174" s="176"/>
    </row>
    <row r="175" spans="1:22" x14ac:dyDescent="0.25">
      <c r="A175" s="176"/>
      <c r="B175" s="176"/>
      <c r="C175" s="176"/>
      <c r="D175" s="176"/>
      <c r="E175" s="176"/>
      <c r="F175" s="176"/>
      <c r="G175" s="176"/>
      <c r="H175" s="176"/>
      <c r="I175" s="176"/>
      <c r="J175" s="176"/>
      <c r="K175" s="176"/>
      <c r="L175" s="176"/>
      <c r="M175" s="176"/>
      <c r="N175" s="176"/>
      <c r="O175" s="176"/>
      <c r="P175" s="176"/>
      <c r="Q175" s="176"/>
      <c r="R175" s="176"/>
      <c r="S175" s="176"/>
      <c r="T175" s="176"/>
      <c r="U175" s="176"/>
      <c r="V175" s="176"/>
    </row>
    <row r="176" spans="1:22" x14ac:dyDescent="0.25">
      <c r="A176" s="176"/>
      <c r="B176" s="176"/>
      <c r="C176" s="176"/>
      <c r="D176" s="176"/>
      <c r="E176" s="176"/>
      <c r="F176" s="176"/>
      <c r="G176" s="176"/>
      <c r="H176" s="176"/>
      <c r="I176" s="176"/>
      <c r="J176" s="176"/>
      <c r="K176" s="176"/>
      <c r="L176" s="176"/>
      <c r="M176" s="176"/>
      <c r="N176" s="176"/>
      <c r="O176" s="176"/>
      <c r="P176" s="176"/>
      <c r="Q176" s="176"/>
      <c r="R176" s="176"/>
      <c r="S176" s="176"/>
      <c r="T176" s="176"/>
      <c r="U176" s="176"/>
      <c r="V176" s="176"/>
    </row>
    <row r="177" spans="1:22" x14ac:dyDescent="0.25">
      <c r="A177" s="176"/>
      <c r="B177" s="176"/>
      <c r="C177" s="176"/>
      <c r="D177" s="176"/>
      <c r="E177" s="176"/>
      <c r="F177" s="176"/>
      <c r="G177" s="176"/>
      <c r="H177" s="176"/>
      <c r="I177" s="176"/>
      <c r="J177" s="176"/>
      <c r="K177" s="176"/>
      <c r="L177" s="176"/>
      <c r="M177" s="176"/>
      <c r="N177" s="176"/>
      <c r="O177" s="176"/>
      <c r="P177" s="176"/>
      <c r="Q177" s="176"/>
      <c r="R177" s="176"/>
      <c r="S177" s="176"/>
      <c r="T177" s="176"/>
      <c r="U177" s="176"/>
      <c r="V177" s="176"/>
    </row>
    <row r="178" spans="1:22" x14ac:dyDescent="0.25">
      <c r="A178" s="176"/>
      <c r="B178" s="176"/>
      <c r="C178" s="176"/>
      <c r="D178" s="176"/>
      <c r="E178" s="176"/>
      <c r="F178" s="176"/>
      <c r="G178" s="176"/>
      <c r="H178" s="176"/>
      <c r="I178" s="176"/>
      <c r="J178" s="176"/>
      <c r="K178" s="176"/>
      <c r="L178" s="176"/>
      <c r="M178" s="176"/>
      <c r="N178" s="176"/>
      <c r="O178" s="176"/>
      <c r="P178" s="176"/>
      <c r="Q178" s="176"/>
      <c r="R178" s="176"/>
      <c r="S178" s="176"/>
      <c r="T178" s="176"/>
      <c r="U178" s="176"/>
      <c r="V178" s="176"/>
    </row>
    <row r="179" spans="1:22" x14ac:dyDescent="0.25">
      <c r="A179" s="176"/>
      <c r="B179" s="176"/>
      <c r="C179" s="176"/>
      <c r="D179" s="176"/>
      <c r="E179" s="176"/>
      <c r="F179" s="176"/>
      <c r="G179" s="176"/>
      <c r="H179" s="176"/>
      <c r="I179" s="176"/>
      <c r="J179" s="176"/>
      <c r="K179" s="176"/>
      <c r="L179" s="176"/>
      <c r="M179" s="176"/>
      <c r="N179" s="176"/>
      <c r="O179" s="176"/>
      <c r="P179" s="176"/>
      <c r="Q179" s="176"/>
      <c r="R179" s="176"/>
      <c r="S179" s="176"/>
      <c r="T179" s="176"/>
      <c r="U179" s="176"/>
      <c r="V179" s="176"/>
    </row>
    <row r="180" spans="1:22" x14ac:dyDescent="0.25">
      <c r="A180" s="176"/>
      <c r="B180" s="176"/>
      <c r="C180" s="176"/>
      <c r="D180" s="176"/>
      <c r="E180" s="176"/>
      <c r="F180" s="176"/>
      <c r="G180" s="176"/>
      <c r="H180" s="176"/>
      <c r="I180" s="176"/>
      <c r="J180" s="176"/>
      <c r="K180" s="176"/>
      <c r="L180" s="176"/>
      <c r="M180" s="176"/>
      <c r="N180" s="176"/>
      <c r="O180" s="176"/>
      <c r="P180" s="176"/>
      <c r="Q180" s="176"/>
      <c r="R180" s="176"/>
      <c r="S180" s="176"/>
      <c r="T180" s="176"/>
      <c r="U180" s="176"/>
      <c r="V180" s="176"/>
    </row>
    <row r="181" spans="1:22" x14ac:dyDescent="0.25">
      <c r="A181" s="176"/>
      <c r="B181" s="176"/>
      <c r="C181" s="176"/>
      <c r="D181" s="176"/>
      <c r="E181" s="176"/>
      <c r="F181" s="176"/>
      <c r="G181" s="176"/>
      <c r="H181" s="176"/>
      <c r="I181" s="176"/>
      <c r="J181" s="176"/>
      <c r="K181" s="176"/>
      <c r="L181" s="176"/>
      <c r="M181" s="176"/>
      <c r="N181" s="176"/>
      <c r="O181" s="176"/>
      <c r="P181" s="176"/>
      <c r="Q181" s="176"/>
      <c r="R181" s="176"/>
      <c r="S181" s="176"/>
      <c r="T181" s="176"/>
      <c r="U181" s="176"/>
      <c r="V181" s="176"/>
    </row>
    <row r="182" spans="1:22" x14ac:dyDescent="0.25">
      <c r="A182" s="176"/>
      <c r="B182" s="176"/>
      <c r="C182" s="176"/>
      <c r="D182" s="176"/>
      <c r="E182" s="176"/>
      <c r="F182" s="176"/>
      <c r="G182" s="176"/>
      <c r="H182" s="176"/>
      <c r="I182" s="176"/>
      <c r="J182" s="176"/>
      <c r="K182" s="176"/>
      <c r="L182" s="176"/>
      <c r="M182" s="176"/>
      <c r="N182" s="176"/>
      <c r="O182" s="176"/>
      <c r="P182" s="176"/>
      <c r="Q182" s="176"/>
      <c r="R182" s="176"/>
      <c r="S182" s="176"/>
      <c r="T182" s="176"/>
      <c r="U182" s="176"/>
      <c r="V182" s="176"/>
    </row>
    <row r="183" spans="1:22" x14ac:dyDescent="0.25">
      <c r="A183" s="176"/>
      <c r="B183" s="176"/>
      <c r="C183" s="176"/>
      <c r="D183" s="176"/>
      <c r="E183" s="176"/>
      <c r="F183" s="176"/>
      <c r="G183" s="176"/>
      <c r="H183" s="176"/>
      <c r="I183" s="176"/>
      <c r="J183" s="176"/>
      <c r="K183" s="176"/>
      <c r="L183" s="176"/>
      <c r="M183" s="176"/>
      <c r="N183" s="176"/>
      <c r="O183" s="176"/>
      <c r="P183" s="176"/>
      <c r="Q183" s="176"/>
      <c r="R183" s="176"/>
      <c r="S183" s="176"/>
      <c r="T183" s="176"/>
      <c r="U183" s="176"/>
      <c r="V183" s="176"/>
    </row>
    <row r="184" spans="1:22" x14ac:dyDescent="0.25">
      <c r="A184" s="176"/>
      <c r="B184" s="176"/>
      <c r="C184" s="176"/>
      <c r="D184" s="176"/>
      <c r="E184" s="176"/>
      <c r="F184" s="176"/>
      <c r="G184" s="176"/>
      <c r="H184" s="176"/>
      <c r="I184" s="176"/>
      <c r="J184" s="176"/>
      <c r="K184" s="176"/>
      <c r="L184" s="176"/>
      <c r="M184" s="176"/>
      <c r="N184" s="176"/>
      <c r="O184" s="176"/>
      <c r="P184" s="176"/>
      <c r="Q184" s="176"/>
      <c r="R184" s="176"/>
      <c r="S184" s="176"/>
      <c r="T184" s="176"/>
      <c r="U184" s="176"/>
      <c r="V184" s="176"/>
    </row>
    <row r="185" spans="1:22" x14ac:dyDescent="0.25">
      <c r="A185" s="176"/>
      <c r="B185" s="176"/>
      <c r="C185" s="176"/>
      <c r="D185" s="176"/>
      <c r="E185" s="176"/>
      <c r="F185" s="176"/>
      <c r="G185" s="176"/>
      <c r="H185" s="176"/>
      <c r="I185" s="176"/>
      <c r="J185" s="176"/>
      <c r="K185" s="176"/>
      <c r="L185" s="176"/>
      <c r="M185" s="176"/>
      <c r="N185" s="176"/>
      <c r="O185" s="176"/>
      <c r="P185" s="176"/>
      <c r="Q185" s="176"/>
      <c r="R185" s="176"/>
      <c r="S185" s="176"/>
      <c r="T185" s="176"/>
      <c r="U185" s="176"/>
      <c r="V185" s="176"/>
    </row>
    <row r="186" spans="1:22" x14ac:dyDescent="0.25">
      <c r="A186" s="176"/>
      <c r="B186" s="176"/>
      <c r="C186" s="176"/>
      <c r="D186" s="176"/>
      <c r="E186" s="176"/>
      <c r="F186" s="176"/>
      <c r="G186" s="176"/>
      <c r="H186" s="176"/>
      <c r="I186" s="176"/>
      <c r="J186" s="176"/>
      <c r="K186" s="176"/>
      <c r="L186" s="176"/>
      <c r="M186" s="176"/>
      <c r="N186" s="176"/>
      <c r="O186" s="176"/>
      <c r="P186" s="176"/>
      <c r="Q186" s="176"/>
      <c r="R186" s="176"/>
      <c r="S186" s="176"/>
      <c r="T186" s="176"/>
      <c r="U186" s="176"/>
      <c r="V186" s="176"/>
    </row>
    <row r="187" spans="1:22" x14ac:dyDescent="0.25">
      <c r="A187" s="176"/>
      <c r="B187" s="176"/>
      <c r="C187" s="176"/>
      <c r="D187" s="176"/>
      <c r="E187" s="176"/>
      <c r="F187" s="176"/>
      <c r="G187" s="176"/>
      <c r="H187" s="176"/>
      <c r="I187" s="176"/>
      <c r="J187" s="176"/>
      <c r="K187" s="176"/>
      <c r="L187" s="176"/>
      <c r="M187" s="176"/>
      <c r="N187" s="176"/>
      <c r="O187" s="176"/>
      <c r="P187" s="176"/>
      <c r="Q187" s="176"/>
      <c r="R187" s="176"/>
      <c r="S187" s="176"/>
      <c r="T187" s="176"/>
      <c r="U187" s="176"/>
      <c r="V187" s="176"/>
    </row>
    <row r="188" spans="1:22" x14ac:dyDescent="0.25">
      <c r="A188" s="176"/>
      <c r="B188" s="176"/>
      <c r="C188" s="176"/>
      <c r="D188" s="176"/>
      <c r="E188" s="176"/>
      <c r="F188" s="176"/>
      <c r="G188" s="176"/>
      <c r="H188" s="176"/>
      <c r="I188" s="176"/>
      <c r="J188" s="176"/>
      <c r="K188" s="176"/>
      <c r="L188" s="176"/>
      <c r="M188" s="176"/>
      <c r="N188" s="176"/>
      <c r="O188" s="176"/>
      <c r="P188" s="176"/>
      <c r="Q188" s="176"/>
      <c r="R188" s="176"/>
      <c r="S188" s="176"/>
      <c r="T188" s="176"/>
      <c r="U188" s="176"/>
      <c r="V188" s="176"/>
    </row>
    <row r="189" spans="1:22" x14ac:dyDescent="0.25">
      <c r="A189" s="176"/>
      <c r="B189" s="176"/>
      <c r="C189" s="176"/>
      <c r="D189" s="176"/>
      <c r="E189" s="176"/>
      <c r="F189" s="176"/>
      <c r="G189" s="176"/>
      <c r="H189" s="176"/>
      <c r="I189" s="176"/>
      <c r="J189" s="176"/>
      <c r="K189" s="176"/>
      <c r="L189" s="176"/>
      <c r="M189" s="176"/>
      <c r="N189" s="176"/>
      <c r="O189" s="176"/>
      <c r="P189" s="176"/>
      <c r="Q189" s="176"/>
      <c r="R189" s="176"/>
      <c r="S189" s="176"/>
      <c r="T189" s="176"/>
      <c r="U189" s="176"/>
      <c r="V189" s="176"/>
    </row>
    <row r="190" spans="1:22" x14ac:dyDescent="0.25">
      <c r="A190" s="176"/>
      <c r="B190" s="176"/>
      <c r="C190" s="176"/>
      <c r="D190" s="176"/>
      <c r="E190" s="176"/>
      <c r="F190" s="176"/>
      <c r="G190" s="176"/>
      <c r="H190" s="176"/>
      <c r="I190" s="176"/>
      <c r="J190" s="176"/>
      <c r="K190" s="176"/>
      <c r="L190" s="176"/>
      <c r="M190" s="176"/>
      <c r="N190" s="176"/>
      <c r="O190" s="176"/>
      <c r="P190" s="176"/>
      <c r="Q190" s="176"/>
      <c r="R190" s="176"/>
      <c r="S190" s="176"/>
      <c r="T190" s="176"/>
      <c r="U190" s="176"/>
      <c r="V190" s="176"/>
    </row>
    <row r="191" spans="1:22" x14ac:dyDescent="0.25">
      <c r="A191" s="176"/>
      <c r="B191" s="176"/>
      <c r="C191" s="176"/>
      <c r="D191" s="176"/>
      <c r="E191" s="176"/>
      <c r="F191" s="176"/>
      <c r="G191" s="176"/>
      <c r="H191" s="176"/>
      <c r="I191" s="176"/>
      <c r="J191" s="176"/>
      <c r="K191" s="176"/>
      <c r="L191" s="176"/>
      <c r="M191" s="176"/>
      <c r="N191" s="176"/>
      <c r="O191" s="176"/>
      <c r="P191" s="176"/>
      <c r="Q191" s="176"/>
      <c r="R191" s="176"/>
      <c r="S191" s="176"/>
      <c r="T191" s="176"/>
      <c r="U191" s="176"/>
      <c r="V191" s="176"/>
    </row>
    <row r="192" spans="1:22" x14ac:dyDescent="0.25">
      <c r="A192" s="176"/>
      <c r="B192" s="176"/>
      <c r="C192" s="176"/>
      <c r="D192" s="176"/>
      <c r="E192" s="176"/>
      <c r="F192" s="176"/>
      <c r="G192" s="176"/>
      <c r="H192" s="176"/>
      <c r="I192" s="176"/>
      <c r="J192" s="176"/>
      <c r="K192" s="176"/>
      <c r="L192" s="176"/>
      <c r="M192" s="176"/>
      <c r="N192" s="176"/>
      <c r="O192" s="176"/>
      <c r="P192" s="176"/>
      <c r="Q192" s="176"/>
      <c r="R192" s="176"/>
      <c r="S192" s="176"/>
      <c r="T192" s="176"/>
      <c r="U192" s="176"/>
      <c r="V192" s="176"/>
    </row>
    <row r="193" spans="1:22" x14ac:dyDescent="0.25">
      <c r="A193" s="176"/>
      <c r="B193" s="176"/>
      <c r="C193" s="176"/>
      <c r="D193" s="176"/>
      <c r="E193" s="176"/>
      <c r="F193" s="176"/>
      <c r="G193" s="176"/>
      <c r="H193" s="176"/>
      <c r="I193" s="176"/>
      <c r="J193" s="176"/>
      <c r="K193" s="176"/>
      <c r="L193" s="176"/>
      <c r="M193" s="176"/>
      <c r="N193" s="176"/>
      <c r="O193" s="176"/>
      <c r="P193" s="176"/>
      <c r="Q193" s="176"/>
      <c r="R193" s="176"/>
      <c r="S193" s="176"/>
      <c r="T193" s="176"/>
      <c r="U193" s="176"/>
      <c r="V193" s="176"/>
    </row>
    <row r="194" spans="1:22" x14ac:dyDescent="0.25">
      <c r="A194" s="176"/>
      <c r="B194" s="176"/>
      <c r="C194" s="176"/>
      <c r="D194" s="176"/>
      <c r="E194" s="176"/>
      <c r="F194" s="176"/>
      <c r="G194" s="176"/>
      <c r="H194" s="176"/>
      <c r="I194" s="176"/>
      <c r="J194" s="176"/>
      <c r="K194" s="176"/>
      <c r="L194" s="176"/>
      <c r="M194" s="176"/>
      <c r="N194" s="176"/>
      <c r="O194" s="176"/>
      <c r="P194" s="176"/>
      <c r="Q194" s="176"/>
      <c r="R194" s="176"/>
      <c r="S194" s="176"/>
      <c r="T194" s="176"/>
      <c r="U194" s="176"/>
      <c r="V194" s="176"/>
    </row>
    <row r="195" spans="1:22" x14ac:dyDescent="0.25">
      <c r="A195" s="176"/>
      <c r="B195" s="176"/>
      <c r="C195" s="176"/>
      <c r="D195" s="176"/>
      <c r="E195" s="176"/>
      <c r="F195" s="176"/>
      <c r="G195" s="176"/>
      <c r="H195" s="176"/>
      <c r="I195" s="176"/>
      <c r="J195" s="176"/>
      <c r="K195" s="176"/>
      <c r="L195" s="176"/>
      <c r="M195" s="176"/>
      <c r="N195" s="176"/>
      <c r="O195" s="176"/>
      <c r="P195" s="176"/>
      <c r="Q195" s="176"/>
      <c r="R195" s="176"/>
      <c r="S195" s="176"/>
      <c r="T195" s="176"/>
      <c r="U195" s="176"/>
      <c r="V195" s="176"/>
    </row>
    <row r="196" spans="1:22" x14ac:dyDescent="0.25">
      <c r="A196" s="176"/>
      <c r="B196" s="176"/>
      <c r="C196" s="176"/>
      <c r="D196" s="176"/>
      <c r="E196" s="176"/>
      <c r="F196" s="176"/>
      <c r="G196" s="176"/>
      <c r="H196" s="176"/>
      <c r="I196" s="176"/>
      <c r="J196" s="176"/>
      <c r="K196" s="176"/>
      <c r="L196" s="176"/>
      <c r="M196" s="176"/>
      <c r="N196" s="176"/>
      <c r="O196" s="176"/>
      <c r="P196" s="176"/>
      <c r="Q196" s="176"/>
      <c r="R196" s="176"/>
      <c r="S196" s="176"/>
      <c r="T196" s="176"/>
      <c r="U196" s="176"/>
      <c r="V196" s="176"/>
    </row>
    <row r="197" spans="1:22" x14ac:dyDescent="0.25">
      <c r="A197" s="176"/>
      <c r="B197" s="176"/>
      <c r="C197" s="176"/>
      <c r="D197" s="176"/>
      <c r="E197" s="176"/>
      <c r="F197" s="176"/>
      <c r="G197" s="176"/>
      <c r="H197" s="176"/>
      <c r="I197" s="176"/>
      <c r="J197" s="176"/>
      <c r="K197" s="176"/>
      <c r="L197" s="176"/>
      <c r="M197" s="176"/>
      <c r="N197" s="176"/>
      <c r="O197" s="176"/>
      <c r="P197" s="176"/>
      <c r="Q197" s="176"/>
      <c r="R197" s="176"/>
      <c r="S197" s="176"/>
      <c r="T197" s="176"/>
      <c r="U197" s="176"/>
      <c r="V197" s="176"/>
    </row>
    <row r="198" spans="1:22" x14ac:dyDescent="0.25">
      <c r="A198" s="176"/>
      <c r="B198" s="176"/>
      <c r="C198" s="176"/>
      <c r="D198" s="176"/>
      <c r="E198" s="176"/>
      <c r="F198" s="176"/>
      <c r="G198" s="176"/>
      <c r="H198" s="176"/>
      <c r="I198" s="176"/>
      <c r="J198" s="176"/>
      <c r="K198" s="176"/>
      <c r="L198" s="176"/>
      <c r="M198" s="176"/>
      <c r="N198" s="176"/>
      <c r="O198" s="176"/>
      <c r="P198" s="176"/>
      <c r="Q198" s="176"/>
      <c r="R198" s="176"/>
      <c r="S198" s="176"/>
      <c r="T198" s="176"/>
      <c r="U198" s="176"/>
      <c r="V198" s="176"/>
    </row>
    <row r="199" spans="1:22" x14ac:dyDescent="0.25">
      <c r="A199" s="176"/>
      <c r="B199" s="176"/>
      <c r="C199" s="176"/>
      <c r="D199" s="176"/>
      <c r="E199" s="176"/>
      <c r="F199" s="176"/>
      <c r="G199" s="176"/>
      <c r="H199" s="176"/>
      <c r="I199" s="176"/>
      <c r="J199" s="176"/>
      <c r="K199" s="176"/>
      <c r="L199" s="176"/>
      <c r="M199" s="176"/>
      <c r="N199" s="176"/>
      <c r="O199" s="176"/>
      <c r="P199" s="176"/>
      <c r="Q199" s="176"/>
      <c r="R199" s="176"/>
      <c r="S199" s="176"/>
      <c r="T199" s="176"/>
      <c r="U199" s="176"/>
      <c r="V199" s="176"/>
    </row>
    <row r="200" spans="1:22" x14ac:dyDescent="0.25">
      <c r="A200" s="176"/>
      <c r="B200" s="176"/>
      <c r="C200" s="176"/>
      <c r="D200" s="176"/>
      <c r="E200" s="176"/>
      <c r="F200" s="176"/>
      <c r="G200" s="176"/>
      <c r="H200" s="176"/>
      <c r="I200" s="176"/>
      <c r="J200" s="176"/>
      <c r="K200" s="176"/>
      <c r="L200" s="176"/>
      <c r="M200" s="176"/>
      <c r="N200" s="176"/>
      <c r="O200" s="176"/>
      <c r="P200" s="176"/>
      <c r="Q200" s="176"/>
      <c r="R200" s="176"/>
      <c r="S200" s="176"/>
      <c r="T200" s="176"/>
      <c r="U200" s="176"/>
      <c r="V200" s="176"/>
    </row>
    <row r="201" spans="1:22" x14ac:dyDescent="0.25">
      <c r="A201" s="176"/>
      <c r="B201" s="176"/>
      <c r="C201" s="176"/>
      <c r="D201" s="176"/>
      <c r="E201" s="176"/>
      <c r="F201" s="176"/>
      <c r="G201" s="176"/>
      <c r="H201" s="176"/>
      <c r="I201" s="176"/>
      <c r="J201" s="176"/>
      <c r="K201" s="176"/>
      <c r="L201" s="176"/>
      <c r="M201" s="176"/>
      <c r="N201" s="176"/>
      <c r="O201" s="176"/>
      <c r="P201" s="176"/>
      <c r="Q201" s="176"/>
      <c r="R201" s="176"/>
      <c r="S201" s="176"/>
      <c r="T201" s="176"/>
      <c r="U201" s="176"/>
      <c r="V201" s="176"/>
    </row>
    <row r="202" spans="1:22" x14ac:dyDescent="0.25">
      <c r="A202" s="176"/>
      <c r="B202" s="176"/>
      <c r="C202" s="176"/>
      <c r="D202" s="176"/>
      <c r="E202" s="176"/>
      <c r="F202" s="176"/>
      <c r="G202" s="176"/>
      <c r="H202" s="176"/>
      <c r="I202" s="176"/>
      <c r="J202" s="176"/>
      <c r="K202" s="176"/>
      <c r="L202" s="176"/>
      <c r="M202" s="176"/>
      <c r="N202" s="176"/>
      <c r="O202" s="176"/>
      <c r="P202" s="176"/>
      <c r="Q202" s="176"/>
      <c r="R202" s="176"/>
      <c r="S202" s="176"/>
      <c r="T202" s="176"/>
      <c r="U202" s="176"/>
      <c r="V202" s="176"/>
    </row>
    <row r="203" spans="1:22" x14ac:dyDescent="0.25">
      <c r="A203" s="176"/>
      <c r="B203" s="176"/>
      <c r="C203" s="176"/>
      <c r="D203" s="176"/>
      <c r="E203" s="176"/>
      <c r="F203" s="176"/>
      <c r="G203" s="176"/>
      <c r="H203" s="176"/>
      <c r="I203" s="176"/>
      <c r="J203" s="176"/>
      <c r="K203" s="176"/>
      <c r="L203" s="176"/>
      <c r="M203" s="176"/>
      <c r="N203" s="176"/>
      <c r="O203" s="176"/>
      <c r="P203" s="176"/>
      <c r="Q203" s="176"/>
      <c r="R203" s="176"/>
      <c r="S203" s="176"/>
      <c r="T203" s="176"/>
      <c r="U203" s="176"/>
      <c r="V203" s="176"/>
    </row>
    <row r="204" spans="1:22" x14ac:dyDescent="0.25">
      <c r="A204" s="176"/>
      <c r="B204" s="176"/>
      <c r="C204" s="176"/>
      <c r="D204" s="176"/>
      <c r="E204" s="176"/>
      <c r="F204" s="176"/>
      <c r="G204" s="176"/>
      <c r="H204" s="176"/>
      <c r="I204" s="176"/>
      <c r="J204" s="176"/>
      <c r="K204" s="176"/>
      <c r="L204" s="176"/>
      <c r="M204" s="176"/>
      <c r="N204" s="176"/>
      <c r="O204" s="176"/>
      <c r="P204" s="176"/>
      <c r="Q204" s="176"/>
      <c r="R204" s="176"/>
      <c r="S204" s="176"/>
      <c r="T204" s="176"/>
      <c r="U204" s="176"/>
      <c r="V204" s="176"/>
    </row>
    <row r="205" spans="1:22" x14ac:dyDescent="0.25">
      <c r="A205" s="176"/>
      <c r="B205" s="176"/>
      <c r="C205" s="176"/>
      <c r="D205" s="176"/>
      <c r="E205" s="176"/>
      <c r="F205" s="176"/>
      <c r="G205" s="176"/>
      <c r="H205" s="176"/>
      <c r="I205" s="176"/>
      <c r="J205" s="176"/>
      <c r="K205" s="176"/>
      <c r="L205" s="176"/>
      <c r="M205" s="176"/>
      <c r="N205" s="176"/>
      <c r="O205" s="176"/>
      <c r="P205" s="176"/>
      <c r="Q205" s="176"/>
      <c r="R205" s="176"/>
      <c r="S205" s="176"/>
      <c r="T205" s="176"/>
      <c r="U205" s="176"/>
      <c r="V205" s="176"/>
    </row>
    <row r="206" spans="1:22" x14ac:dyDescent="0.25">
      <c r="A206" s="176"/>
      <c r="B206" s="176"/>
      <c r="C206" s="176"/>
      <c r="D206" s="176"/>
      <c r="E206" s="176"/>
      <c r="F206" s="176"/>
      <c r="G206" s="176"/>
      <c r="H206" s="176"/>
      <c r="I206" s="176"/>
      <c r="J206" s="176"/>
      <c r="K206" s="176"/>
      <c r="L206" s="176"/>
      <c r="M206" s="176"/>
      <c r="N206" s="176"/>
      <c r="O206" s="176"/>
      <c r="P206" s="176"/>
      <c r="Q206" s="176"/>
      <c r="R206" s="176"/>
      <c r="S206" s="176"/>
      <c r="T206" s="176"/>
      <c r="U206" s="176"/>
      <c r="V206" s="176"/>
    </row>
    <row r="207" spans="1:22" x14ac:dyDescent="0.25">
      <c r="A207" s="176"/>
      <c r="B207" s="176"/>
      <c r="C207" s="176"/>
      <c r="D207" s="176"/>
      <c r="E207" s="176"/>
      <c r="F207" s="176"/>
      <c r="G207" s="176"/>
      <c r="H207" s="176"/>
      <c r="I207" s="176"/>
      <c r="J207" s="176"/>
      <c r="K207" s="176"/>
      <c r="L207" s="176"/>
      <c r="M207" s="176"/>
      <c r="N207" s="176"/>
      <c r="O207" s="176"/>
      <c r="P207" s="176"/>
      <c r="Q207" s="176"/>
      <c r="R207" s="176"/>
      <c r="S207" s="176"/>
      <c r="T207" s="176"/>
      <c r="U207" s="176"/>
      <c r="V207" s="176"/>
    </row>
    <row r="208" spans="1:22" x14ac:dyDescent="0.25">
      <c r="A208" s="176"/>
      <c r="B208" s="176"/>
      <c r="C208" s="176"/>
      <c r="D208" s="176"/>
      <c r="E208" s="176"/>
      <c r="F208" s="176"/>
      <c r="G208" s="176"/>
      <c r="H208" s="176"/>
      <c r="I208" s="176"/>
      <c r="J208" s="176"/>
      <c r="K208" s="176"/>
      <c r="L208" s="176"/>
      <c r="M208" s="176"/>
      <c r="N208" s="176"/>
      <c r="O208" s="176"/>
      <c r="P208" s="176"/>
      <c r="Q208" s="176"/>
      <c r="R208" s="176"/>
      <c r="S208" s="176"/>
      <c r="T208" s="176"/>
      <c r="U208" s="176"/>
      <c r="V208" s="176"/>
    </row>
    <row r="209" spans="1:22" x14ac:dyDescent="0.25">
      <c r="A209" s="176"/>
      <c r="B209" s="176"/>
      <c r="C209" s="176"/>
      <c r="D209" s="176"/>
      <c r="E209" s="176"/>
      <c r="F209" s="176"/>
      <c r="G209" s="176"/>
      <c r="H209" s="176"/>
      <c r="I209" s="176"/>
      <c r="J209" s="176"/>
      <c r="K209" s="176"/>
      <c r="L209" s="176"/>
      <c r="M209" s="176"/>
      <c r="N209" s="176"/>
      <c r="O209" s="176"/>
      <c r="P209" s="176"/>
      <c r="Q209" s="176"/>
      <c r="R209" s="176"/>
      <c r="S209" s="176"/>
      <c r="T209" s="176"/>
      <c r="U209" s="176"/>
      <c r="V209" s="176"/>
    </row>
    <row r="210" spans="1:22" x14ac:dyDescent="0.25">
      <c r="A210" s="176"/>
      <c r="B210" s="176"/>
      <c r="C210" s="176"/>
      <c r="D210" s="176"/>
      <c r="E210" s="176"/>
      <c r="F210" s="176"/>
      <c r="G210" s="176"/>
      <c r="H210" s="176"/>
      <c r="I210" s="176"/>
      <c r="J210" s="176"/>
      <c r="K210" s="176"/>
      <c r="L210" s="176"/>
      <c r="M210" s="176"/>
      <c r="N210" s="176"/>
      <c r="O210" s="176"/>
      <c r="P210" s="176"/>
      <c r="Q210" s="176"/>
      <c r="R210" s="176"/>
      <c r="S210" s="176"/>
      <c r="T210" s="176"/>
      <c r="U210" s="176"/>
      <c r="V210" s="176"/>
    </row>
    <row r="211" spans="1:22" x14ac:dyDescent="0.25">
      <c r="A211" s="176"/>
      <c r="B211" s="176"/>
      <c r="C211" s="176"/>
      <c r="D211" s="176"/>
      <c r="E211" s="176"/>
      <c r="F211" s="176"/>
      <c r="G211" s="176"/>
      <c r="H211" s="176"/>
      <c r="I211" s="176"/>
      <c r="J211" s="176"/>
      <c r="K211" s="176"/>
      <c r="L211" s="176"/>
      <c r="M211" s="176"/>
      <c r="N211" s="176"/>
      <c r="O211" s="176"/>
      <c r="P211" s="176"/>
      <c r="Q211" s="176"/>
      <c r="R211" s="176"/>
      <c r="S211" s="176"/>
      <c r="T211" s="176"/>
      <c r="U211" s="176"/>
      <c r="V211" s="176"/>
    </row>
    <row r="212" spans="1:22" x14ac:dyDescent="0.25">
      <c r="A212" s="176"/>
      <c r="B212" s="176"/>
      <c r="C212" s="176"/>
      <c r="D212" s="176"/>
      <c r="E212" s="176"/>
      <c r="F212" s="176"/>
      <c r="G212" s="176"/>
      <c r="H212" s="176"/>
      <c r="I212" s="176"/>
      <c r="J212" s="176"/>
      <c r="K212" s="176"/>
      <c r="L212" s="176"/>
      <c r="M212" s="176"/>
      <c r="N212" s="176"/>
      <c r="O212" s="176"/>
      <c r="P212" s="176"/>
      <c r="Q212" s="176"/>
      <c r="R212" s="176"/>
      <c r="S212" s="176"/>
      <c r="T212" s="176"/>
      <c r="U212" s="176"/>
      <c r="V212" s="176"/>
    </row>
    <row r="213" spans="1:22" x14ac:dyDescent="0.25">
      <c r="A213" s="176"/>
      <c r="B213" s="176"/>
      <c r="C213" s="176"/>
      <c r="D213" s="176"/>
      <c r="E213" s="176"/>
      <c r="F213" s="176"/>
      <c r="G213" s="176"/>
      <c r="H213" s="176"/>
      <c r="I213" s="176"/>
      <c r="J213" s="176"/>
      <c r="K213" s="176"/>
      <c r="L213" s="176"/>
      <c r="M213" s="176"/>
      <c r="N213" s="176"/>
      <c r="O213" s="176"/>
      <c r="P213" s="176"/>
      <c r="Q213" s="176"/>
      <c r="R213" s="176"/>
      <c r="S213" s="176"/>
      <c r="T213" s="176"/>
      <c r="U213" s="176"/>
      <c r="V213" s="176"/>
    </row>
    <row r="214" spans="1:22" x14ac:dyDescent="0.25">
      <c r="A214" s="176"/>
      <c r="B214" s="176"/>
      <c r="C214" s="176"/>
      <c r="D214" s="176"/>
      <c r="E214" s="176"/>
      <c r="F214" s="176"/>
      <c r="G214" s="176"/>
      <c r="H214" s="176"/>
      <c r="I214" s="176"/>
      <c r="J214" s="176"/>
      <c r="K214" s="176"/>
      <c r="L214" s="176"/>
      <c r="M214" s="176"/>
      <c r="N214" s="176"/>
      <c r="O214" s="176"/>
      <c r="P214" s="176"/>
      <c r="Q214" s="176"/>
      <c r="R214" s="176"/>
      <c r="S214" s="176"/>
      <c r="T214" s="176"/>
      <c r="U214" s="176"/>
      <c r="V214" s="176"/>
    </row>
    <row r="215" spans="1:22" x14ac:dyDescent="0.25">
      <c r="A215" s="176"/>
      <c r="B215" s="176"/>
      <c r="C215" s="176"/>
      <c r="D215" s="176"/>
      <c r="E215" s="176"/>
      <c r="F215" s="176"/>
      <c r="G215" s="176"/>
      <c r="H215" s="176"/>
      <c r="I215" s="176"/>
      <c r="J215" s="176"/>
      <c r="K215" s="176"/>
      <c r="L215" s="176"/>
      <c r="M215" s="176"/>
      <c r="N215" s="176"/>
      <c r="O215" s="176"/>
      <c r="P215" s="176"/>
      <c r="Q215" s="176"/>
      <c r="R215" s="176"/>
      <c r="S215" s="176"/>
      <c r="T215" s="176"/>
      <c r="U215" s="176"/>
      <c r="V215" s="176"/>
    </row>
    <row r="216" spans="1:22" x14ac:dyDescent="0.25">
      <c r="A216" s="176"/>
      <c r="B216" s="176"/>
      <c r="C216" s="176"/>
      <c r="D216" s="176"/>
      <c r="E216" s="176"/>
      <c r="F216" s="176"/>
      <c r="G216" s="176"/>
      <c r="H216" s="176"/>
      <c r="I216" s="176"/>
      <c r="J216" s="176"/>
      <c r="K216" s="176"/>
      <c r="L216" s="176"/>
      <c r="M216" s="176"/>
      <c r="N216" s="176"/>
      <c r="O216" s="176"/>
      <c r="P216" s="176"/>
      <c r="Q216" s="176"/>
      <c r="R216" s="176"/>
      <c r="S216" s="176"/>
      <c r="T216" s="176"/>
      <c r="U216" s="176"/>
      <c r="V216" s="176"/>
    </row>
    <row r="217" spans="1:22" x14ac:dyDescent="0.25">
      <c r="A217" s="176"/>
      <c r="B217" s="176"/>
      <c r="C217" s="176"/>
      <c r="D217" s="176"/>
      <c r="E217" s="176"/>
      <c r="F217" s="176"/>
      <c r="G217" s="176"/>
      <c r="H217" s="176"/>
      <c r="I217" s="176"/>
      <c r="J217" s="176"/>
      <c r="K217" s="176"/>
      <c r="L217" s="176"/>
      <c r="M217" s="176"/>
      <c r="N217" s="176"/>
      <c r="O217" s="176"/>
      <c r="P217" s="176"/>
      <c r="Q217" s="176"/>
      <c r="R217" s="176"/>
      <c r="S217" s="176"/>
      <c r="T217" s="176"/>
      <c r="U217" s="176"/>
      <c r="V217" s="176"/>
    </row>
    <row r="218" spans="1:22" x14ac:dyDescent="0.25">
      <c r="A218" s="176"/>
      <c r="B218" s="176"/>
      <c r="C218" s="176"/>
      <c r="D218" s="176"/>
      <c r="E218" s="176"/>
      <c r="F218" s="176"/>
      <c r="G218" s="176"/>
      <c r="H218" s="176"/>
      <c r="I218" s="176"/>
      <c r="J218" s="176"/>
      <c r="K218" s="176"/>
      <c r="L218" s="176"/>
      <c r="M218" s="176"/>
      <c r="N218" s="176"/>
      <c r="O218" s="176"/>
      <c r="P218" s="176"/>
      <c r="Q218" s="176"/>
      <c r="R218" s="176"/>
      <c r="S218" s="176"/>
      <c r="T218" s="176"/>
      <c r="U218" s="176"/>
      <c r="V218" s="176"/>
    </row>
    <row r="219" spans="1:22" x14ac:dyDescent="0.25">
      <c r="A219" s="176"/>
      <c r="B219" s="176"/>
      <c r="C219" s="176"/>
      <c r="D219" s="176"/>
      <c r="E219" s="176"/>
      <c r="F219" s="176"/>
      <c r="G219" s="176"/>
      <c r="H219" s="176"/>
      <c r="I219" s="176"/>
      <c r="J219" s="176"/>
      <c r="K219" s="176"/>
      <c r="L219" s="176"/>
      <c r="M219" s="176"/>
      <c r="N219" s="176"/>
      <c r="O219" s="176"/>
      <c r="P219" s="176"/>
      <c r="Q219" s="176"/>
      <c r="R219" s="176"/>
      <c r="S219" s="176"/>
      <c r="T219" s="176"/>
      <c r="U219" s="176"/>
      <c r="V219" s="176"/>
    </row>
    <row r="220" spans="1:22" x14ac:dyDescent="0.25">
      <c r="A220" s="176"/>
      <c r="B220" s="176"/>
      <c r="C220" s="176"/>
      <c r="D220" s="176"/>
      <c r="E220" s="176"/>
      <c r="F220" s="176"/>
      <c r="G220" s="176"/>
      <c r="H220" s="176"/>
      <c r="I220" s="176"/>
      <c r="J220" s="176"/>
      <c r="K220" s="176"/>
      <c r="L220" s="176"/>
      <c r="M220" s="176"/>
      <c r="N220" s="176"/>
      <c r="O220" s="176"/>
      <c r="P220" s="176"/>
      <c r="Q220" s="176"/>
      <c r="R220" s="176"/>
      <c r="S220" s="176"/>
      <c r="T220" s="176"/>
      <c r="U220" s="176"/>
      <c r="V220" s="176"/>
    </row>
    <row r="221" spans="1:22" x14ac:dyDescent="0.25">
      <c r="A221" s="176"/>
      <c r="B221" s="176"/>
      <c r="C221" s="176"/>
      <c r="D221" s="176"/>
      <c r="E221" s="176"/>
      <c r="F221" s="176"/>
      <c r="G221" s="176"/>
      <c r="H221" s="176"/>
      <c r="I221" s="176"/>
      <c r="J221" s="176"/>
      <c r="K221" s="176"/>
      <c r="L221" s="176"/>
      <c r="M221" s="176"/>
      <c r="N221" s="176"/>
      <c r="O221" s="176"/>
      <c r="P221" s="176"/>
      <c r="Q221" s="176"/>
      <c r="R221" s="176"/>
      <c r="S221" s="176"/>
      <c r="T221" s="176"/>
      <c r="U221" s="176"/>
      <c r="V221" s="176"/>
    </row>
    <row r="222" spans="1:22" x14ac:dyDescent="0.25">
      <c r="A222" s="176"/>
      <c r="B222" s="176"/>
      <c r="C222" s="176"/>
      <c r="D222" s="176"/>
      <c r="E222" s="176"/>
      <c r="F222" s="176"/>
      <c r="G222" s="176"/>
      <c r="H222" s="176"/>
      <c r="I222" s="176"/>
      <c r="J222" s="176"/>
      <c r="K222" s="176"/>
      <c r="L222" s="176"/>
      <c r="M222" s="176"/>
      <c r="N222" s="176"/>
      <c r="O222" s="176"/>
      <c r="P222" s="176"/>
      <c r="Q222" s="176"/>
      <c r="R222" s="176"/>
      <c r="S222" s="176"/>
      <c r="T222" s="176"/>
      <c r="U222" s="176"/>
      <c r="V222" s="176"/>
    </row>
    <row r="223" spans="1:22" x14ac:dyDescent="0.25">
      <c r="A223" s="176"/>
      <c r="B223" s="176"/>
      <c r="C223" s="176"/>
      <c r="D223" s="176"/>
      <c r="E223" s="176"/>
      <c r="F223" s="176"/>
      <c r="G223" s="176"/>
      <c r="H223" s="176"/>
      <c r="I223" s="176"/>
      <c r="J223" s="176"/>
      <c r="K223" s="176"/>
      <c r="L223" s="176"/>
      <c r="M223" s="176"/>
      <c r="N223" s="176"/>
      <c r="O223" s="176"/>
      <c r="P223" s="176"/>
      <c r="Q223" s="176"/>
      <c r="R223" s="176"/>
      <c r="S223" s="176"/>
      <c r="T223" s="176"/>
      <c r="U223" s="176"/>
      <c r="V223" s="176"/>
    </row>
    <row r="224" spans="1:22" x14ac:dyDescent="0.25">
      <c r="A224" s="176"/>
      <c r="B224" s="176"/>
      <c r="C224" s="176"/>
      <c r="D224" s="176"/>
      <c r="E224" s="176"/>
      <c r="F224" s="176"/>
      <c r="G224" s="176"/>
      <c r="H224" s="176"/>
      <c r="I224" s="176"/>
      <c r="J224" s="176"/>
      <c r="K224" s="176"/>
      <c r="L224" s="176"/>
      <c r="M224" s="176"/>
      <c r="N224" s="176"/>
      <c r="O224" s="176"/>
      <c r="P224" s="176"/>
      <c r="Q224" s="176"/>
      <c r="R224" s="176"/>
      <c r="S224" s="176"/>
      <c r="T224" s="176"/>
      <c r="U224" s="176"/>
      <c r="V224" s="176"/>
    </row>
    <row r="225" spans="1:22" x14ac:dyDescent="0.25">
      <c r="A225" s="176"/>
      <c r="B225" s="176"/>
      <c r="C225" s="176"/>
      <c r="D225" s="176"/>
      <c r="E225" s="176"/>
      <c r="F225" s="176"/>
      <c r="G225" s="176"/>
      <c r="H225" s="176"/>
      <c r="I225" s="176"/>
      <c r="J225" s="176"/>
      <c r="K225" s="176"/>
      <c r="L225" s="176"/>
      <c r="M225" s="176"/>
      <c r="N225" s="176"/>
      <c r="O225" s="176"/>
      <c r="P225" s="176"/>
      <c r="Q225" s="176"/>
      <c r="R225" s="176"/>
      <c r="S225" s="176"/>
      <c r="T225" s="176"/>
      <c r="U225" s="176"/>
      <c r="V225" s="176"/>
    </row>
    <row r="226" spans="1:22" x14ac:dyDescent="0.25">
      <c r="A226" s="176"/>
      <c r="B226" s="176"/>
      <c r="C226" s="176"/>
      <c r="D226" s="176"/>
      <c r="E226" s="176"/>
      <c r="F226" s="176"/>
      <c r="G226" s="176"/>
      <c r="H226" s="176"/>
      <c r="I226" s="176"/>
      <c r="J226" s="176"/>
      <c r="K226" s="176"/>
      <c r="L226" s="176"/>
      <c r="M226" s="176"/>
      <c r="N226" s="176"/>
      <c r="O226" s="176"/>
      <c r="P226" s="176"/>
      <c r="Q226" s="176"/>
      <c r="R226" s="176"/>
      <c r="S226" s="176"/>
      <c r="T226" s="176"/>
      <c r="U226" s="176"/>
      <c r="V226" s="176"/>
    </row>
    <row r="227" spans="1:22" x14ac:dyDescent="0.25">
      <c r="A227" s="176"/>
      <c r="B227" s="176"/>
      <c r="C227" s="176"/>
      <c r="D227" s="176"/>
      <c r="E227" s="176"/>
      <c r="F227" s="176"/>
      <c r="G227" s="176"/>
      <c r="H227" s="176"/>
      <c r="I227" s="176"/>
      <c r="J227" s="176"/>
      <c r="K227" s="176"/>
      <c r="L227" s="176"/>
      <c r="M227" s="176"/>
      <c r="N227" s="176"/>
      <c r="O227" s="176"/>
      <c r="P227" s="176"/>
      <c r="Q227" s="176"/>
      <c r="R227" s="176"/>
      <c r="S227" s="176"/>
      <c r="T227" s="176"/>
      <c r="U227" s="176"/>
      <c r="V227" s="176"/>
    </row>
    <row r="228" spans="1:22" x14ac:dyDescent="0.25">
      <c r="A228" s="176"/>
      <c r="B228" s="176"/>
      <c r="C228" s="176"/>
      <c r="D228" s="176"/>
      <c r="E228" s="176"/>
      <c r="F228" s="176"/>
      <c r="G228" s="176"/>
      <c r="H228" s="176"/>
      <c r="I228" s="176"/>
      <c r="J228" s="176"/>
      <c r="K228" s="176"/>
      <c r="L228" s="176"/>
      <c r="M228" s="176"/>
      <c r="N228" s="176"/>
      <c r="O228" s="176"/>
      <c r="P228" s="176"/>
      <c r="Q228" s="176"/>
      <c r="R228" s="176"/>
      <c r="S228" s="176"/>
      <c r="T228" s="176"/>
      <c r="U228" s="176"/>
      <c r="V228" s="176"/>
    </row>
    <row r="229" spans="1:22" x14ac:dyDescent="0.25">
      <c r="A229" s="176"/>
      <c r="B229" s="176"/>
      <c r="C229" s="176"/>
      <c r="D229" s="176"/>
      <c r="E229" s="176"/>
      <c r="F229" s="176"/>
      <c r="G229" s="176"/>
      <c r="H229" s="176"/>
      <c r="I229" s="176"/>
      <c r="J229" s="176"/>
      <c r="K229" s="176"/>
      <c r="L229" s="176"/>
      <c r="M229" s="176"/>
      <c r="N229" s="176"/>
      <c r="O229" s="176"/>
      <c r="P229" s="176"/>
      <c r="Q229" s="176"/>
      <c r="R229" s="176"/>
      <c r="S229" s="176"/>
      <c r="T229" s="176"/>
      <c r="U229" s="176"/>
      <c r="V229" s="176"/>
    </row>
    <row r="230" spans="1:22" x14ac:dyDescent="0.25">
      <c r="A230" s="176"/>
      <c r="B230" s="176"/>
      <c r="C230" s="176"/>
      <c r="D230" s="176"/>
      <c r="E230" s="176"/>
      <c r="F230" s="176"/>
      <c r="G230" s="176"/>
      <c r="H230" s="176"/>
      <c r="I230" s="176"/>
      <c r="J230" s="176"/>
      <c r="K230" s="176"/>
      <c r="L230" s="176"/>
      <c r="M230" s="176"/>
      <c r="N230" s="176"/>
      <c r="O230" s="176"/>
      <c r="P230" s="176"/>
      <c r="Q230" s="176"/>
      <c r="R230" s="176"/>
      <c r="S230" s="176"/>
      <c r="T230" s="176"/>
      <c r="U230" s="176"/>
      <c r="V230" s="176"/>
    </row>
    <row r="231" spans="1:22" x14ac:dyDescent="0.25">
      <c r="A231" s="176"/>
      <c r="B231" s="176"/>
      <c r="C231" s="176"/>
      <c r="D231" s="176"/>
      <c r="E231" s="176"/>
      <c r="F231" s="176"/>
      <c r="G231" s="176"/>
      <c r="H231" s="176"/>
      <c r="I231" s="176"/>
      <c r="J231" s="176"/>
      <c r="K231" s="176"/>
      <c r="L231" s="176"/>
      <c r="M231" s="176"/>
      <c r="N231" s="176"/>
      <c r="O231" s="176"/>
      <c r="P231" s="176"/>
      <c r="Q231" s="176"/>
      <c r="R231" s="176"/>
      <c r="S231" s="176"/>
      <c r="T231" s="176"/>
      <c r="U231" s="176"/>
      <c r="V231" s="176"/>
    </row>
    <row r="232" spans="1:22" x14ac:dyDescent="0.25">
      <c r="A232" s="176"/>
      <c r="B232" s="176"/>
      <c r="C232" s="176"/>
      <c r="D232" s="176"/>
      <c r="E232" s="176"/>
      <c r="F232" s="176"/>
      <c r="G232" s="176"/>
      <c r="H232" s="176"/>
      <c r="I232" s="176"/>
      <c r="J232" s="176"/>
      <c r="K232" s="176"/>
      <c r="L232" s="176"/>
      <c r="M232" s="176"/>
      <c r="N232" s="176"/>
      <c r="O232" s="176"/>
      <c r="P232" s="176"/>
      <c r="Q232" s="176"/>
      <c r="R232" s="176"/>
      <c r="S232" s="176"/>
      <c r="T232" s="176"/>
      <c r="U232" s="176"/>
      <c r="V232" s="176"/>
    </row>
    <row r="233" spans="1:22" x14ac:dyDescent="0.25">
      <c r="A233" s="176"/>
      <c r="B233" s="176"/>
      <c r="C233" s="176"/>
      <c r="D233" s="176"/>
      <c r="E233" s="176"/>
      <c r="F233" s="176"/>
      <c r="G233" s="176"/>
      <c r="H233" s="176"/>
      <c r="I233" s="176"/>
      <c r="J233" s="176"/>
      <c r="K233" s="176"/>
      <c r="L233" s="176"/>
      <c r="M233" s="176"/>
      <c r="N233" s="176"/>
      <c r="O233" s="176"/>
      <c r="P233" s="176"/>
      <c r="Q233" s="176"/>
      <c r="R233" s="176"/>
      <c r="S233" s="176"/>
      <c r="T233" s="176"/>
      <c r="U233" s="176"/>
      <c r="V233" s="176"/>
    </row>
    <row r="234" spans="1:22" x14ac:dyDescent="0.25">
      <c r="A234" s="176"/>
      <c r="B234" s="176"/>
      <c r="C234" s="176"/>
      <c r="D234" s="176"/>
      <c r="E234" s="176"/>
      <c r="F234" s="176"/>
      <c r="G234" s="176"/>
      <c r="H234" s="176"/>
      <c r="I234" s="176"/>
      <c r="J234" s="176"/>
      <c r="K234" s="176"/>
      <c r="L234" s="176"/>
      <c r="M234" s="176"/>
      <c r="N234" s="176"/>
      <c r="O234" s="176"/>
      <c r="P234" s="176"/>
      <c r="Q234" s="176"/>
      <c r="R234" s="176"/>
      <c r="S234" s="176"/>
      <c r="T234" s="176"/>
      <c r="U234" s="176"/>
      <c r="V234" s="176"/>
    </row>
    <row r="235" spans="1:22" x14ac:dyDescent="0.25">
      <c r="A235" s="176"/>
      <c r="B235" s="176"/>
      <c r="C235" s="176"/>
      <c r="D235" s="176"/>
      <c r="E235" s="176"/>
      <c r="F235" s="176"/>
      <c r="G235" s="176"/>
      <c r="H235" s="176"/>
      <c r="I235" s="176"/>
      <c r="J235" s="176"/>
      <c r="K235" s="176"/>
      <c r="L235" s="176"/>
      <c r="M235" s="176"/>
      <c r="N235" s="176"/>
      <c r="O235" s="176"/>
      <c r="P235" s="176"/>
      <c r="Q235" s="176"/>
      <c r="R235" s="176"/>
      <c r="S235" s="176"/>
      <c r="T235" s="176"/>
      <c r="U235" s="176"/>
      <c r="V235" s="176"/>
    </row>
    <row r="236" spans="1:22" x14ac:dyDescent="0.25">
      <c r="A236" s="176"/>
      <c r="B236" s="176"/>
      <c r="C236" s="176"/>
      <c r="D236" s="176"/>
      <c r="E236" s="176"/>
      <c r="F236" s="176"/>
      <c r="G236" s="176"/>
      <c r="H236" s="176"/>
      <c r="I236" s="176"/>
      <c r="J236" s="176"/>
      <c r="K236" s="176"/>
      <c r="L236" s="176"/>
      <c r="M236" s="176"/>
      <c r="N236" s="176"/>
      <c r="O236" s="176"/>
      <c r="P236" s="176"/>
      <c r="Q236" s="176"/>
      <c r="R236" s="176"/>
      <c r="S236" s="176"/>
      <c r="T236" s="176"/>
      <c r="U236" s="176"/>
      <c r="V236" s="176"/>
    </row>
    <row r="237" spans="1:22" x14ac:dyDescent="0.25">
      <c r="A237" s="176"/>
      <c r="B237" s="176"/>
      <c r="C237" s="176"/>
      <c r="D237" s="176"/>
      <c r="E237" s="176"/>
      <c r="F237" s="176"/>
      <c r="G237" s="176"/>
      <c r="H237" s="176"/>
      <c r="I237" s="176"/>
      <c r="J237" s="176"/>
      <c r="K237" s="176"/>
      <c r="L237" s="176"/>
      <c r="M237" s="176"/>
      <c r="N237" s="176"/>
      <c r="O237" s="176"/>
      <c r="P237" s="176"/>
      <c r="Q237" s="176"/>
      <c r="R237" s="176"/>
      <c r="S237" s="176"/>
      <c r="T237" s="176"/>
      <c r="U237" s="176"/>
      <c r="V237" s="176"/>
    </row>
    <row r="238" spans="1:22" x14ac:dyDescent="0.25">
      <c r="A238" s="176"/>
      <c r="B238" s="176"/>
      <c r="C238" s="176"/>
      <c r="D238" s="176"/>
      <c r="E238" s="176"/>
      <c r="F238" s="176"/>
      <c r="G238" s="176"/>
      <c r="H238" s="176"/>
      <c r="I238" s="176"/>
      <c r="J238" s="176"/>
      <c r="K238" s="176"/>
      <c r="L238" s="176"/>
      <c r="M238" s="176"/>
      <c r="N238" s="176"/>
      <c r="O238" s="176"/>
      <c r="P238" s="176"/>
      <c r="Q238" s="176"/>
      <c r="R238" s="176"/>
      <c r="S238" s="176"/>
      <c r="T238" s="176"/>
      <c r="U238" s="176"/>
      <c r="V238" s="176"/>
    </row>
    <row r="239" spans="1:22" x14ac:dyDescent="0.25">
      <c r="A239" s="176"/>
      <c r="B239" s="176"/>
      <c r="C239" s="176"/>
      <c r="D239" s="176"/>
      <c r="E239" s="176"/>
      <c r="F239" s="176"/>
      <c r="G239" s="176"/>
      <c r="H239" s="176"/>
      <c r="I239" s="176"/>
      <c r="J239" s="176"/>
      <c r="K239" s="176"/>
      <c r="L239" s="176"/>
      <c r="M239" s="176"/>
      <c r="N239" s="176"/>
      <c r="O239" s="176"/>
      <c r="P239" s="176"/>
      <c r="Q239" s="176"/>
      <c r="R239" s="176"/>
      <c r="S239" s="176"/>
      <c r="T239" s="176"/>
      <c r="U239" s="176"/>
      <c r="V239" s="176"/>
    </row>
    <row r="240" spans="1:22" x14ac:dyDescent="0.25">
      <c r="A240" s="176"/>
      <c r="B240" s="176"/>
      <c r="C240" s="176"/>
      <c r="D240" s="176"/>
      <c r="E240" s="176"/>
      <c r="F240" s="176"/>
      <c r="G240" s="176"/>
      <c r="H240" s="176"/>
      <c r="I240" s="176"/>
      <c r="J240" s="176"/>
      <c r="K240" s="176"/>
      <c r="L240" s="176"/>
      <c r="M240" s="176"/>
      <c r="N240" s="176"/>
      <c r="O240" s="176"/>
      <c r="P240" s="176"/>
      <c r="Q240" s="176"/>
      <c r="R240" s="176"/>
      <c r="S240" s="176"/>
      <c r="T240" s="176"/>
      <c r="U240" s="176"/>
      <c r="V240" s="176"/>
    </row>
    <row r="241" spans="1:22" x14ac:dyDescent="0.25">
      <c r="A241" s="176"/>
      <c r="B241" s="176"/>
      <c r="C241" s="176"/>
      <c r="D241" s="176"/>
      <c r="E241" s="176"/>
      <c r="F241" s="176"/>
      <c r="G241" s="176"/>
      <c r="H241" s="176"/>
      <c r="I241" s="176"/>
      <c r="J241" s="176"/>
      <c r="K241" s="176"/>
      <c r="L241" s="176"/>
      <c r="M241" s="176"/>
      <c r="N241" s="176"/>
      <c r="O241" s="176"/>
      <c r="P241" s="176"/>
      <c r="Q241" s="176"/>
      <c r="R241" s="176"/>
      <c r="S241" s="176"/>
      <c r="T241" s="176"/>
      <c r="U241" s="176"/>
      <c r="V241" s="176"/>
    </row>
    <row r="242" spans="1:22" x14ac:dyDescent="0.25">
      <c r="A242" s="176"/>
      <c r="B242" s="176"/>
      <c r="C242" s="176"/>
      <c r="D242" s="176"/>
      <c r="E242" s="176"/>
      <c r="F242" s="176"/>
      <c r="G242" s="176"/>
      <c r="H242" s="176"/>
      <c r="I242" s="176"/>
      <c r="J242" s="176"/>
      <c r="K242" s="176"/>
      <c r="L242" s="176"/>
      <c r="M242" s="176"/>
      <c r="N242" s="176"/>
      <c r="O242" s="176"/>
      <c r="P242" s="176"/>
      <c r="Q242" s="176"/>
      <c r="R242" s="176"/>
      <c r="S242" s="176"/>
      <c r="T242" s="176"/>
      <c r="U242" s="176"/>
      <c r="V242" s="176"/>
    </row>
    <row r="243" spans="1:22" x14ac:dyDescent="0.25">
      <c r="A243" s="176"/>
      <c r="B243" s="176"/>
      <c r="C243" s="176"/>
      <c r="D243" s="176"/>
      <c r="E243" s="176"/>
      <c r="F243" s="176"/>
      <c r="G243" s="176"/>
      <c r="H243" s="176"/>
      <c r="I243" s="176"/>
      <c r="J243" s="176"/>
      <c r="K243" s="176"/>
      <c r="L243" s="176"/>
      <c r="M243" s="176"/>
      <c r="N243" s="176"/>
      <c r="O243" s="176"/>
      <c r="P243" s="176"/>
      <c r="Q243" s="176"/>
      <c r="R243" s="176"/>
      <c r="S243" s="176"/>
      <c r="T243" s="176"/>
      <c r="U243" s="176"/>
      <c r="V243" s="176"/>
    </row>
    <row r="244" spans="1:22" x14ac:dyDescent="0.25">
      <c r="A244" s="176"/>
      <c r="B244" s="176"/>
      <c r="C244" s="176"/>
      <c r="D244" s="176"/>
      <c r="E244" s="176"/>
      <c r="F244" s="176"/>
      <c r="G244" s="176"/>
      <c r="H244" s="176"/>
      <c r="I244" s="176"/>
      <c r="J244" s="176"/>
      <c r="K244" s="176"/>
      <c r="L244" s="176"/>
      <c r="M244" s="176"/>
      <c r="N244" s="176"/>
      <c r="O244" s="176"/>
      <c r="P244" s="176"/>
      <c r="Q244" s="176"/>
      <c r="R244" s="176"/>
      <c r="S244" s="176"/>
      <c r="T244" s="176"/>
      <c r="U244" s="176"/>
      <c r="V244" s="176"/>
    </row>
    <row r="245" spans="1:22" x14ac:dyDescent="0.25">
      <c r="A245" s="176"/>
      <c r="B245" s="176"/>
      <c r="C245" s="176"/>
      <c r="D245" s="176"/>
      <c r="E245" s="176"/>
      <c r="F245" s="176"/>
      <c r="G245" s="176"/>
      <c r="H245" s="176"/>
      <c r="I245" s="176"/>
      <c r="J245" s="176"/>
      <c r="K245" s="176"/>
      <c r="L245" s="176"/>
      <c r="M245" s="176"/>
      <c r="N245" s="176"/>
      <c r="O245" s="176"/>
      <c r="P245" s="176"/>
      <c r="Q245" s="176"/>
      <c r="R245" s="176"/>
      <c r="S245" s="176"/>
      <c r="T245" s="176"/>
      <c r="U245" s="176"/>
      <c r="V245" s="176"/>
    </row>
    <row r="246" spans="1:22" x14ac:dyDescent="0.25">
      <c r="A246" s="176"/>
      <c r="B246" s="176"/>
      <c r="C246" s="176"/>
      <c r="D246" s="176"/>
      <c r="E246" s="176"/>
      <c r="F246" s="176"/>
      <c r="G246" s="176"/>
      <c r="H246" s="176"/>
      <c r="I246" s="176"/>
      <c r="J246" s="176"/>
      <c r="K246" s="176"/>
      <c r="L246" s="176"/>
      <c r="M246" s="176"/>
      <c r="N246" s="176"/>
      <c r="O246" s="176"/>
      <c r="P246" s="176"/>
      <c r="Q246" s="176"/>
      <c r="R246" s="176"/>
      <c r="S246" s="176"/>
      <c r="T246" s="176"/>
      <c r="U246" s="176"/>
      <c r="V246" s="176"/>
    </row>
    <row r="247" spans="1:22" x14ac:dyDescent="0.25">
      <c r="A247" s="176"/>
      <c r="B247" s="176"/>
      <c r="C247" s="176"/>
      <c r="D247" s="176"/>
      <c r="E247" s="176"/>
      <c r="F247" s="176"/>
      <c r="G247" s="176"/>
      <c r="H247" s="176"/>
      <c r="I247" s="176"/>
      <c r="J247" s="176"/>
      <c r="K247" s="176"/>
      <c r="L247" s="176"/>
      <c r="M247" s="176"/>
      <c r="N247" s="176"/>
      <c r="O247" s="176"/>
      <c r="P247" s="176"/>
      <c r="Q247" s="176"/>
      <c r="R247" s="176"/>
      <c r="S247" s="176"/>
      <c r="T247" s="176"/>
      <c r="U247" s="176"/>
      <c r="V247" s="176"/>
    </row>
    <row r="248" spans="1:22" x14ac:dyDescent="0.25">
      <c r="A248" s="176"/>
      <c r="B248" s="176"/>
      <c r="C248" s="176"/>
      <c r="D248" s="176"/>
      <c r="E248" s="176"/>
      <c r="F248" s="176"/>
      <c r="G248" s="176"/>
      <c r="H248" s="176"/>
      <c r="I248" s="176"/>
      <c r="J248" s="176"/>
      <c r="K248" s="176"/>
      <c r="L248" s="176"/>
      <c r="M248" s="176"/>
      <c r="N248" s="176"/>
      <c r="O248" s="176"/>
      <c r="P248" s="176"/>
      <c r="Q248" s="176"/>
      <c r="R248" s="176"/>
      <c r="S248" s="176"/>
      <c r="T248" s="176"/>
      <c r="U248" s="176"/>
      <c r="V248" s="176"/>
    </row>
    <row r="249" spans="1:22" x14ac:dyDescent="0.25">
      <c r="A249" s="176"/>
      <c r="B249" s="176"/>
      <c r="C249" s="176"/>
      <c r="D249" s="176"/>
      <c r="E249" s="176"/>
      <c r="F249" s="176"/>
      <c r="G249" s="176"/>
      <c r="H249" s="176"/>
      <c r="I249" s="176"/>
      <c r="J249" s="176"/>
      <c r="K249" s="176"/>
      <c r="L249" s="176"/>
      <c r="M249" s="176"/>
      <c r="N249" s="176"/>
      <c r="O249" s="176"/>
      <c r="P249" s="176"/>
      <c r="Q249" s="176"/>
      <c r="R249" s="176"/>
      <c r="S249" s="176"/>
      <c r="T249" s="176"/>
      <c r="U249" s="176"/>
      <c r="V249" s="176"/>
    </row>
    <row r="250" spans="1:22" x14ac:dyDescent="0.25">
      <c r="A250" s="176"/>
      <c r="B250" s="176"/>
      <c r="C250" s="176"/>
      <c r="D250" s="176"/>
      <c r="E250" s="176"/>
      <c r="F250" s="176"/>
      <c r="G250" s="176"/>
      <c r="H250" s="176"/>
      <c r="I250" s="176"/>
      <c r="J250" s="176"/>
      <c r="K250" s="176"/>
      <c r="L250" s="176"/>
      <c r="M250" s="176"/>
      <c r="N250" s="176"/>
      <c r="O250" s="176"/>
      <c r="P250" s="176"/>
      <c r="Q250" s="176"/>
      <c r="R250" s="176"/>
      <c r="S250" s="176"/>
      <c r="T250" s="176"/>
      <c r="U250" s="176"/>
      <c r="V250" s="176"/>
    </row>
    <row r="251" spans="1:22" x14ac:dyDescent="0.25">
      <c r="A251" s="176"/>
      <c r="B251" s="176"/>
      <c r="C251" s="176"/>
      <c r="D251" s="176"/>
      <c r="E251" s="176"/>
      <c r="F251" s="176"/>
      <c r="G251" s="176"/>
      <c r="H251" s="176"/>
      <c r="I251" s="176"/>
      <c r="J251" s="176"/>
      <c r="K251" s="176"/>
      <c r="L251" s="176"/>
      <c r="M251" s="176"/>
      <c r="N251" s="176"/>
      <c r="O251" s="176"/>
      <c r="P251" s="176"/>
      <c r="Q251" s="176"/>
      <c r="R251" s="176"/>
      <c r="S251" s="176"/>
      <c r="T251" s="176"/>
      <c r="U251" s="176"/>
      <c r="V251" s="176"/>
    </row>
    <row r="252" spans="1:22" x14ac:dyDescent="0.25">
      <c r="A252" s="176"/>
      <c r="B252" s="176"/>
      <c r="C252" s="176"/>
      <c r="D252" s="176"/>
      <c r="E252" s="176"/>
      <c r="F252" s="176"/>
      <c r="G252" s="176"/>
      <c r="H252" s="176"/>
      <c r="I252" s="176"/>
      <c r="J252" s="176"/>
      <c r="K252" s="176"/>
      <c r="L252" s="176"/>
      <c r="M252" s="176"/>
      <c r="N252" s="176"/>
      <c r="O252" s="176"/>
      <c r="P252" s="176"/>
      <c r="Q252" s="176"/>
      <c r="R252" s="176"/>
      <c r="S252" s="176"/>
      <c r="T252" s="176"/>
      <c r="U252" s="176"/>
      <c r="V252" s="176"/>
    </row>
    <row r="253" spans="1:22" x14ac:dyDescent="0.25">
      <c r="A253" s="176"/>
      <c r="B253" s="176"/>
      <c r="C253" s="176"/>
      <c r="D253" s="176"/>
      <c r="E253" s="176"/>
      <c r="F253" s="176"/>
      <c r="G253" s="176"/>
      <c r="H253" s="176"/>
      <c r="I253" s="176"/>
      <c r="J253" s="176"/>
      <c r="K253" s="176"/>
      <c r="L253" s="176"/>
      <c r="M253" s="176"/>
      <c r="N253" s="176"/>
      <c r="O253" s="176"/>
      <c r="P253" s="176"/>
      <c r="Q253" s="176"/>
      <c r="R253" s="176"/>
      <c r="S253" s="176"/>
      <c r="T253" s="176"/>
      <c r="U253" s="176"/>
      <c r="V253" s="176"/>
    </row>
    <row r="254" spans="1:22" x14ac:dyDescent="0.25">
      <c r="A254" s="176"/>
      <c r="B254" s="176"/>
      <c r="C254" s="176"/>
      <c r="D254" s="176"/>
      <c r="E254" s="176"/>
      <c r="F254" s="176"/>
      <c r="G254" s="176"/>
      <c r="H254" s="176"/>
      <c r="I254" s="176"/>
      <c r="J254" s="176"/>
      <c r="K254" s="176"/>
      <c r="L254" s="176"/>
      <c r="M254" s="176"/>
      <c r="N254" s="176"/>
      <c r="O254" s="176"/>
      <c r="P254" s="176"/>
      <c r="Q254" s="176"/>
      <c r="R254" s="176"/>
      <c r="S254" s="176"/>
      <c r="T254" s="176"/>
      <c r="U254" s="176"/>
      <c r="V254" s="176"/>
    </row>
    <row r="255" spans="1:22" x14ac:dyDescent="0.25">
      <c r="A255" s="176"/>
      <c r="B255" s="176"/>
      <c r="C255" s="176"/>
      <c r="D255" s="176"/>
      <c r="E255" s="176"/>
      <c r="F255" s="176"/>
      <c r="G255" s="176"/>
      <c r="H255" s="176"/>
      <c r="I255" s="176"/>
      <c r="J255" s="176"/>
      <c r="K255" s="176"/>
      <c r="L255" s="176"/>
      <c r="M255" s="176"/>
      <c r="N255" s="176"/>
      <c r="O255" s="176"/>
      <c r="P255" s="176"/>
      <c r="Q255" s="176"/>
      <c r="R255" s="176"/>
      <c r="S255" s="176"/>
      <c r="T255" s="176"/>
      <c r="U255" s="176"/>
      <c r="V255" s="176"/>
    </row>
    <row r="256" spans="1:22" x14ac:dyDescent="0.25">
      <c r="A256" s="176"/>
      <c r="B256" s="176"/>
      <c r="C256" s="176"/>
      <c r="D256" s="176"/>
      <c r="E256" s="176"/>
      <c r="F256" s="176"/>
      <c r="G256" s="176"/>
      <c r="H256" s="176"/>
      <c r="I256" s="176"/>
      <c r="J256" s="176"/>
      <c r="K256" s="176"/>
      <c r="L256" s="176"/>
      <c r="M256" s="176"/>
      <c r="N256" s="176"/>
      <c r="O256" s="176"/>
      <c r="P256" s="176"/>
      <c r="Q256" s="176"/>
      <c r="R256" s="176"/>
      <c r="S256" s="176"/>
      <c r="T256" s="176"/>
      <c r="U256" s="176"/>
      <c r="V256" s="176"/>
    </row>
    <row r="257" spans="1:22" x14ac:dyDescent="0.25">
      <c r="A257" s="176"/>
      <c r="B257" s="176"/>
      <c r="C257" s="176"/>
      <c r="D257" s="176"/>
      <c r="E257" s="176"/>
      <c r="F257" s="176"/>
      <c r="G257" s="176"/>
      <c r="H257" s="176"/>
      <c r="I257" s="176"/>
      <c r="J257" s="176"/>
      <c r="K257" s="176"/>
      <c r="L257" s="176"/>
      <c r="M257" s="176"/>
      <c r="N257" s="176"/>
      <c r="O257" s="176"/>
      <c r="P257" s="176"/>
      <c r="Q257" s="176"/>
      <c r="R257" s="176"/>
      <c r="S257" s="176"/>
      <c r="T257" s="176"/>
      <c r="U257" s="176"/>
      <c r="V257" s="176"/>
    </row>
    <row r="258" spans="1:22" x14ac:dyDescent="0.25">
      <c r="A258" s="176"/>
      <c r="B258" s="176"/>
      <c r="C258" s="176"/>
      <c r="D258" s="176"/>
      <c r="E258" s="176"/>
      <c r="F258" s="176"/>
      <c r="G258" s="176"/>
      <c r="H258" s="176"/>
      <c r="I258" s="176"/>
      <c r="J258" s="176"/>
      <c r="K258" s="176"/>
      <c r="L258" s="176"/>
      <c r="M258" s="176"/>
      <c r="N258" s="176"/>
      <c r="O258" s="176"/>
      <c r="P258" s="176"/>
      <c r="Q258" s="176"/>
      <c r="R258" s="176"/>
      <c r="S258" s="176"/>
      <c r="T258" s="176"/>
      <c r="U258" s="176"/>
      <c r="V258" s="176"/>
    </row>
    <row r="259" spans="1:22" x14ac:dyDescent="0.25">
      <c r="A259" s="176"/>
      <c r="B259" s="176"/>
      <c r="C259" s="176"/>
      <c r="D259" s="176"/>
      <c r="E259" s="176"/>
      <c r="F259" s="176"/>
      <c r="G259" s="176"/>
      <c r="H259" s="176"/>
      <c r="I259" s="176"/>
      <c r="J259" s="176"/>
      <c r="K259" s="176"/>
      <c r="L259" s="176"/>
      <c r="M259" s="176"/>
      <c r="N259" s="176"/>
      <c r="O259" s="176"/>
      <c r="P259" s="176"/>
      <c r="Q259" s="176"/>
      <c r="R259" s="176"/>
      <c r="S259" s="176"/>
      <c r="T259" s="176"/>
      <c r="U259" s="176"/>
      <c r="V259" s="176"/>
    </row>
    <row r="260" spans="1:22" x14ac:dyDescent="0.25">
      <c r="A260" s="176"/>
      <c r="B260" s="176"/>
      <c r="C260" s="176"/>
      <c r="D260" s="176"/>
      <c r="E260" s="176"/>
      <c r="F260" s="176"/>
      <c r="G260" s="176"/>
      <c r="H260" s="176"/>
      <c r="I260" s="176"/>
      <c r="J260" s="176"/>
      <c r="K260" s="176"/>
      <c r="L260" s="176"/>
      <c r="M260" s="176"/>
      <c r="N260" s="176"/>
      <c r="O260" s="176"/>
      <c r="P260" s="176"/>
      <c r="Q260" s="176"/>
      <c r="R260" s="176"/>
      <c r="S260" s="176"/>
      <c r="T260" s="176"/>
      <c r="U260" s="176"/>
      <c r="V260" s="176"/>
    </row>
    <row r="261" spans="1:22" x14ac:dyDescent="0.25">
      <c r="A261" s="176"/>
      <c r="B261" s="176"/>
      <c r="C261" s="176"/>
      <c r="D261" s="176"/>
      <c r="E261" s="176"/>
      <c r="F261" s="176"/>
      <c r="G261" s="176"/>
      <c r="H261" s="176"/>
      <c r="I261" s="176"/>
      <c r="J261" s="176"/>
      <c r="K261" s="176"/>
      <c r="L261" s="176"/>
      <c r="M261" s="176"/>
      <c r="N261" s="176"/>
      <c r="O261" s="176"/>
      <c r="P261" s="176"/>
      <c r="Q261" s="176"/>
      <c r="R261" s="176"/>
      <c r="S261" s="176"/>
      <c r="T261" s="176"/>
      <c r="U261" s="176"/>
      <c r="V261" s="176"/>
    </row>
    <row r="262" spans="1:22" x14ac:dyDescent="0.25">
      <c r="A262" s="176"/>
      <c r="B262" s="176"/>
      <c r="C262" s="176"/>
      <c r="D262" s="176"/>
      <c r="E262" s="176"/>
      <c r="F262" s="176"/>
      <c r="G262" s="176"/>
      <c r="H262" s="176"/>
      <c r="I262" s="176"/>
      <c r="J262" s="176"/>
      <c r="K262" s="176"/>
      <c r="L262" s="176"/>
      <c r="M262" s="176"/>
      <c r="N262" s="176"/>
      <c r="O262" s="176"/>
      <c r="P262" s="176"/>
      <c r="Q262" s="176"/>
      <c r="R262" s="176"/>
      <c r="S262" s="176"/>
      <c r="T262" s="176"/>
      <c r="U262" s="176"/>
      <c r="V262" s="176"/>
    </row>
    <row r="263" spans="1:22" x14ac:dyDescent="0.25">
      <c r="A263" s="176"/>
      <c r="B263" s="176"/>
      <c r="C263" s="176"/>
      <c r="D263" s="176"/>
      <c r="E263" s="176"/>
      <c r="F263" s="176"/>
      <c r="G263" s="176"/>
      <c r="H263" s="176"/>
      <c r="I263" s="176"/>
      <c r="J263" s="176"/>
      <c r="K263" s="176"/>
      <c r="L263" s="176"/>
      <c r="M263" s="176"/>
      <c r="N263" s="176"/>
      <c r="O263" s="176"/>
      <c r="P263" s="176"/>
      <c r="Q263" s="176"/>
      <c r="R263" s="176"/>
      <c r="S263" s="176"/>
      <c r="T263" s="176"/>
      <c r="U263" s="176"/>
      <c r="V263" s="176"/>
    </row>
    <row r="264" spans="1:22" x14ac:dyDescent="0.25">
      <c r="A264" s="176"/>
      <c r="B264" s="176"/>
      <c r="C264" s="176"/>
      <c r="D264" s="176"/>
      <c r="E264" s="176"/>
      <c r="F264" s="176"/>
      <c r="G264" s="176"/>
      <c r="H264" s="176"/>
      <c r="I264" s="176"/>
      <c r="J264" s="176"/>
      <c r="K264" s="176"/>
      <c r="L264" s="176"/>
      <c r="M264" s="176"/>
      <c r="N264" s="176"/>
      <c r="O264" s="176"/>
      <c r="P264" s="176"/>
      <c r="Q264" s="176"/>
      <c r="R264" s="176"/>
      <c r="S264" s="176"/>
      <c r="T264" s="176"/>
      <c r="U264" s="176"/>
      <c r="V264" s="176"/>
    </row>
    <row r="265" spans="1:22" x14ac:dyDescent="0.25">
      <c r="A265" s="176"/>
      <c r="B265" s="176"/>
      <c r="C265" s="176"/>
      <c r="D265" s="176"/>
      <c r="E265" s="176"/>
      <c r="F265" s="176"/>
      <c r="G265" s="176"/>
      <c r="H265" s="176"/>
      <c r="I265" s="176"/>
      <c r="J265" s="176"/>
      <c r="K265" s="176"/>
      <c r="L265" s="176"/>
      <c r="M265" s="176"/>
      <c r="N265" s="176"/>
      <c r="O265" s="176"/>
      <c r="P265" s="176"/>
      <c r="Q265" s="176"/>
      <c r="R265" s="176"/>
      <c r="S265" s="176"/>
      <c r="T265" s="176"/>
      <c r="U265" s="176"/>
      <c r="V265" s="176"/>
    </row>
    <row r="266" spans="1:22" x14ac:dyDescent="0.25">
      <c r="A266" s="176"/>
      <c r="B266" s="176"/>
      <c r="C266" s="176"/>
      <c r="D266" s="176"/>
      <c r="E266" s="176"/>
      <c r="F266" s="176"/>
      <c r="G266" s="176"/>
      <c r="H266" s="176"/>
      <c r="I266" s="176"/>
      <c r="J266" s="176"/>
      <c r="K266" s="176"/>
      <c r="L266" s="176"/>
      <c r="M266" s="176"/>
      <c r="N266" s="176"/>
      <c r="O266" s="176"/>
      <c r="P266" s="176"/>
      <c r="Q266" s="176"/>
      <c r="R266" s="176"/>
      <c r="S266" s="176"/>
      <c r="T266" s="176"/>
      <c r="U266" s="176"/>
      <c r="V266" s="176"/>
    </row>
    <row r="267" spans="1:22" x14ac:dyDescent="0.25">
      <c r="A267" s="176"/>
      <c r="B267" s="176"/>
      <c r="C267" s="176"/>
      <c r="D267" s="176"/>
      <c r="E267" s="176"/>
      <c r="F267" s="176"/>
      <c r="G267" s="176"/>
      <c r="H267" s="176"/>
      <c r="I267" s="176"/>
      <c r="J267" s="176"/>
      <c r="K267" s="176"/>
      <c r="L267" s="176"/>
      <c r="M267" s="176"/>
      <c r="N267" s="176"/>
      <c r="O267" s="176"/>
      <c r="P267" s="176"/>
      <c r="Q267" s="176"/>
      <c r="R267" s="176"/>
      <c r="S267" s="176"/>
      <c r="T267" s="176"/>
      <c r="U267" s="176"/>
      <c r="V267" s="176"/>
    </row>
    <row r="268" spans="1:22" x14ac:dyDescent="0.25">
      <c r="A268" s="176"/>
      <c r="B268" s="176"/>
      <c r="C268" s="176"/>
      <c r="D268" s="176"/>
      <c r="E268" s="176"/>
      <c r="F268" s="176"/>
      <c r="G268" s="176"/>
      <c r="H268" s="176"/>
      <c r="I268" s="176"/>
      <c r="J268" s="176"/>
      <c r="K268" s="176"/>
      <c r="L268" s="176"/>
      <c r="M268" s="176"/>
      <c r="N268" s="176"/>
      <c r="O268" s="176"/>
      <c r="P268" s="176"/>
      <c r="Q268" s="176"/>
      <c r="R268" s="176"/>
      <c r="S268" s="176"/>
      <c r="T268" s="176"/>
      <c r="U268" s="176"/>
      <c r="V268" s="176"/>
    </row>
    <row r="269" spans="1:22" x14ac:dyDescent="0.25">
      <c r="A269" s="176"/>
      <c r="B269" s="176"/>
      <c r="C269" s="176"/>
      <c r="D269" s="176"/>
      <c r="E269" s="176"/>
      <c r="F269" s="176"/>
      <c r="G269" s="176"/>
      <c r="H269" s="176"/>
      <c r="I269" s="176"/>
      <c r="J269" s="176"/>
      <c r="K269" s="176"/>
      <c r="L269" s="176"/>
      <c r="M269" s="176"/>
      <c r="N269" s="176"/>
      <c r="O269" s="176"/>
      <c r="P269" s="176"/>
      <c r="Q269" s="176"/>
      <c r="R269" s="176"/>
      <c r="S269" s="176"/>
      <c r="T269" s="176"/>
      <c r="U269" s="176"/>
      <c r="V269" s="176"/>
    </row>
    <row r="270" spans="1:22" x14ac:dyDescent="0.25">
      <c r="A270" s="176"/>
      <c r="B270" s="176"/>
      <c r="C270" s="176"/>
      <c r="D270" s="176"/>
      <c r="E270" s="176"/>
      <c r="F270" s="176"/>
      <c r="G270" s="176"/>
      <c r="H270" s="176"/>
      <c r="I270" s="176"/>
      <c r="J270" s="176"/>
      <c r="K270" s="176"/>
      <c r="L270" s="176"/>
      <c r="M270" s="176"/>
      <c r="N270" s="176"/>
      <c r="O270" s="176"/>
      <c r="P270" s="176"/>
      <c r="Q270" s="176"/>
      <c r="R270" s="176"/>
      <c r="S270" s="176"/>
      <c r="T270" s="176"/>
      <c r="U270" s="176"/>
      <c r="V270" s="176"/>
    </row>
    <row r="271" spans="1:22" x14ac:dyDescent="0.25">
      <c r="A271" s="176"/>
      <c r="B271" s="176"/>
      <c r="C271" s="176"/>
      <c r="D271" s="176"/>
      <c r="E271" s="176"/>
      <c r="F271" s="176"/>
      <c r="G271" s="176"/>
      <c r="H271" s="176"/>
      <c r="I271" s="176"/>
      <c r="J271" s="176"/>
      <c r="K271" s="176"/>
      <c r="L271" s="176"/>
      <c r="M271" s="176"/>
      <c r="N271" s="176"/>
      <c r="O271" s="176"/>
      <c r="P271" s="176"/>
      <c r="Q271" s="176"/>
      <c r="R271" s="176"/>
      <c r="S271" s="176"/>
      <c r="T271" s="176"/>
      <c r="U271" s="176"/>
      <c r="V271" s="176"/>
    </row>
    <row r="272" spans="1:22" x14ac:dyDescent="0.25">
      <c r="A272" s="176"/>
      <c r="B272" s="176"/>
      <c r="C272" s="176"/>
      <c r="D272" s="176"/>
      <c r="E272" s="176"/>
      <c r="F272" s="176"/>
      <c r="G272" s="176"/>
      <c r="H272" s="176"/>
      <c r="I272" s="176"/>
      <c r="J272" s="176"/>
      <c r="K272" s="176"/>
      <c r="L272" s="176"/>
      <c r="M272" s="176"/>
      <c r="N272" s="176"/>
      <c r="O272" s="176"/>
      <c r="P272" s="176"/>
      <c r="Q272" s="176"/>
      <c r="R272" s="176"/>
      <c r="S272" s="176"/>
      <c r="T272" s="176"/>
      <c r="U272" s="176"/>
      <c r="V272" s="176"/>
    </row>
    <row r="273" spans="1:22" x14ac:dyDescent="0.25">
      <c r="A273" s="176"/>
      <c r="B273" s="176"/>
      <c r="C273" s="176"/>
      <c r="D273" s="176"/>
      <c r="E273" s="176"/>
      <c r="F273" s="176"/>
      <c r="G273" s="176"/>
      <c r="H273" s="176"/>
      <c r="I273" s="176"/>
      <c r="J273" s="176"/>
      <c r="K273" s="176"/>
      <c r="L273" s="176"/>
      <c r="M273" s="176"/>
      <c r="N273" s="176"/>
      <c r="O273" s="176"/>
      <c r="P273" s="176"/>
      <c r="Q273" s="176"/>
      <c r="R273" s="176"/>
      <c r="S273" s="176"/>
      <c r="T273" s="176"/>
      <c r="U273" s="176"/>
      <c r="V273" s="176"/>
    </row>
    <row r="274" spans="1:22" x14ac:dyDescent="0.25">
      <c r="A274" s="176"/>
      <c r="B274" s="176"/>
      <c r="C274" s="176"/>
      <c r="D274" s="176"/>
      <c r="E274" s="176"/>
      <c r="F274" s="176"/>
      <c r="G274" s="176"/>
      <c r="H274" s="176"/>
      <c r="I274" s="176"/>
      <c r="J274" s="176"/>
      <c r="K274" s="176"/>
      <c r="L274" s="176"/>
      <c r="M274" s="176"/>
      <c r="N274" s="176"/>
      <c r="O274" s="176"/>
      <c r="P274" s="176"/>
      <c r="Q274" s="176"/>
      <c r="R274" s="176"/>
      <c r="S274" s="176"/>
      <c r="T274" s="176"/>
      <c r="U274" s="176"/>
      <c r="V274" s="176"/>
    </row>
    <row r="275" spans="1:22" x14ac:dyDescent="0.25">
      <c r="A275" s="176"/>
      <c r="B275" s="176"/>
      <c r="C275" s="176"/>
      <c r="D275" s="176"/>
      <c r="E275" s="176"/>
      <c r="F275" s="176"/>
      <c r="G275" s="176"/>
      <c r="H275" s="176"/>
      <c r="I275" s="176"/>
      <c r="J275" s="176"/>
      <c r="K275" s="176"/>
      <c r="L275" s="176"/>
      <c r="M275" s="176"/>
      <c r="N275" s="176"/>
      <c r="O275" s="176"/>
      <c r="P275" s="176"/>
      <c r="Q275" s="176"/>
      <c r="R275" s="176"/>
      <c r="S275" s="176"/>
      <c r="T275" s="176"/>
      <c r="U275" s="176"/>
      <c r="V275" s="176"/>
    </row>
    <row r="276" spans="1:22" x14ac:dyDescent="0.25">
      <c r="A276" s="176"/>
      <c r="B276" s="176"/>
      <c r="C276" s="176"/>
      <c r="D276" s="176"/>
      <c r="E276" s="176"/>
      <c r="F276" s="176"/>
      <c r="G276" s="176"/>
      <c r="H276" s="176"/>
      <c r="I276" s="176"/>
      <c r="J276" s="176"/>
      <c r="K276" s="176"/>
      <c r="L276" s="176"/>
      <c r="M276" s="176"/>
      <c r="N276" s="176"/>
      <c r="O276" s="176"/>
      <c r="P276" s="176"/>
      <c r="Q276" s="176"/>
      <c r="R276" s="176"/>
      <c r="S276" s="176"/>
      <c r="T276" s="176"/>
      <c r="U276" s="176"/>
      <c r="V276" s="176"/>
    </row>
    <row r="277" spans="1:22" x14ac:dyDescent="0.25">
      <c r="A277" s="176"/>
      <c r="B277" s="176"/>
      <c r="C277" s="176"/>
      <c r="D277" s="176"/>
      <c r="E277" s="176"/>
      <c r="F277" s="176"/>
      <c r="G277" s="176"/>
      <c r="H277" s="176"/>
      <c r="I277" s="176"/>
      <c r="J277" s="176"/>
      <c r="K277" s="176"/>
      <c r="L277" s="176"/>
      <c r="M277" s="176"/>
      <c r="N277" s="176"/>
      <c r="O277" s="176"/>
      <c r="P277" s="176"/>
      <c r="Q277" s="176"/>
      <c r="R277" s="176"/>
      <c r="S277" s="176"/>
      <c r="T277" s="176"/>
      <c r="U277" s="176"/>
      <c r="V277" s="176"/>
    </row>
    <row r="278" spans="1:22" x14ac:dyDescent="0.25">
      <c r="A278" s="176"/>
      <c r="B278" s="176"/>
      <c r="C278" s="176"/>
      <c r="D278" s="176"/>
      <c r="E278" s="176"/>
      <c r="F278" s="176"/>
      <c r="G278" s="176"/>
      <c r="H278" s="176"/>
      <c r="I278" s="176"/>
      <c r="J278" s="176"/>
      <c r="K278" s="176"/>
      <c r="L278" s="176"/>
      <c r="M278" s="176"/>
      <c r="N278" s="176"/>
      <c r="O278" s="176"/>
      <c r="P278" s="176"/>
      <c r="Q278" s="176"/>
      <c r="R278" s="176"/>
      <c r="S278" s="176"/>
      <c r="T278" s="176"/>
      <c r="U278" s="176"/>
      <c r="V278" s="176"/>
    </row>
    <row r="279" spans="1:22" x14ac:dyDescent="0.25">
      <c r="A279" s="176"/>
      <c r="B279" s="176"/>
      <c r="C279" s="176"/>
      <c r="D279" s="176"/>
      <c r="E279" s="176"/>
      <c r="F279" s="176"/>
      <c r="G279" s="176"/>
      <c r="H279" s="176"/>
      <c r="I279" s="176"/>
      <c r="J279" s="176"/>
      <c r="K279" s="176"/>
      <c r="L279" s="176"/>
      <c r="M279" s="176"/>
      <c r="N279" s="176"/>
      <c r="O279" s="176"/>
      <c r="P279" s="176"/>
      <c r="Q279" s="176"/>
      <c r="R279" s="176"/>
      <c r="S279" s="176"/>
      <c r="T279" s="176"/>
      <c r="U279" s="176"/>
      <c r="V279" s="176"/>
    </row>
    <row r="280" spans="1:22" x14ac:dyDescent="0.25">
      <c r="A280" s="176"/>
      <c r="B280" s="176"/>
      <c r="C280" s="176"/>
      <c r="D280" s="176"/>
      <c r="E280" s="176"/>
      <c r="F280" s="176"/>
      <c r="G280" s="176"/>
      <c r="H280" s="176"/>
      <c r="I280" s="176"/>
      <c r="J280" s="176"/>
      <c r="K280" s="176"/>
      <c r="L280" s="176"/>
      <c r="M280" s="176"/>
      <c r="N280" s="176"/>
      <c r="O280" s="176"/>
      <c r="P280" s="176"/>
      <c r="Q280" s="176"/>
      <c r="R280" s="176"/>
      <c r="S280" s="176"/>
      <c r="T280" s="176"/>
      <c r="U280" s="176"/>
      <c r="V280" s="176"/>
    </row>
    <row r="281" spans="1:22" x14ac:dyDescent="0.25">
      <c r="A281" s="176"/>
      <c r="B281" s="176"/>
      <c r="C281" s="176"/>
      <c r="D281" s="176"/>
      <c r="E281" s="176"/>
      <c r="F281" s="176"/>
      <c r="G281" s="176"/>
      <c r="H281" s="176"/>
      <c r="I281" s="176"/>
      <c r="J281" s="176"/>
      <c r="K281" s="176"/>
      <c r="L281" s="176"/>
      <c r="M281" s="176"/>
      <c r="N281" s="176"/>
      <c r="O281" s="176"/>
      <c r="P281" s="176"/>
      <c r="Q281" s="176"/>
      <c r="R281" s="176"/>
      <c r="S281" s="176"/>
      <c r="T281" s="176"/>
      <c r="U281" s="176"/>
      <c r="V281" s="176"/>
    </row>
    <row r="282" spans="1:22" x14ac:dyDescent="0.25">
      <c r="A282" s="176"/>
      <c r="B282" s="176"/>
      <c r="C282" s="176"/>
      <c r="D282" s="176"/>
      <c r="E282" s="176"/>
      <c r="F282" s="176"/>
      <c r="G282" s="176"/>
      <c r="H282" s="176"/>
      <c r="I282" s="176"/>
      <c r="J282" s="176"/>
      <c r="K282" s="176"/>
      <c r="L282" s="176"/>
      <c r="M282" s="176"/>
      <c r="N282" s="176"/>
      <c r="O282" s="176"/>
      <c r="P282" s="176"/>
      <c r="Q282" s="176"/>
      <c r="R282" s="176"/>
      <c r="S282" s="176"/>
      <c r="T282" s="176"/>
      <c r="U282" s="176"/>
      <c r="V282" s="176"/>
    </row>
    <row r="283" spans="1:22" x14ac:dyDescent="0.25">
      <c r="A283" s="176"/>
      <c r="B283" s="176"/>
      <c r="C283" s="176"/>
      <c r="D283" s="176"/>
      <c r="E283" s="176"/>
      <c r="F283" s="176"/>
      <c r="G283" s="176"/>
      <c r="H283" s="176"/>
      <c r="I283" s="176"/>
      <c r="J283" s="176"/>
      <c r="K283" s="176"/>
      <c r="L283" s="176"/>
      <c r="M283" s="176"/>
      <c r="N283" s="176"/>
      <c r="O283" s="176"/>
      <c r="P283" s="176"/>
      <c r="Q283" s="176"/>
      <c r="R283" s="176"/>
      <c r="S283" s="176"/>
      <c r="T283" s="176"/>
      <c r="U283" s="176"/>
      <c r="V283" s="176"/>
    </row>
    <row r="284" spans="1:22" x14ac:dyDescent="0.25">
      <c r="A284" s="176"/>
      <c r="B284" s="176"/>
      <c r="C284" s="176"/>
      <c r="D284" s="176"/>
      <c r="E284" s="176"/>
      <c r="F284" s="176"/>
      <c r="G284" s="176"/>
      <c r="H284" s="176"/>
      <c r="I284" s="176"/>
      <c r="J284" s="176"/>
      <c r="K284" s="176"/>
      <c r="L284" s="176"/>
      <c r="M284" s="176"/>
      <c r="N284" s="176"/>
      <c r="O284" s="176"/>
      <c r="P284" s="176"/>
      <c r="Q284" s="176"/>
      <c r="R284" s="176"/>
      <c r="S284" s="176"/>
      <c r="T284" s="176"/>
      <c r="U284" s="176"/>
      <c r="V284" s="176"/>
    </row>
    <row r="285" spans="1:22" x14ac:dyDescent="0.25">
      <c r="A285" s="176"/>
      <c r="B285" s="176"/>
      <c r="C285" s="176"/>
      <c r="D285" s="176"/>
      <c r="E285" s="176"/>
      <c r="F285" s="176"/>
      <c r="G285" s="176"/>
      <c r="H285" s="176"/>
      <c r="I285" s="176"/>
      <c r="J285" s="176"/>
      <c r="K285" s="176"/>
      <c r="L285" s="176"/>
      <c r="M285" s="176"/>
      <c r="N285" s="176"/>
      <c r="O285" s="176"/>
      <c r="P285" s="176"/>
      <c r="Q285" s="176"/>
      <c r="R285" s="176"/>
      <c r="S285" s="176"/>
      <c r="T285" s="176"/>
      <c r="U285" s="176"/>
      <c r="V285" s="176"/>
    </row>
    <row r="286" spans="1:22" x14ac:dyDescent="0.25">
      <c r="A286" s="176"/>
      <c r="B286" s="176"/>
      <c r="C286" s="176"/>
      <c r="D286" s="176"/>
      <c r="E286" s="176"/>
      <c r="F286" s="176"/>
      <c r="G286" s="176"/>
      <c r="H286" s="176"/>
      <c r="I286" s="176"/>
      <c r="J286" s="176"/>
      <c r="K286" s="176"/>
      <c r="L286" s="176"/>
      <c r="M286" s="176"/>
      <c r="N286" s="176"/>
      <c r="O286" s="176"/>
      <c r="P286" s="176"/>
      <c r="Q286" s="176"/>
      <c r="R286" s="176"/>
      <c r="S286" s="176"/>
      <c r="T286" s="176"/>
      <c r="U286" s="176"/>
      <c r="V286" s="176"/>
    </row>
    <row r="287" spans="1:22" x14ac:dyDescent="0.25">
      <c r="A287" s="176"/>
      <c r="B287" s="176"/>
      <c r="C287" s="176"/>
      <c r="D287" s="176"/>
      <c r="E287" s="176"/>
      <c r="F287" s="176"/>
      <c r="G287" s="176"/>
      <c r="H287" s="176"/>
      <c r="I287" s="176"/>
      <c r="J287" s="176"/>
      <c r="K287" s="176"/>
      <c r="L287" s="176"/>
      <c r="M287" s="176"/>
      <c r="N287" s="176"/>
      <c r="O287" s="176"/>
      <c r="P287" s="176"/>
      <c r="Q287" s="176"/>
      <c r="R287" s="176"/>
      <c r="S287" s="176"/>
      <c r="T287" s="176"/>
      <c r="U287" s="176"/>
      <c r="V287" s="176"/>
    </row>
    <row r="288" spans="1:22" x14ac:dyDescent="0.25">
      <c r="A288" s="176"/>
      <c r="B288" s="176"/>
      <c r="C288" s="176"/>
      <c r="D288" s="176"/>
      <c r="E288" s="176"/>
      <c r="F288" s="176"/>
      <c r="G288" s="176"/>
      <c r="H288" s="176"/>
      <c r="I288" s="176"/>
      <c r="J288" s="176"/>
      <c r="K288" s="176"/>
      <c r="L288" s="176"/>
      <c r="M288" s="176"/>
      <c r="N288" s="176"/>
      <c r="O288" s="176"/>
      <c r="P288" s="176"/>
      <c r="Q288" s="176"/>
      <c r="R288" s="176"/>
      <c r="S288" s="176"/>
      <c r="T288" s="176"/>
      <c r="U288" s="176"/>
      <c r="V288" s="176"/>
    </row>
    <row r="289" spans="1:22" x14ac:dyDescent="0.25">
      <c r="A289" s="176"/>
      <c r="B289" s="176"/>
      <c r="C289" s="176"/>
      <c r="D289" s="176"/>
      <c r="E289" s="176"/>
      <c r="F289" s="176"/>
      <c r="G289" s="176"/>
      <c r="H289" s="176"/>
      <c r="I289" s="176"/>
      <c r="J289" s="176"/>
      <c r="K289" s="176"/>
      <c r="L289" s="176"/>
      <c r="M289" s="176"/>
      <c r="N289" s="176"/>
      <c r="O289" s="176"/>
      <c r="P289" s="176"/>
      <c r="Q289" s="176"/>
      <c r="R289" s="176"/>
      <c r="S289" s="176"/>
      <c r="T289" s="176"/>
      <c r="U289" s="176"/>
      <c r="V289" s="176"/>
    </row>
    <row r="290" spans="1:22" x14ac:dyDescent="0.25">
      <c r="A290" s="176"/>
      <c r="B290" s="176"/>
      <c r="C290" s="176"/>
      <c r="D290" s="176"/>
      <c r="E290" s="176"/>
      <c r="F290" s="176"/>
      <c r="G290" s="176"/>
      <c r="H290" s="176"/>
      <c r="I290" s="176"/>
      <c r="J290" s="176"/>
      <c r="K290" s="176"/>
      <c r="L290" s="176"/>
      <c r="M290" s="176"/>
      <c r="N290" s="176"/>
      <c r="O290" s="176"/>
      <c r="P290" s="176"/>
      <c r="Q290" s="176"/>
      <c r="R290" s="176"/>
      <c r="S290" s="176"/>
      <c r="T290" s="176"/>
      <c r="U290" s="176"/>
      <c r="V290" s="176"/>
    </row>
    <row r="291" spans="1:22" x14ac:dyDescent="0.25">
      <c r="A291" s="176"/>
      <c r="B291" s="176"/>
      <c r="C291" s="176"/>
      <c r="D291" s="176"/>
      <c r="E291" s="176"/>
      <c r="F291" s="176"/>
      <c r="G291" s="176"/>
      <c r="H291" s="176"/>
      <c r="I291" s="176"/>
      <c r="J291" s="176"/>
      <c r="K291" s="176"/>
      <c r="L291" s="176"/>
      <c r="M291" s="176"/>
      <c r="N291" s="176"/>
      <c r="O291" s="176"/>
      <c r="P291" s="176"/>
      <c r="Q291" s="176"/>
      <c r="R291" s="176"/>
      <c r="S291" s="176"/>
      <c r="T291" s="176"/>
      <c r="U291" s="176"/>
      <c r="V291" s="176"/>
    </row>
    <row r="292" spans="1:22" x14ac:dyDescent="0.25">
      <c r="A292" s="176"/>
      <c r="B292" s="176"/>
      <c r="C292" s="176"/>
      <c r="D292" s="176"/>
      <c r="E292" s="176"/>
      <c r="F292" s="176"/>
      <c r="G292" s="176"/>
      <c r="H292" s="176"/>
      <c r="I292" s="176"/>
      <c r="J292" s="176"/>
      <c r="K292" s="176"/>
      <c r="L292" s="176"/>
      <c r="M292" s="176"/>
      <c r="N292" s="176"/>
      <c r="O292" s="176"/>
      <c r="P292" s="176"/>
      <c r="Q292" s="176"/>
      <c r="R292" s="176"/>
      <c r="S292" s="176"/>
      <c r="T292" s="176"/>
      <c r="U292" s="176"/>
      <c r="V292" s="176"/>
    </row>
    <row r="293" spans="1:22" x14ac:dyDescent="0.25">
      <c r="A293" s="176"/>
      <c r="B293" s="176"/>
      <c r="C293" s="176"/>
      <c r="D293" s="176"/>
      <c r="E293" s="176"/>
      <c r="F293" s="176"/>
      <c r="G293" s="176"/>
      <c r="H293" s="176"/>
      <c r="I293" s="176"/>
      <c r="J293" s="176"/>
      <c r="K293" s="176"/>
      <c r="L293" s="176"/>
      <c r="M293" s="176"/>
      <c r="N293" s="176"/>
      <c r="O293" s="176"/>
      <c r="P293" s="176"/>
      <c r="Q293" s="176"/>
      <c r="R293" s="176"/>
      <c r="S293" s="176"/>
      <c r="T293" s="176"/>
      <c r="U293" s="176"/>
      <c r="V293" s="176"/>
    </row>
    <row r="294" spans="1:22" x14ac:dyDescent="0.25">
      <c r="A294" s="176"/>
      <c r="B294" s="176"/>
      <c r="C294" s="176"/>
      <c r="D294" s="176"/>
      <c r="E294" s="176"/>
      <c r="F294" s="176"/>
      <c r="G294" s="176"/>
      <c r="H294" s="176"/>
      <c r="I294" s="176"/>
      <c r="J294" s="176"/>
      <c r="K294" s="176"/>
      <c r="L294" s="176"/>
      <c r="M294" s="176"/>
      <c r="N294" s="176"/>
      <c r="O294" s="176"/>
      <c r="P294" s="176"/>
      <c r="Q294" s="176"/>
      <c r="R294" s="176"/>
      <c r="S294" s="176"/>
      <c r="T294" s="176"/>
      <c r="U294" s="176"/>
      <c r="V294" s="176"/>
    </row>
    <row r="295" spans="1:22" x14ac:dyDescent="0.25">
      <c r="A295" s="176"/>
      <c r="B295" s="176"/>
      <c r="C295" s="176"/>
      <c r="D295" s="176"/>
      <c r="E295" s="176"/>
      <c r="F295" s="176"/>
      <c r="G295" s="176"/>
      <c r="H295" s="176"/>
      <c r="I295" s="176"/>
      <c r="J295" s="176"/>
      <c r="K295" s="176"/>
      <c r="L295" s="176"/>
      <c r="M295" s="176"/>
      <c r="N295" s="176"/>
      <c r="O295" s="176"/>
      <c r="P295" s="176"/>
      <c r="Q295" s="176"/>
      <c r="R295" s="176"/>
      <c r="S295" s="176"/>
      <c r="T295" s="176"/>
      <c r="U295" s="176"/>
      <c r="V295" s="176"/>
    </row>
    <row r="296" spans="1:22" x14ac:dyDescent="0.25">
      <c r="A296" s="176"/>
      <c r="B296" s="176"/>
      <c r="C296" s="176"/>
      <c r="D296" s="176"/>
      <c r="E296" s="176"/>
      <c r="F296" s="176"/>
      <c r="G296" s="176"/>
      <c r="H296" s="176"/>
      <c r="I296" s="176"/>
      <c r="J296" s="176"/>
      <c r="K296" s="176"/>
      <c r="L296" s="176"/>
      <c r="M296" s="176"/>
      <c r="N296" s="176"/>
      <c r="O296" s="176"/>
      <c r="P296" s="176"/>
      <c r="Q296" s="176"/>
      <c r="R296" s="176"/>
      <c r="S296" s="176"/>
      <c r="T296" s="176"/>
      <c r="U296" s="176"/>
      <c r="V296" s="176"/>
    </row>
    <row r="297" spans="1:22" x14ac:dyDescent="0.25">
      <c r="A297" s="176"/>
      <c r="B297" s="176"/>
      <c r="C297" s="176"/>
      <c r="D297" s="176"/>
      <c r="E297" s="176"/>
      <c r="F297" s="176"/>
      <c r="G297" s="176"/>
      <c r="H297" s="176"/>
      <c r="I297" s="176"/>
      <c r="J297" s="176"/>
      <c r="K297" s="176"/>
      <c r="L297" s="176"/>
      <c r="M297" s="176"/>
      <c r="N297" s="176"/>
      <c r="O297" s="176"/>
      <c r="P297" s="176"/>
      <c r="Q297" s="176"/>
      <c r="R297" s="176"/>
      <c r="S297" s="176"/>
      <c r="T297" s="176"/>
      <c r="U297" s="176"/>
      <c r="V297" s="176"/>
    </row>
    <row r="298" spans="1:22" x14ac:dyDescent="0.25">
      <c r="A298" s="176"/>
      <c r="B298" s="176"/>
      <c r="C298" s="176"/>
      <c r="D298" s="176"/>
      <c r="E298" s="176"/>
      <c r="F298" s="176"/>
      <c r="G298" s="176"/>
      <c r="H298" s="176"/>
      <c r="I298" s="176"/>
      <c r="J298" s="176"/>
      <c r="K298" s="176"/>
      <c r="L298" s="176"/>
      <c r="M298" s="176"/>
      <c r="N298" s="176"/>
      <c r="O298" s="176"/>
      <c r="P298" s="176"/>
      <c r="Q298" s="176"/>
      <c r="R298" s="176"/>
      <c r="S298" s="176"/>
      <c r="T298" s="176"/>
      <c r="U298" s="176"/>
      <c r="V298" s="176"/>
    </row>
    <row r="299" spans="1:22" x14ac:dyDescent="0.25">
      <c r="A299" s="176"/>
      <c r="B299" s="176"/>
      <c r="C299" s="176"/>
      <c r="D299" s="176"/>
      <c r="E299" s="176"/>
      <c r="F299" s="176"/>
      <c r="G299" s="176"/>
      <c r="H299" s="176"/>
      <c r="I299" s="176"/>
      <c r="J299" s="176"/>
      <c r="K299" s="176"/>
      <c r="L299" s="176"/>
      <c r="M299" s="176"/>
      <c r="N299" s="176"/>
      <c r="O299" s="176"/>
      <c r="P299" s="176"/>
      <c r="Q299" s="176"/>
      <c r="R299" s="176"/>
      <c r="S299" s="176"/>
      <c r="T299" s="176"/>
      <c r="U299" s="176"/>
      <c r="V299" s="176"/>
    </row>
    <row r="300" spans="1:22" x14ac:dyDescent="0.25">
      <c r="A300" s="176"/>
      <c r="B300" s="176"/>
      <c r="C300" s="176"/>
      <c r="D300" s="176"/>
      <c r="E300" s="176"/>
      <c r="F300" s="176"/>
      <c r="G300" s="176"/>
      <c r="H300" s="176"/>
      <c r="I300" s="176"/>
      <c r="J300" s="176"/>
      <c r="K300" s="176"/>
      <c r="L300" s="176"/>
      <c r="M300" s="176"/>
      <c r="N300" s="176"/>
      <c r="O300" s="176"/>
      <c r="P300" s="176"/>
      <c r="Q300" s="176"/>
      <c r="R300" s="176"/>
      <c r="S300" s="176"/>
      <c r="T300" s="176"/>
      <c r="U300" s="176"/>
      <c r="V300" s="176"/>
    </row>
    <row r="301" spans="1:22" x14ac:dyDescent="0.25">
      <c r="A301" s="176"/>
      <c r="B301" s="176"/>
      <c r="C301" s="176"/>
      <c r="D301" s="176"/>
      <c r="E301" s="176"/>
      <c r="F301" s="176"/>
      <c r="G301" s="176"/>
      <c r="H301" s="176"/>
      <c r="I301" s="176"/>
      <c r="J301" s="176"/>
      <c r="K301" s="176"/>
      <c r="L301" s="176"/>
      <c r="M301" s="176"/>
      <c r="N301" s="176"/>
      <c r="O301" s="176"/>
      <c r="P301" s="176"/>
      <c r="Q301" s="176"/>
      <c r="R301" s="176"/>
      <c r="S301" s="176"/>
      <c r="T301" s="176"/>
      <c r="U301" s="176"/>
      <c r="V301" s="176"/>
    </row>
    <row r="302" spans="1:22" x14ac:dyDescent="0.25">
      <c r="A302" s="176"/>
      <c r="B302" s="176"/>
      <c r="C302" s="176"/>
      <c r="D302" s="176"/>
      <c r="E302" s="176"/>
      <c r="F302" s="176"/>
      <c r="G302" s="176"/>
      <c r="H302" s="176"/>
      <c r="I302" s="176"/>
      <c r="J302" s="176"/>
      <c r="K302" s="176"/>
      <c r="L302" s="176"/>
      <c r="M302" s="176"/>
      <c r="N302" s="176"/>
      <c r="O302" s="176"/>
      <c r="P302" s="176"/>
      <c r="Q302" s="176"/>
      <c r="R302" s="176"/>
      <c r="S302" s="176"/>
      <c r="T302" s="176"/>
      <c r="U302" s="176"/>
      <c r="V302" s="176"/>
    </row>
    <row r="303" spans="1:22" x14ac:dyDescent="0.25">
      <c r="A303" s="176"/>
      <c r="B303" s="176"/>
      <c r="C303" s="176"/>
      <c r="D303" s="176"/>
      <c r="E303" s="176"/>
      <c r="F303" s="176"/>
      <c r="G303" s="176"/>
      <c r="H303" s="176"/>
      <c r="I303" s="176"/>
      <c r="J303" s="176"/>
      <c r="K303" s="176"/>
      <c r="L303" s="176"/>
      <c r="M303" s="176"/>
      <c r="N303" s="176"/>
      <c r="O303" s="176"/>
      <c r="P303" s="176"/>
      <c r="Q303" s="176"/>
      <c r="R303" s="176"/>
      <c r="S303" s="176"/>
      <c r="T303" s="176"/>
      <c r="U303" s="176"/>
      <c r="V303" s="176"/>
    </row>
    <row r="304" spans="1:22" x14ac:dyDescent="0.25">
      <c r="A304" s="176"/>
      <c r="B304" s="176"/>
      <c r="C304" s="176"/>
      <c r="D304" s="176"/>
      <c r="E304" s="176"/>
      <c r="F304" s="176"/>
      <c r="G304" s="176"/>
      <c r="H304" s="176"/>
      <c r="I304" s="176"/>
      <c r="J304" s="176"/>
      <c r="K304" s="176"/>
      <c r="L304" s="176"/>
      <c r="M304" s="176"/>
      <c r="N304" s="176"/>
      <c r="O304" s="176"/>
      <c r="P304" s="176"/>
      <c r="Q304" s="176"/>
      <c r="R304" s="176"/>
      <c r="S304" s="176"/>
      <c r="T304" s="176"/>
      <c r="U304" s="176"/>
      <c r="V304" s="176"/>
    </row>
    <row r="305" spans="1:22" x14ac:dyDescent="0.25">
      <c r="A305" s="176"/>
      <c r="B305" s="176"/>
      <c r="C305" s="176"/>
      <c r="D305" s="176"/>
      <c r="E305" s="176"/>
      <c r="F305" s="176"/>
      <c r="G305" s="176"/>
      <c r="H305" s="176"/>
      <c r="I305" s="176"/>
      <c r="J305" s="176"/>
      <c r="K305" s="176"/>
      <c r="L305" s="176"/>
      <c r="M305" s="176"/>
      <c r="N305" s="176"/>
      <c r="O305" s="176"/>
      <c r="P305" s="176"/>
      <c r="Q305" s="176"/>
      <c r="R305" s="176"/>
      <c r="S305" s="176"/>
      <c r="T305" s="176"/>
      <c r="U305" s="176"/>
      <c r="V305" s="176"/>
    </row>
    <row r="306" spans="1:22" x14ac:dyDescent="0.25">
      <c r="A306" s="176"/>
      <c r="B306" s="176"/>
      <c r="C306" s="176"/>
      <c r="D306" s="176"/>
      <c r="E306" s="176"/>
      <c r="F306" s="176"/>
      <c r="G306" s="176"/>
      <c r="H306" s="176"/>
      <c r="I306" s="176"/>
      <c r="J306" s="176"/>
      <c r="K306" s="176"/>
      <c r="L306" s="176"/>
      <c r="M306" s="176"/>
      <c r="N306" s="176"/>
      <c r="O306" s="176"/>
      <c r="P306" s="176"/>
      <c r="Q306" s="176"/>
      <c r="R306" s="176"/>
      <c r="S306" s="176"/>
      <c r="T306" s="176"/>
      <c r="U306" s="176"/>
      <c r="V306" s="176"/>
    </row>
    <row r="307" spans="1:22" x14ac:dyDescent="0.25">
      <c r="A307" s="176"/>
      <c r="B307" s="176"/>
      <c r="C307" s="176"/>
      <c r="D307" s="176"/>
      <c r="E307" s="176"/>
      <c r="F307" s="176"/>
      <c r="G307" s="176"/>
      <c r="H307" s="176"/>
      <c r="I307" s="176"/>
      <c r="J307" s="176"/>
      <c r="K307" s="176"/>
      <c r="L307" s="176"/>
      <c r="M307" s="176"/>
      <c r="N307" s="176"/>
      <c r="O307" s="176"/>
      <c r="P307" s="176"/>
      <c r="Q307" s="176"/>
      <c r="R307" s="176"/>
      <c r="S307" s="176"/>
      <c r="T307" s="176"/>
      <c r="U307" s="176"/>
      <c r="V307" s="176"/>
    </row>
    <row r="308" spans="1:22" x14ac:dyDescent="0.25">
      <c r="A308" s="176"/>
      <c r="B308" s="176"/>
      <c r="C308" s="176"/>
      <c r="D308" s="176"/>
      <c r="E308" s="176"/>
      <c r="F308" s="176"/>
      <c r="G308" s="176"/>
      <c r="H308" s="176"/>
      <c r="I308" s="176"/>
      <c r="J308" s="176"/>
      <c r="K308" s="176"/>
      <c r="L308" s="176"/>
      <c r="M308" s="176"/>
      <c r="N308" s="176"/>
      <c r="O308" s="176"/>
      <c r="P308" s="176"/>
      <c r="Q308" s="176"/>
      <c r="R308" s="176"/>
      <c r="S308" s="176"/>
      <c r="T308" s="176"/>
      <c r="U308" s="176"/>
      <c r="V308" s="176"/>
    </row>
    <row r="309" spans="1:22" x14ac:dyDescent="0.25">
      <c r="A309" s="176"/>
      <c r="B309" s="176"/>
      <c r="C309" s="176"/>
      <c r="D309" s="176"/>
      <c r="E309" s="176"/>
      <c r="F309" s="176"/>
      <c r="G309" s="176"/>
      <c r="H309" s="176"/>
      <c r="I309" s="176"/>
      <c r="J309" s="176"/>
      <c r="K309" s="176"/>
      <c r="L309" s="176"/>
      <c r="M309" s="176"/>
      <c r="N309" s="176"/>
      <c r="O309" s="176"/>
      <c r="P309" s="176"/>
      <c r="Q309" s="176"/>
      <c r="R309" s="176"/>
      <c r="S309" s="176"/>
      <c r="T309" s="176"/>
      <c r="U309" s="176"/>
      <c r="V309" s="176"/>
    </row>
    <row r="310" spans="1:22" x14ac:dyDescent="0.25">
      <c r="A310" s="176"/>
      <c r="B310" s="176"/>
      <c r="C310" s="176"/>
      <c r="D310" s="176"/>
      <c r="E310" s="176"/>
      <c r="F310" s="176"/>
      <c r="G310" s="176"/>
      <c r="H310" s="176"/>
      <c r="I310" s="176"/>
      <c r="J310" s="176"/>
      <c r="K310" s="176"/>
      <c r="L310" s="176"/>
      <c r="M310" s="176"/>
      <c r="N310" s="176"/>
      <c r="O310" s="176"/>
      <c r="P310" s="176"/>
      <c r="Q310" s="176"/>
      <c r="R310" s="176"/>
      <c r="S310" s="176"/>
      <c r="T310" s="176"/>
      <c r="U310" s="176"/>
      <c r="V310" s="176"/>
    </row>
    <row r="311" spans="1:22" x14ac:dyDescent="0.25">
      <c r="A311" s="176"/>
      <c r="B311" s="176"/>
      <c r="C311" s="176"/>
      <c r="D311" s="176"/>
      <c r="E311" s="176"/>
      <c r="F311" s="176"/>
      <c r="G311" s="176"/>
      <c r="H311" s="176"/>
      <c r="I311" s="176"/>
      <c r="J311" s="176"/>
      <c r="K311" s="176"/>
      <c r="L311" s="176"/>
      <c r="M311" s="176"/>
      <c r="N311" s="176"/>
      <c r="O311" s="176"/>
      <c r="P311" s="176"/>
      <c r="Q311" s="176"/>
      <c r="R311" s="176"/>
      <c r="S311" s="176"/>
      <c r="T311" s="176"/>
      <c r="U311" s="176"/>
      <c r="V311" s="176"/>
    </row>
    <row r="312" spans="1:22" x14ac:dyDescent="0.25">
      <c r="A312" s="176"/>
      <c r="B312" s="176"/>
      <c r="C312" s="176"/>
      <c r="D312" s="176"/>
      <c r="E312" s="176"/>
      <c r="F312" s="176"/>
      <c r="G312" s="176"/>
      <c r="H312" s="176"/>
      <c r="I312" s="176"/>
      <c r="J312" s="176"/>
      <c r="K312" s="176"/>
      <c r="L312" s="176"/>
      <c r="M312" s="176"/>
      <c r="N312" s="176"/>
      <c r="O312" s="176"/>
      <c r="P312" s="176"/>
      <c r="Q312" s="176"/>
      <c r="R312" s="176"/>
      <c r="S312" s="176"/>
      <c r="T312" s="176"/>
      <c r="U312" s="176"/>
      <c r="V312" s="176"/>
    </row>
    <row r="313" spans="1:22" x14ac:dyDescent="0.25">
      <c r="A313" s="176"/>
      <c r="B313" s="176"/>
      <c r="C313" s="176"/>
      <c r="D313" s="176"/>
      <c r="E313" s="176"/>
      <c r="F313" s="176"/>
      <c r="G313" s="176"/>
      <c r="H313" s="176"/>
      <c r="I313" s="176"/>
      <c r="J313" s="176"/>
      <c r="K313" s="176"/>
      <c r="L313" s="176"/>
      <c r="M313" s="176"/>
      <c r="N313" s="176"/>
      <c r="O313" s="176"/>
      <c r="P313" s="176"/>
      <c r="Q313" s="176"/>
      <c r="R313" s="176"/>
      <c r="S313" s="176"/>
      <c r="T313" s="176"/>
      <c r="U313" s="176"/>
      <c r="V313" s="176"/>
    </row>
    <row r="314" spans="1:22" x14ac:dyDescent="0.25">
      <c r="A314" s="176"/>
      <c r="B314" s="176"/>
      <c r="C314" s="176"/>
      <c r="D314" s="176"/>
      <c r="E314" s="176"/>
      <c r="F314" s="176"/>
      <c r="G314" s="176"/>
      <c r="H314" s="176"/>
      <c r="I314" s="176"/>
      <c r="J314" s="176"/>
      <c r="K314" s="176"/>
      <c r="L314" s="176"/>
      <c r="M314" s="176"/>
      <c r="N314" s="176"/>
      <c r="O314" s="176"/>
      <c r="P314" s="176"/>
      <c r="Q314" s="176"/>
      <c r="R314" s="176"/>
      <c r="S314" s="176"/>
      <c r="T314" s="176"/>
      <c r="U314" s="176"/>
      <c r="V314" s="176"/>
    </row>
    <row r="315" spans="1:22" x14ac:dyDescent="0.25">
      <c r="A315" s="176"/>
      <c r="B315" s="176"/>
      <c r="C315" s="176"/>
      <c r="D315" s="176"/>
      <c r="E315" s="176"/>
      <c r="F315" s="176"/>
      <c r="G315" s="176"/>
      <c r="H315" s="176"/>
      <c r="I315" s="176"/>
      <c r="J315" s="176"/>
      <c r="K315" s="176"/>
      <c r="L315" s="176"/>
      <c r="M315" s="176"/>
      <c r="N315" s="176"/>
      <c r="O315" s="176"/>
      <c r="P315" s="176"/>
      <c r="Q315" s="176"/>
      <c r="R315" s="176"/>
      <c r="S315" s="176"/>
      <c r="T315" s="176"/>
      <c r="U315" s="176"/>
      <c r="V315" s="176"/>
    </row>
    <row r="316" spans="1:22" x14ac:dyDescent="0.25">
      <c r="A316" s="176"/>
      <c r="B316" s="176"/>
      <c r="C316" s="176"/>
      <c r="D316" s="176"/>
      <c r="E316" s="176"/>
      <c r="F316" s="176"/>
      <c r="G316" s="176"/>
      <c r="H316" s="176"/>
      <c r="I316" s="176"/>
      <c r="J316" s="176"/>
      <c r="K316" s="176"/>
      <c r="L316" s="176"/>
      <c r="M316" s="176"/>
      <c r="N316" s="176"/>
      <c r="O316" s="176"/>
      <c r="P316" s="176"/>
      <c r="Q316" s="176"/>
      <c r="R316" s="176"/>
      <c r="S316" s="176"/>
      <c r="T316" s="176"/>
      <c r="U316" s="176"/>
      <c r="V316" s="176"/>
    </row>
    <row r="317" spans="1:22" x14ac:dyDescent="0.25">
      <c r="A317" s="176"/>
      <c r="B317" s="176"/>
      <c r="C317" s="176"/>
      <c r="D317" s="176"/>
      <c r="E317" s="176"/>
      <c r="F317" s="176"/>
      <c r="G317" s="176"/>
      <c r="H317" s="176"/>
      <c r="I317" s="176"/>
      <c r="J317" s="176"/>
      <c r="K317" s="176"/>
      <c r="L317" s="176"/>
      <c r="M317" s="176"/>
      <c r="N317" s="176"/>
      <c r="O317" s="176"/>
      <c r="P317" s="176"/>
      <c r="Q317" s="176"/>
      <c r="R317" s="176"/>
      <c r="S317" s="176"/>
      <c r="T317" s="176"/>
      <c r="U317" s="176"/>
      <c r="V317" s="176"/>
    </row>
    <row r="318" spans="1:22" x14ac:dyDescent="0.25">
      <c r="A318" s="176"/>
      <c r="B318" s="176"/>
      <c r="C318" s="176"/>
      <c r="D318" s="176"/>
      <c r="E318" s="176"/>
      <c r="F318" s="176"/>
      <c r="G318" s="176"/>
      <c r="H318" s="176"/>
      <c r="I318" s="176"/>
      <c r="J318" s="176"/>
      <c r="K318" s="176"/>
      <c r="L318" s="176"/>
      <c r="M318" s="176"/>
      <c r="N318" s="176"/>
      <c r="O318" s="176"/>
      <c r="P318" s="176"/>
      <c r="Q318" s="176"/>
      <c r="R318" s="176"/>
      <c r="S318" s="176"/>
      <c r="T318" s="176"/>
      <c r="U318" s="176"/>
      <c r="V318" s="176"/>
    </row>
    <row r="319" spans="1:22" x14ac:dyDescent="0.25">
      <c r="A319" s="176"/>
      <c r="B319" s="176"/>
      <c r="C319" s="176"/>
      <c r="D319" s="176"/>
      <c r="E319" s="176"/>
      <c r="F319" s="176"/>
      <c r="G319" s="176"/>
      <c r="H319" s="176"/>
      <c r="I319" s="176"/>
      <c r="J319" s="176"/>
      <c r="K319" s="176"/>
      <c r="L319" s="176"/>
      <c r="M319" s="176"/>
      <c r="N319" s="176"/>
      <c r="O319" s="176"/>
      <c r="P319" s="176"/>
      <c r="Q319" s="176"/>
      <c r="R319" s="176"/>
      <c r="S319" s="176"/>
      <c r="T319" s="176"/>
      <c r="U319" s="176"/>
      <c r="V319" s="176"/>
    </row>
    <row r="320" spans="1:22" x14ac:dyDescent="0.25">
      <c r="A320" s="176"/>
      <c r="B320" s="176"/>
      <c r="C320" s="176"/>
      <c r="D320" s="176"/>
      <c r="E320" s="176"/>
      <c r="F320" s="176"/>
      <c r="G320" s="176"/>
      <c r="H320" s="176"/>
      <c r="I320" s="176"/>
      <c r="J320" s="176"/>
      <c r="K320" s="176"/>
      <c r="L320" s="176"/>
      <c r="M320" s="176"/>
      <c r="N320" s="176"/>
      <c r="O320" s="176"/>
      <c r="P320" s="176"/>
      <c r="Q320" s="176"/>
      <c r="R320" s="176"/>
      <c r="S320" s="176"/>
      <c r="T320" s="176"/>
      <c r="U320" s="176"/>
      <c r="V320" s="176"/>
    </row>
    <row r="321" spans="1:22" x14ac:dyDescent="0.25">
      <c r="A321" s="176"/>
      <c r="B321" s="176"/>
      <c r="C321" s="176"/>
      <c r="D321" s="176"/>
      <c r="E321" s="176"/>
      <c r="F321" s="176"/>
      <c r="G321" s="176"/>
      <c r="H321" s="176"/>
      <c r="I321" s="176"/>
      <c r="J321" s="176"/>
      <c r="K321" s="176"/>
      <c r="L321" s="176"/>
      <c r="M321" s="176"/>
      <c r="N321" s="176"/>
      <c r="O321" s="176"/>
      <c r="P321" s="176"/>
      <c r="Q321" s="176"/>
      <c r="R321" s="176"/>
      <c r="S321" s="176"/>
      <c r="T321" s="176"/>
      <c r="U321" s="176"/>
      <c r="V321" s="176"/>
    </row>
    <row r="322" spans="1:22" x14ac:dyDescent="0.25">
      <c r="A322" s="176"/>
      <c r="B322" s="176"/>
      <c r="C322" s="176"/>
      <c r="D322" s="176"/>
      <c r="E322" s="176"/>
      <c r="F322" s="176"/>
      <c r="G322" s="176"/>
      <c r="H322" s="176"/>
      <c r="I322" s="176"/>
      <c r="J322" s="176"/>
      <c r="K322" s="176"/>
      <c r="L322" s="176"/>
      <c r="M322" s="176"/>
      <c r="N322" s="176"/>
      <c r="O322" s="176"/>
      <c r="P322" s="176"/>
      <c r="Q322" s="176"/>
      <c r="R322" s="176"/>
      <c r="S322" s="176"/>
      <c r="T322" s="176"/>
      <c r="U322" s="176"/>
      <c r="V322" s="176"/>
    </row>
    <row r="323" spans="1:22" x14ac:dyDescent="0.25">
      <c r="A323" s="176"/>
      <c r="B323" s="176"/>
      <c r="C323" s="176"/>
      <c r="D323" s="176"/>
      <c r="E323" s="176"/>
      <c r="F323" s="176"/>
      <c r="G323" s="176"/>
      <c r="H323" s="176"/>
      <c r="I323" s="176"/>
      <c r="J323" s="176"/>
      <c r="K323" s="176"/>
      <c r="L323" s="176"/>
      <c r="M323" s="176"/>
      <c r="N323" s="176"/>
      <c r="O323" s="176"/>
      <c r="P323" s="176"/>
      <c r="Q323" s="176"/>
      <c r="R323" s="176"/>
      <c r="S323" s="176"/>
      <c r="T323" s="176"/>
      <c r="U323" s="176"/>
      <c r="V323" s="176"/>
    </row>
    <row r="324" spans="1:22" x14ac:dyDescent="0.25">
      <c r="A324" s="176"/>
      <c r="B324" s="176"/>
      <c r="C324" s="176"/>
      <c r="D324" s="176"/>
      <c r="E324" s="176"/>
      <c r="F324" s="176"/>
      <c r="G324" s="176"/>
      <c r="H324" s="176"/>
      <c r="I324" s="176"/>
      <c r="J324" s="176"/>
      <c r="K324" s="176"/>
      <c r="L324" s="176"/>
      <c r="M324" s="176"/>
      <c r="N324" s="176"/>
      <c r="O324" s="176"/>
      <c r="P324" s="176"/>
      <c r="Q324" s="176"/>
      <c r="R324" s="176"/>
      <c r="S324" s="176"/>
      <c r="T324" s="176"/>
      <c r="U324" s="176"/>
      <c r="V324" s="176"/>
    </row>
    <row r="325" spans="1:22" x14ac:dyDescent="0.25">
      <c r="A325" s="176"/>
      <c r="B325" s="176"/>
      <c r="C325" s="176"/>
      <c r="D325" s="176"/>
      <c r="E325" s="176"/>
      <c r="F325" s="176"/>
      <c r="G325" s="176"/>
      <c r="H325" s="176"/>
      <c r="I325" s="176"/>
      <c r="J325" s="176"/>
      <c r="K325" s="176"/>
      <c r="L325" s="176"/>
      <c r="M325" s="176"/>
      <c r="N325" s="176"/>
      <c r="O325" s="176"/>
      <c r="P325" s="176"/>
      <c r="Q325" s="176"/>
      <c r="R325" s="176"/>
      <c r="S325" s="176"/>
      <c r="T325" s="176"/>
      <c r="U325" s="176"/>
      <c r="V325" s="176"/>
    </row>
    <row r="326" spans="1:22" x14ac:dyDescent="0.25">
      <c r="A326" s="176"/>
      <c r="B326" s="176"/>
      <c r="C326" s="176"/>
      <c r="D326" s="176"/>
      <c r="E326" s="176"/>
      <c r="F326" s="176"/>
      <c r="G326" s="176"/>
      <c r="H326" s="176"/>
      <c r="I326" s="176"/>
      <c r="J326" s="176"/>
      <c r="K326" s="176"/>
      <c r="L326" s="176"/>
      <c r="M326" s="176"/>
      <c r="N326" s="176"/>
      <c r="O326" s="176"/>
      <c r="P326" s="176"/>
      <c r="Q326" s="176"/>
      <c r="R326" s="176"/>
      <c r="S326" s="176"/>
      <c r="T326" s="176"/>
      <c r="U326" s="176"/>
      <c r="V326" s="176"/>
    </row>
    <row r="327" spans="1:22" x14ac:dyDescent="0.25">
      <c r="A327" s="176"/>
      <c r="B327" s="176"/>
      <c r="C327" s="176"/>
      <c r="D327" s="176"/>
      <c r="E327" s="176"/>
      <c r="F327" s="176"/>
      <c r="G327" s="176"/>
      <c r="H327" s="176"/>
      <c r="I327" s="176"/>
      <c r="J327" s="176"/>
      <c r="K327" s="176"/>
      <c r="L327" s="176"/>
      <c r="M327" s="176"/>
      <c r="N327" s="176"/>
      <c r="O327" s="176"/>
      <c r="P327" s="176"/>
      <c r="Q327" s="176"/>
      <c r="R327" s="176"/>
      <c r="S327" s="176"/>
      <c r="T327" s="176"/>
      <c r="U327" s="176"/>
      <c r="V327" s="176"/>
    </row>
    <row r="328" spans="1:22" x14ac:dyDescent="0.25">
      <c r="A328" s="176"/>
      <c r="B328" s="176"/>
      <c r="C328" s="176"/>
      <c r="D328" s="176"/>
      <c r="E328" s="176"/>
      <c r="F328" s="176"/>
      <c r="G328" s="176"/>
      <c r="H328" s="176"/>
      <c r="I328" s="176"/>
      <c r="J328" s="176"/>
      <c r="K328" s="176"/>
      <c r="L328" s="176"/>
      <c r="M328" s="176"/>
      <c r="N328" s="176"/>
      <c r="O328" s="176"/>
      <c r="P328" s="176"/>
      <c r="Q328" s="176"/>
      <c r="R328" s="176"/>
      <c r="S328" s="176"/>
      <c r="T328" s="176"/>
      <c r="U328" s="176"/>
      <c r="V328" s="176"/>
    </row>
    <row r="329" spans="1:22" x14ac:dyDescent="0.25">
      <c r="A329" s="176"/>
      <c r="B329" s="176"/>
      <c r="C329" s="176"/>
      <c r="D329" s="176"/>
      <c r="E329" s="176"/>
      <c r="F329" s="176"/>
      <c r="G329" s="176"/>
      <c r="H329" s="176"/>
      <c r="I329" s="176"/>
      <c r="J329" s="176"/>
      <c r="K329" s="176"/>
      <c r="L329" s="176"/>
      <c r="M329" s="176"/>
      <c r="N329" s="176"/>
      <c r="O329" s="176"/>
      <c r="P329" s="176"/>
      <c r="Q329" s="176"/>
      <c r="R329" s="176"/>
      <c r="S329" s="176"/>
      <c r="T329" s="176"/>
      <c r="U329" s="176"/>
      <c r="V329" s="176"/>
    </row>
    <row r="330" spans="1:22" x14ac:dyDescent="0.25">
      <c r="A330" s="176"/>
      <c r="B330" s="176"/>
      <c r="C330" s="176"/>
      <c r="D330" s="176"/>
      <c r="E330" s="176"/>
      <c r="F330" s="176"/>
      <c r="G330" s="176"/>
      <c r="H330" s="176"/>
      <c r="I330" s="176"/>
      <c r="J330" s="176"/>
      <c r="K330" s="176"/>
      <c r="L330" s="176"/>
      <c r="M330" s="176"/>
      <c r="N330" s="176"/>
      <c r="O330" s="176"/>
      <c r="P330" s="176"/>
      <c r="Q330" s="176"/>
      <c r="R330" s="176"/>
      <c r="S330" s="176"/>
      <c r="T330" s="176"/>
      <c r="U330" s="176"/>
      <c r="V330" s="176"/>
    </row>
    <row r="331" spans="1:22" x14ac:dyDescent="0.25">
      <c r="A331" s="176"/>
      <c r="B331" s="176"/>
      <c r="C331" s="176"/>
      <c r="D331" s="176"/>
      <c r="E331" s="176"/>
      <c r="F331" s="176"/>
      <c r="G331" s="176"/>
      <c r="H331" s="176"/>
      <c r="I331" s="176"/>
      <c r="J331" s="176"/>
      <c r="K331" s="176"/>
      <c r="L331" s="176"/>
      <c r="M331" s="176"/>
      <c r="N331" s="176"/>
      <c r="O331" s="176"/>
      <c r="P331" s="176"/>
      <c r="Q331" s="176"/>
      <c r="R331" s="176"/>
      <c r="S331" s="176"/>
      <c r="T331" s="176"/>
      <c r="U331" s="176"/>
      <c r="V331" s="176"/>
    </row>
    <row r="332" spans="1:22" x14ac:dyDescent="0.25">
      <c r="A332" s="176"/>
      <c r="B332" s="176"/>
      <c r="C332" s="176"/>
      <c r="D332" s="176"/>
      <c r="E332" s="176"/>
      <c r="F332" s="176"/>
      <c r="G332" s="176"/>
      <c r="H332" s="176"/>
      <c r="I332" s="176"/>
      <c r="J332" s="176"/>
      <c r="K332" s="176"/>
      <c r="L332" s="176"/>
      <c r="M332" s="176"/>
      <c r="N332" s="176"/>
      <c r="O332" s="176"/>
      <c r="P332" s="176"/>
      <c r="Q332" s="176"/>
      <c r="R332" s="176"/>
      <c r="S332" s="176"/>
      <c r="T332" s="176"/>
      <c r="U332" s="176"/>
      <c r="V332" s="176"/>
    </row>
    <row r="333" spans="1:22" x14ac:dyDescent="0.25">
      <c r="A333" s="176"/>
      <c r="B333" s="176"/>
      <c r="C333" s="176"/>
      <c r="D333" s="176"/>
      <c r="E333" s="176"/>
      <c r="F333" s="176"/>
      <c r="G333" s="176"/>
      <c r="H333" s="176"/>
      <c r="I333" s="176"/>
      <c r="J333" s="176"/>
      <c r="K333" s="176"/>
      <c r="L333" s="176"/>
      <c r="M333" s="176"/>
      <c r="N333" s="176"/>
      <c r="O333" s="176"/>
      <c r="P333" s="176"/>
      <c r="Q333" s="176"/>
      <c r="R333" s="176"/>
      <c r="S333" s="176"/>
      <c r="T333" s="176"/>
      <c r="U333" s="176"/>
      <c r="V333" s="176"/>
    </row>
    <row r="334" spans="1:22" x14ac:dyDescent="0.25">
      <c r="A334" s="176"/>
      <c r="B334" s="176"/>
      <c r="C334" s="176"/>
      <c r="D334" s="176"/>
      <c r="E334" s="176"/>
      <c r="F334" s="176"/>
      <c r="G334" s="176"/>
      <c r="H334" s="176"/>
      <c r="I334" s="176"/>
      <c r="J334" s="176"/>
      <c r="K334" s="176"/>
      <c r="L334" s="176"/>
      <c r="M334" s="176"/>
      <c r="N334" s="176"/>
      <c r="O334" s="176"/>
      <c r="P334" s="176"/>
      <c r="Q334" s="176"/>
      <c r="R334" s="176"/>
      <c r="S334" s="176"/>
      <c r="T334" s="176"/>
      <c r="U334" s="176"/>
      <c r="V334" s="176"/>
    </row>
    <row r="335" spans="1:22" x14ac:dyDescent="0.25">
      <c r="A335" s="176"/>
      <c r="B335" s="176"/>
      <c r="C335" s="176"/>
      <c r="D335" s="176"/>
      <c r="E335" s="176"/>
      <c r="F335" s="176"/>
      <c r="G335" s="176"/>
      <c r="H335" s="176"/>
      <c r="I335" s="176"/>
      <c r="J335" s="176"/>
      <c r="K335" s="176"/>
      <c r="L335" s="176"/>
      <c r="M335" s="176"/>
      <c r="N335" s="176"/>
      <c r="O335" s="176"/>
      <c r="P335" s="176"/>
      <c r="Q335" s="176"/>
      <c r="R335" s="176"/>
      <c r="S335" s="176"/>
      <c r="T335" s="176"/>
      <c r="U335" s="176"/>
      <c r="V335" s="176"/>
    </row>
    <row r="336" spans="1:22" x14ac:dyDescent="0.25">
      <c r="A336" s="176"/>
      <c r="B336" s="176"/>
      <c r="C336" s="176"/>
      <c r="D336" s="176"/>
      <c r="E336" s="176"/>
      <c r="F336" s="176"/>
      <c r="G336" s="176"/>
      <c r="H336" s="176"/>
      <c r="I336" s="176"/>
      <c r="J336" s="176"/>
      <c r="K336" s="176"/>
      <c r="L336" s="176"/>
      <c r="M336" s="176"/>
      <c r="N336" s="176"/>
      <c r="O336" s="176"/>
      <c r="P336" s="176"/>
      <c r="Q336" s="176"/>
      <c r="R336" s="176"/>
      <c r="S336" s="176"/>
      <c r="T336" s="176"/>
      <c r="U336" s="176"/>
      <c r="V336" s="176"/>
    </row>
    <row r="337" spans="1:22" x14ac:dyDescent="0.25">
      <c r="A337" s="176"/>
      <c r="B337" s="176"/>
      <c r="C337" s="176"/>
      <c r="D337" s="176"/>
      <c r="E337" s="176"/>
      <c r="F337" s="176"/>
      <c r="G337" s="176"/>
      <c r="H337" s="176"/>
      <c r="I337" s="176"/>
      <c r="J337" s="176"/>
      <c r="K337" s="176"/>
      <c r="L337" s="176"/>
      <c r="M337" s="176"/>
      <c r="N337" s="176"/>
      <c r="O337" s="176"/>
      <c r="P337" s="176"/>
      <c r="Q337" s="176"/>
      <c r="R337" s="176"/>
      <c r="S337" s="176"/>
      <c r="T337" s="176"/>
      <c r="U337" s="176"/>
      <c r="V337" s="176"/>
    </row>
    <row r="338" spans="1:22" x14ac:dyDescent="0.25">
      <c r="A338" s="176"/>
      <c r="B338" s="176"/>
      <c r="C338" s="176"/>
      <c r="D338" s="176"/>
      <c r="E338" s="176"/>
      <c r="F338" s="176"/>
      <c r="G338" s="176"/>
      <c r="H338" s="176"/>
      <c r="I338" s="176"/>
      <c r="J338" s="176"/>
      <c r="K338" s="176"/>
      <c r="L338" s="176"/>
      <c r="M338" s="176"/>
      <c r="N338" s="176"/>
      <c r="O338" s="176"/>
      <c r="P338" s="176"/>
      <c r="Q338" s="176"/>
      <c r="R338" s="176"/>
      <c r="S338" s="176"/>
      <c r="T338" s="176"/>
      <c r="U338" s="176"/>
      <c r="V338" s="176"/>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92"/>
  <sheetViews>
    <sheetView tabSelected="1" view="pageBreakPreview" topLeftCell="A20" zoomScale="70" zoomScaleNormal="70" zoomScaleSheetLayoutView="70" workbookViewId="0">
      <pane xSplit="3" ySplit="5" topLeftCell="D49" activePane="bottomRight" state="frozen"/>
      <selection activeCell="A20" sqref="A20"/>
      <selection pane="topRight" activeCell="D20" sqref="D20"/>
      <selection pane="bottomLeft" activeCell="A25" sqref="A25"/>
      <selection pane="bottomRight" activeCell="J52" sqref="J52"/>
    </sheetView>
  </sheetViews>
  <sheetFormatPr defaultColWidth="9.140625" defaultRowHeight="15.75" x14ac:dyDescent="0.25"/>
  <cols>
    <col min="1" max="1" width="9.140625" style="57"/>
    <col min="2" max="2" width="57.85546875" style="57" customWidth="1"/>
    <col min="3" max="3" width="13" style="57" customWidth="1"/>
    <col min="4" max="4" width="17.85546875" style="57" customWidth="1"/>
    <col min="5" max="5" width="20.42578125" style="57" customWidth="1"/>
    <col min="6" max="6" width="18.7109375" style="57" customWidth="1"/>
    <col min="7" max="7" width="12.85546875" style="58" customWidth="1"/>
    <col min="8" max="11" width="9.5703125" style="58" customWidth="1"/>
    <col min="12" max="19" width="9.5703125" style="57" customWidth="1"/>
    <col min="20" max="20" width="13.140625" style="57" customWidth="1"/>
    <col min="21" max="21" width="24.85546875" style="57" customWidth="1"/>
    <col min="22" max="16384" width="9.140625" style="57"/>
  </cols>
  <sheetData>
    <row r="1" spans="1:21" ht="18.75" x14ac:dyDescent="0.25">
      <c r="A1" s="58"/>
      <c r="B1" s="58"/>
      <c r="C1" s="58"/>
      <c r="D1" s="58"/>
      <c r="E1" s="58"/>
      <c r="F1" s="58"/>
      <c r="L1" s="58"/>
      <c r="M1" s="58"/>
      <c r="U1" s="190" t="s">
        <v>66</v>
      </c>
    </row>
    <row r="2" spans="1:21" ht="18.75" x14ac:dyDescent="0.3">
      <c r="A2" s="58"/>
      <c r="B2" s="58"/>
      <c r="C2" s="58"/>
      <c r="D2" s="58"/>
      <c r="E2" s="58"/>
      <c r="F2" s="58"/>
      <c r="L2" s="58"/>
      <c r="M2" s="58"/>
      <c r="U2" s="184" t="s">
        <v>8</v>
      </c>
    </row>
    <row r="3" spans="1:21" ht="18.75" x14ac:dyDescent="0.3">
      <c r="A3" s="58"/>
      <c r="B3" s="58"/>
      <c r="C3" s="58"/>
      <c r="D3" s="58"/>
      <c r="E3" s="58"/>
      <c r="F3" s="58"/>
      <c r="L3" s="58"/>
      <c r="M3" s="58"/>
      <c r="U3" s="184" t="s">
        <v>65</v>
      </c>
    </row>
    <row r="4" spans="1:21" ht="18.75" customHeight="1" x14ac:dyDescent="0.25">
      <c r="A4" s="406" t="str">
        <f>'1. паспорт местоположение'!A5:C5</f>
        <v>Год раскрытия информации: 2022 год</v>
      </c>
      <c r="B4" s="406"/>
      <c r="C4" s="406"/>
      <c r="D4" s="406"/>
      <c r="E4" s="406"/>
      <c r="F4" s="406"/>
      <c r="G4" s="406"/>
      <c r="H4" s="406"/>
      <c r="I4" s="406"/>
      <c r="J4" s="406"/>
      <c r="K4" s="406"/>
      <c r="L4" s="406"/>
      <c r="M4" s="406"/>
      <c r="N4" s="406"/>
      <c r="O4" s="406"/>
      <c r="P4" s="406"/>
      <c r="Q4" s="406"/>
      <c r="R4" s="406"/>
      <c r="S4" s="406"/>
      <c r="T4" s="406"/>
      <c r="U4" s="406"/>
    </row>
    <row r="5" spans="1:21" ht="18.75" x14ac:dyDescent="0.3">
      <c r="A5" s="58"/>
      <c r="B5" s="58"/>
      <c r="C5" s="58"/>
      <c r="D5" s="58"/>
      <c r="E5" s="58"/>
      <c r="F5" s="58"/>
      <c r="L5" s="58"/>
      <c r="M5" s="58"/>
      <c r="U5" s="184"/>
    </row>
    <row r="6" spans="1:21" ht="18.75" x14ac:dyDescent="0.25">
      <c r="A6" s="419" t="s">
        <v>7</v>
      </c>
      <c r="B6" s="419"/>
      <c r="C6" s="419"/>
      <c r="D6" s="419"/>
      <c r="E6" s="419"/>
      <c r="F6" s="419"/>
      <c r="G6" s="419"/>
      <c r="H6" s="419"/>
      <c r="I6" s="419"/>
      <c r="J6" s="419"/>
      <c r="K6" s="419"/>
      <c r="L6" s="419"/>
      <c r="M6" s="419"/>
      <c r="N6" s="419"/>
      <c r="O6" s="419"/>
      <c r="P6" s="419"/>
      <c r="Q6" s="419"/>
      <c r="R6" s="419"/>
      <c r="S6" s="419"/>
      <c r="T6" s="419"/>
      <c r="U6" s="419"/>
    </row>
    <row r="7" spans="1:21" ht="18.75" x14ac:dyDescent="0.25">
      <c r="A7" s="140"/>
      <c r="B7" s="140"/>
      <c r="C7" s="140"/>
      <c r="D7" s="140"/>
      <c r="E7" s="140"/>
      <c r="F7" s="140"/>
      <c r="G7" s="140"/>
      <c r="H7" s="140"/>
      <c r="I7" s="140"/>
      <c r="J7" s="75"/>
      <c r="K7" s="75"/>
      <c r="L7" s="75"/>
      <c r="M7" s="75"/>
      <c r="N7" s="75"/>
      <c r="O7" s="75"/>
      <c r="P7" s="75"/>
      <c r="Q7" s="75"/>
      <c r="R7" s="75"/>
      <c r="S7" s="75"/>
      <c r="T7" s="75"/>
      <c r="U7" s="75"/>
    </row>
    <row r="8" spans="1:21" x14ac:dyDescent="0.25">
      <c r="A8" s="414" t="str">
        <f>'1. паспорт местоположение'!A9:C9</f>
        <v>Акционерное общество "Янтарьэнерго" ДЗО  ПАО "Россети"</v>
      </c>
      <c r="B8" s="414"/>
      <c r="C8" s="414"/>
      <c r="D8" s="414"/>
      <c r="E8" s="414"/>
      <c r="F8" s="414"/>
      <c r="G8" s="414"/>
      <c r="H8" s="414"/>
      <c r="I8" s="414"/>
      <c r="J8" s="414"/>
      <c r="K8" s="414"/>
      <c r="L8" s="414"/>
      <c r="M8" s="414"/>
      <c r="N8" s="414"/>
      <c r="O8" s="414"/>
      <c r="P8" s="414"/>
      <c r="Q8" s="414"/>
      <c r="R8" s="414"/>
      <c r="S8" s="414"/>
      <c r="T8" s="414"/>
      <c r="U8" s="414"/>
    </row>
    <row r="9" spans="1:21" ht="18.75" customHeight="1" x14ac:dyDescent="0.25">
      <c r="A9" s="415" t="s">
        <v>6</v>
      </c>
      <c r="B9" s="415"/>
      <c r="C9" s="415"/>
      <c r="D9" s="415"/>
      <c r="E9" s="415"/>
      <c r="F9" s="415"/>
      <c r="G9" s="415"/>
      <c r="H9" s="415"/>
      <c r="I9" s="415"/>
      <c r="J9" s="415"/>
      <c r="K9" s="415"/>
      <c r="L9" s="415"/>
      <c r="M9" s="415"/>
      <c r="N9" s="415"/>
      <c r="O9" s="415"/>
      <c r="P9" s="415"/>
      <c r="Q9" s="415"/>
      <c r="R9" s="415"/>
      <c r="S9" s="415"/>
      <c r="T9" s="415"/>
      <c r="U9" s="415"/>
    </row>
    <row r="10" spans="1:21" ht="18.75" x14ac:dyDescent="0.25">
      <c r="A10" s="140"/>
      <c r="B10" s="140"/>
      <c r="C10" s="140"/>
      <c r="D10" s="140"/>
      <c r="E10" s="140"/>
      <c r="F10" s="140"/>
      <c r="G10" s="140"/>
      <c r="H10" s="140"/>
      <c r="I10" s="140"/>
      <c r="J10" s="75"/>
      <c r="K10" s="75"/>
      <c r="L10" s="75"/>
      <c r="M10" s="75"/>
      <c r="N10" s="75"/>
      <c r="O10" s="75"/>
      <c r="P10" s="75"/>
      <c r="Q10" s="75"/>
      <c r="R10" s="75"/>
      <c r="S10" s="75"/>
      <c r="T10" s="75"/>
      <c r="U10" s="75"/>
    </row>
    <row r="11" spans="1:21" x14ac:dyDescent="0.25">
      <c r="A11" s="414" t="str">
        <f>'1. паспорт местоположение'!A12:C12</f>
        <v>L_140-159</v>
      </c>
      <c r="B11" s="414"/>
      <c r="C11" s="414"/>
      <c r="D11" s="414"/>
      <c r="E11" s="414"/>
      <c r="F11" s="414"/>
      <c r="G11" s="414"/>
      <c r="H11" s="414"/>
      <c r="I11" s="414"/>
      <c r="J11" s="414"/>
      <c r="K11" s="414"/>
      <c r="L11" s="414"/>
      <c r="M11" s="414"/>
      <c r="N11" s="414"/>
      <c r="O11" s="414"/>
      <c r="P11" s="414"/>
      <c r="Q11" s="414"/>
      <c r="R11" s="414"/>
      <c r="S11" s="414"/>
      <c r="T11" s="414"/>
      <c r="U11" s="414"/>
    </row>
    <row r="12" spans="1:21" x14ac:dyDescent="0.25">
      <c r="A12" s="415" t="s">
        <v>5</v>
      </c>
      <c r="B12" s="415"/>
      <c r="C12" s="415"/>
      <c r="D12" s="415"/>
      <c r="E12" s="415"/>
      <c r="F12" s="415"/>
      <c r="G12" s="415"/>
      <c r="H12" s="415"/>
      <c r="I12" s="415"/>
      <c r="J12" s="415"/>
      <c r="K12" s="415"/>
      <c r="L12" s="415"/>
      <c r="M12" s="415"/>
      <c r="N12" s="415"/>
      <c r="O12" s="415"/>
      <c r="P12" s="415"/>
      <c r="Q12" s="415"/>
      <c r="R12" s="415"/>
      <c r="S12" s="415"/>
      <c r="T12" s="415"/>
      <c r="U12" s="415"/>
    </row>
    <row r="13" spans="1:21" ht="16.5" customHeight="1" x14ac:dyDescent="0.3">
      <c r="A13" s="9"/>
      <c r="B13" s="9"/>
      <c r="C13" s="9"/>
      <c r="D13" s="9"/>
      <c r="E13" s="9"/>
      <c r="F13" s="9"/>
      <c r="G13" s="9"/>
      <c r="H13" s="9"/>
      <c r="I13" s="9"/>
      <c r="J13" s="74"/>
      <c r="K13" s="74"/>
      <c r="L13" s="74"/>
      <c r="M13" s="74"/>
      <c r="N13" s="74"/>
      <c r="O13" s="74"/>
      <c r="P13" s="74"/>
      <c r="Q13" s="74"/>
      <c r="R13" s="74"/>
      <c r="S13" s="74"/>
      <c r="T13" s="74"/>
      <c r="U13" s="74"/>
    </row>
    <row r="14" spans="1:21" x14ac:dyDescent="0.25">
      <c r="A14" s="414" t="str">
        <f>'1. паспорт местоположение'!A15</f>
        <v>Приобретение электросетевого комплекса по ул.Невского,п.Лесной, Зеленоградского р-на, Калининградской обл.</v>
      </c>
      <c r="B14" s="414"/>
      <c r="C14" s="414"/>
      <c r="D14" s="414"/>
      <c r="E14" s="414"/>
      <c r="F14" s="414"/>
      <c r="G14" s="414"/>
      <c r="H14" s="414"/>
      <c r="I14" s="414"/>
      <c r="J14" s="414"/>
      <c r="K14" s="414"/>
      <c r="L14" s="414"/>
      <c r="M14" s="414"/>
      <c r="N14" s="414"/>
      <c r="O14" s="414"/>
      <c r="P14" s="414"/>
      <c r="Q14" s="414"/>
      <c r="R14" s="414"/>
      <c r="S14" s="414"/>
      <c r="T14" s="414"/>
      <c r="U14" s="414"/>
    </row>
    <row r="15" spans="1:21" ht="15.75" customHeight="1" x14ac:dyDescent="0.25">
      <c r="A15" s="415" t="s">
        <v>4</v>
      </c>
      <c r="B15" s="415"/>
      <c r="C15" s="415"/>
      <c r="D15" s="415"/>
      <c r="E15" s="415"/>
      <c r="F15" s="415"/>
      <c r="G15" s="415"/>
      <c r="H15" s="415"/>
      <c r="I15" s="415"/>
      <c r="J15" s="415"/>
      <c r="K15" s="415"/>
      <c r="L15" s="415"/>
      <c r="M15" s="415"/>
      <c r="N15" s="415"/>
      <c r="O15" s="415"/>
      <c r="P15" s="415"/>
      <c r="Q15" s="415"/>
      <c r="R15" s="415"/>
      <c r="S15" s="415"/>
      <c r="T15" s="415"/>
      <c r="U15" s="415"/>
    </row>
    <row r="16" spans="1:21" x14ac:dyDescent="0.25">
      <c r="A16" s="496"/>
      <c r="B16" s="496"/>
      <c r="C16" s="496"/>
      <c r="D16" s="496"/>
      <c r="E16" s="496"/>
      <c r="F16" s="496"/>
      <c r="G16" s="496"/>
      <c r="H16" s="496"/>
      <c r="I16" s="496"/>
      <c r="J16" s="496"/>
      <c r="K16" s="496"/>
      <c r="L16" s="496"/>
      <c r="M16" s="496"/>
      <c r="N16" s="496"/>
      <c r="O16" s="496"/>
      <c r="P16" s="496"/>
      <c r="Q16" s="496"/>
      <c r="R16" s="496"/>
      <c r="S16" s="496"/>
      <c r="T16" s="496"/>
      <c r="U16" s="496"/>
    </row>
    <row r="17" spans="1:24" x14ac:dyDescent="0.25">
      <c r="A17" s="58"/>
      <c r="L17" s="58"/>
      <c r="M17" s="58"/>
      <c r="N17" s="58"/>
      <c r="O17" s="58"/>
      <c r="P17" s="58"/>
      <c r="Q17" s="58"/>
      <c r="R17" s="58"/>
      <c r="S17" s="58"/>
      <c r="T17" s="58"/>
    </row>
    <row r="18" spans="1:24" x14ac:dyDescent="0.25">
      <c r="A18" s="497" t="s">
        <v>473</v>
      </c>
      <c r="B18" s="497"/>
      <c r="C18" s="497"/>
      <c r="D18" s="497"/>
      <c r="E18" s="497"/>
      <c r="F18" s="497"/>
      <c r="G18" s="497"/>
      <c r="H18" s="497"/>
      <c r="I18" s="497"/>
      <c r="J18" s="497"/>
      <c r="K18" s="497"/>
      <c r="L18" s="497"/>
      <c r="M18" s="497"/>
      <c r="N18" s="497"/>
      <c r="O18" s="497"/>
      <c r="P18" s="497"/>
      <c r="Q18" s="497"/>
      <c r="R18" s="497"/>
      <c r="S18" s="497"/>
      <c r="T18" s="497"/>
      <c r="U18" s="497"/>
    </row>
    <row r="19" spans="1:24" x14ac:dyDescent="0.25">
      <c r="A19" s="58"/>
      <c r="B19" s="58"/>
      <c r="C19" s="58"/>
      <c r="D19" s="58"/>
      <c r="E19" s="58"/>
      <c r="F19" s="58"/>
      <c r="L19" s="58"/>
      <c r="M19" s="58"/>
      <c r="N19" s="58"/>
      <c r="O19" s="58"/>
      <c r="P19" s="58"/>
      <c r="Q19" s="58"/>
      <c r="R19" s="58"/>
      <c r="S19" s="58"/>
      <c r="T19" s="58"/>
    </row>
    <row r="20" spans="1:24" ht="33" customHeight="1" x14ac:dyDescent="0.25">
      <c r="A20" s="498" t="s">
        <v>182</v>
      </c>
      <c r="B20" s="498" t="s">
        <v>181</v>
      </c>
      <c r="C20" s="479" t="s">
        <v>180</v>
      </c>
      <c r="D20" s="479"/>
      <c r="E20" s="500" t="s">
        <v>179</v>
      </c>
      <c r="F20" s="500"/>
      <c r="G20" s="501" t="s">
        <v>602</v>
      </c>
      <c r="H20" s="490" t="s">
        <v>603</v>
      </c>
      <c r="I20" s="491"/>
      <c r="J20" s="491"/>
      <c r="K20" s="491"/>
      <c r="L20" s="490" t="s">
        <v>604</v>
      </c>
      <c r="M20" s="491"/>
      <c r="N20" s="491"/>
      <c r="O20" s="491"/>
      <c r="P20" s="490" t="s">
        <v>605</v>
      </c>
      <c r="Q20" s="491"/>
      <c r="R20" s="491"/>
      <c r="S20" s="491"/>
      <c r="T20" s="504" t="s">
        <v>178</v>
      </c>
      <c r="U20" s="505"/>
      <c r="V20" s="73"/>
      <c r="W20" s="73"/>
      <c r="X20" s="73"/>
    </row>
    <row r="21" spans="1:24" ht="99.75" customHeight="1" x14ac:dyDescent="0.25">
      <c r="A21" s="499"/>
      <c r="B21" s="499"/>
      <c r="C21" s="479"/>
      <c r="D21" s="479"/>
      <c r="E21" s="500"/>
      <c r="F21" s="500"/>
      <c r="G21" s="502"/>
      <c r="H21" s="492" t="s">
        <v>2</v>
      </c>
      <c r="I21" s="492"/>
      <c r="J21" s="492" t="s">
        <v>516</v>
      </c>
      <c r="K21" s="492"/>
      <c r="L21" s="492" t="s">
        <v>2</v>
      </c>
      <c r="M21" s="492"/>
      <c r="N21" s="492" t="s">
        <v>516</v>
      </c>
      <c r="O21" s="492"/>
      <c r="P21" s="492" t="s">
        <v>2</v>
      </c>
      <c r="Q21" s="492"/>
      <c r="R21" s="492" t="s">
        <v>516</v>
      </c>
      <c r="S21" s="492"/>
      <c r="T21" s="506"/>
      <c r="U21" s="507"/>
    </row>
    <row r="22" spans="1:24" ht="89.25" customHeight="1" x14ac:dyDescent="0.25">
      <c r="A22" s="486"/>
      <c r="B22" s="486"/>
      <c r="C22" s="256" t="s">
        <v>2</v>
      </c>
      <c r="D22" s="256" t="s">
        <v>177</v>
      </c>
      <c r="E22" s="222" t="s">
        <v>597</v>
      </c>
      <c r="F22" s="222" t="s">
        <v>601</v>
      </c>
      <c r="G22" s="503"/>
      <c r="H22" s="224" t="s">
        <v>454</v>
      </c>
      <c r="I22" s="224" t="s">
        <v>455</v>
      </c>
      <c r="J22" s="224" t="s">
        <v>454</v>
      </c>
      <c r="K22" s="224" t="s">
        <v>455</v>
      </c>
      <c r="L22" s="224" t="s">
        <v>454</v>
      </c>
      <c r="M22" s="224" t="s">
        <v>455</v>
      </c>
      <c r="N22" s="224" t="s">
        <v>454</v>
      </c>
      <c r="O22" s="224" t="s">
        <v>455</v>
      </c>
      <c r="P22" s="224" t="s">
        <v>454</v>
      </c>
      <c r="Q22" s="224" t="s">
        <v>455</v>
      </c>
      <c r="R22" s="224" t="s">
        <v>454</v>
      </c>
      <c r="S22" s="224" t="s">
        <v>455</v>
      </c>
      <c r="T22" s="256" t="s">
        <v>2</v>
      </c>
      <c r="U22" s="256" t="s">
        <v>9</v>
      </c>
    </row>
    <row r="23" spans="1:24" ht="19.5" customHeight="1" x14ac:dyDescent="0.25">
      <c r="A23" s="255">
        <v>1</v>
      </c>
      <c r="B23" s="255">
        <v>2</v>
      </c>
      <c r="C23" s="255">
        <f t="shared" ref="C23:S23" si="0">B23+1</f>
        <v>3</v>
      </c>
      <c r="D23" s="255">
        <f t="shared" si="0"/>
        <v>4</v>
      </c>
      <c r="E23" s="255">
        <f t="shared" si="0"/>
        <v>5</v>
      </c>
      <c r="F23" s="255">
        <f t="shared" si="0"/>
        <v>6</v>
      </c>
      <c r="G23" s="255">
        <f t="shared" si="0"/>
        <v>7</v>
      </c>
      <c r="H23" s="255">
        <f t="shared" si="0"/>
        <v>8</v>
      </c>
      <c r="I23" s="255">
        <f t="shared" si="0"/>
        <v>9</v>
      </c>
      <c r="J23" s="255">
        <f t="shared" si="0"/>
        <v>10</v>
      </c>
      <c r="K23" s="255">
        <f t="shared" si="0"/>
        <v>11</v>
      </c>
      <c r="L23" s="255">
        <f t="shared" si="0"/>
        <v>12</v>
      </c>
      <c r="M23" s="255">
        <f t="shared" si="0"/>
        <v>13</v>
      </c>
      <c r="N23" s="255">
        <f t="shared" si="0"/>
        <v>14</v>
      </c>
      <c r="O23" s="255">
        <f t="shared" si="0"/>
        <v>15</v>
      </c>
      <c r="P23" s="255">
        <f t="shared" si="0"/>
        <v>16</v>
      </c>
      <c r="Q23" s="255">
        <f t="shared" si="0"/>
        <v>17</v>
      </c>
      <c r="R23" s="255">
        <f t="shared" si="0"/>
        <v>18</v>
      </c>
      <c r="S23" s="255">
        <f t="shared" si="0"/>
        <v>19</v>
      </c>
      <c r="T23" s="399">
        <f t="shared" ref="T23" si="1">S23+1</f>
        <v>20</v>
      </c>
      <c r="U23" s="399">
        <f t="shared" ref="U23" si="2">T23+1</f>
        <v>21</v>
      </c>
    </row>
    <row r="24" spans="1:24" ht="47.25" customHeight="1" x14ac:dyDescent="0.25">
      <c r="A24" s="71">
        <v>1</v>
      </c>
      <c r="B24" s="70" t="s">
        <v>176</v>
      </c>
      <c r="C24" s="211">
        <v>0</v>
      </c>
      <c r="D24" s="211">
        <v>0</v>
      </c>
      <c r="E24" s="223">
        <v>0</v>
      </c>
      <c r="F24" s="223">
        <v>0</v>
      </c>
      <c r="G24" s="211">
        <v>0</v>
      </c>
      <c r="H24" s="211">
        <f t="shared" ref="H24:S24" si="3">SUM(H25:H29)</f>
        <v>0</v>
      </c>
      <c r="I24" s="211">
        <f t="shared" si="3"/>
        <v>0</v>
      </c>
      <c r="J24" s="211">
        <f t="shared" si="3"/>
        <v>0</v>
      </c>
      <c r="K24" s="211">
        <f t="shared" si="3"/>
        <v>0</v>
      </c>
      <c r="L24" s="211">
        <f t="shared" si="3"/>
        <v>0</v>
      </c>
      <c r="M24" s="211">
        <f t="shared" si="3"/>
        <v>0</v>
      </c>
      <c r="N24" s="211">
        <f t="shared" si="3"/>
        <v>0</v>
      </c>
      <c r="O24" s="211">
        <f t="shared" si="3"/>
        <v>0</v>
      </c>
      <c r="P24" s="211">
        <f t="shared" si="3"/>
        <v>0</v>
      </c>
      <c r="Q24" s="211">
        <f t="shared" si="3"/>
        <v>0</v>
      </c>
      <c r="R24" s="211">
        <f t="shared" si="3"/>
        <v>0</v>
      </c>
      <c r="S24" s="211">
        <f t="shared" si="3"/>
        <v>0</v>
      </c>
      <c r="T24" s="211">
        <f>H24+L24+P24</f>
        <v>0</v>
      </c>
      <c r="U24" s="211">
        <f>J24+N24+R24</f>
        <v>0</v>
      </c>
    </row>
    <row r="25" spans="1:24" ht="24" customHeight="1" x14ac:dyDescent="0.25">
      <c r="A25" s="68" t="s">
        <v>175</v>
      </c>
      <c r="B25" s="45" t="s">
        <v>174</v>
      </c>
      <c r="C25" s="211">
        <v>0</v>
      </c>
      <c r="D25" s="211">
        <v>0</v>
      </c>
      <c r="E25" s="223">
        <v>0</v>
      </c>
      <c r="F25" s="223">
        <v>0</v>
      </c>
      <c r="G25" s="212">
        <v>0</v>
      </c>
      <c r="H25" s="212">
        <v>0</v>
      </c>
      <c r="I25" s="212">
        <v>0</v>
      </c>
      <c r="J25" s="212">
        <v>0</v>
      </c>
      <c r="K25" s="212">
        <v>0</v>
      </c>
      <c r="L25" s="212">
        <v>0</v>
      </c>
      <c r="M25" s="212">
        <v>0</v>
      </c>
      <c r="N25" s="212">
        <v>0</v>
      </c>
      <c r="O25" s="212">
        <v>0</v>
      </c>
      <c r="P25" s="212">
        <v>0</v>
      </c>
      <c r="Q25" s="212">
        <v>0</v>
      </c>
      <c r="R25" s="212">
        <v>0</v>
      </c>
      <c r="S25" s="212">
        <v>0</v>
      </c>
      <c r="T25" s="211">
        <f t="shared" ref="T25:T64" si="4">H25+L25+P25</f>
        <v>0</v>
      </c>
      <c r="U25" s="211">
        <f t="shared" ref="U25:U64" si="5">J25+N25+R25</f>
        <v>0</v>
      </c>
    </row>
    <row r="26" spans="1:24" x14ac:dyDescent="0.25">
      <c r="A26" s="68" t="s">
        <v>173</v>
      </c>
      <c r="B26" s="45" t="s">
        <v>172</v>
      </c>
      <c r="C26" s="211">
        <v>0</v>
      </c>
      <c r="D26" s="211">
        <v>0</v>
      </c>
      <c r="E26" s="223">
        <v>0</v>
      </c>
      <c r="F26" s="223">
        <v>0</v>
      </c>
      <c r="G26" s="212">
        <v>0</v>
      </c>
      <c r="H26" s="212">
        <v>0</v>
      </c>
      <c r="I26" s="212">
        <v>0</v>
      </c>
      <c r="J26" s="212">
        <v>0</v>
      </c>
      <c r="K26" s="212">
        <v>0</v>
      </c>
      <c r="L26" s="212">
        <v>0</v>
      </c>
      <c r="M26" s="212">
        <v>0</v>
      </c>
      <c r="N26" s="212">
        <v>0</v>
      </c>
      <c r="O26" s="212">
        <v>0</v>
      </c>
      <c r="P26" s="212">
        <v>0</v>
      </c>
      <c r="Q26" s="212">
        <v>0</v>
      </c>
      <c r="R26" s="212">
        <v>0</v>
      </c>
      <c r="S26" s="212">
        <v>0</v>
      </c>
      <c r="T26" s="211">
        <f t="shared" si="4"/>
        <v>0</v>
      </c>
      <c r="U26" s="211">
        <f t="shared" si="5"/>
        <v>0</v>
      </c>
    </row>
    <row r="27" spans="1:24" ht="31.5" x14ac:dyDescent="0.25">
      <c r="A27" s="68" t="s">
        <v>171</v>
      </c>
      <c r="B27" s="45" t="s">
        <v>410</v>
      </c>
      <c r="C27" s="211">
        <v>0</v>
      </c>
      <c r="D27" s="211">
        <v>0</v>
      </c>
      <c r="E27" s="223">
        <v>0</v>
      </c>
      <c r="F27" s="223">
        <v>0</v>
      </c>
      <c r="G27" s="212">
        <v>0</v>
      </c>
      <c r="H27" s="212">
        <v>0</v>
      </c>
      <c r="I27" s="212">
        <v>0</v>
      </c>
      <c r="J27" s="212">
        <v>0</v>
      </c>
      <c r="K27" s="212">
        <v>0</v>
      </c>
      <c r="L27" s="212">
        <v>0</v>
      </c>
      <c r="M27" s="212">
        <v>0</v>
      </c>
      <c r="N27" s="212">
        <v>0</v>
      </c>
      <c r="O27" s="212">
        <v>0</v>
      </c>
      <c r="P27" s="212">
        <v>0</v>
      </c>
      <c r="Q27" s="212">
        <v>0</v>
      </c>
      <c r="R27" s="212">
        <v>0</v>
      </c>
      <c r="S27" s="212">
        <v>0</v>
      </c>
      <c r="T27" s="211">
        <f t="shared" si="4"/>
        <v>0</v>
      </c>
      <c r="U27" s="211">
        <f t="shared" si="5"/>
        <v>0</v>
      </c>
    </row>
    <row r="28" spans="1:24" x14ac:dyDescent="0.25">
      <c r="A28" s="68" t="s">
        <v>170</v>
      </c>
      <c r="B28" s="45" t="s">
        <v>169</v>
      </c>
      <c r="C28" s="211">
        <v>0</v>
      </c>
      <c r="D28" s="211">
        <v>0</v>
      </c>
      <c r="E28" s="223">
        <v>0</v>
      </c>
      <c r="F28" s="223">
        <v>0</v>
      </c>
      <c r="G28" s="212">
        <v>0</v>
      </c>
      <c r="H28" s="212">
        <v>0</v>
      </c>
      <c r="I28" s="212">
        <v>0</v>
      </c>
      <c r="J28" s="212">
        <v>0</v>
      </c>
      <c r="K28" s="212">
        <v>0</v>
      </c>
      <c r="L28" s="212">
        <v>0</v>
      </c>
      <c r="M28" s="212">
        <v>0</v>
      </c>
      <c r="N28" s="212">
        <v>0</v>
      </c>
      <c r="O28" s="212">
        <f>N28</f>
        <v>0</v>
      </c>
      <c r="P28" s="212">
        <v>0</v>
      </c>
      <c r="Q28" s="212">
        <v>0</v>
      </c>
      <c r="R28" s="212">
        <v>0</v>
      </c>
      <c r="S28" s="212">
        <v>0</v>
      </c>
      <c r="T28" s="211">
        <f t="shared" si="4"/>
        <v>0</v>
      </c>
      <c r="U28" s="211">
        <f t="shared" si="5"/>
        <v>0</v>
      </c>
    </row>
    <row r="29" spans="1:24" x14ac:dyDescent="0.25">
      <c r="A29" s="68" t="s">
        <v>168</v>
      </c>
      <c r="B29" s="72" t="s">
        <v>167</v>
      </c>
      <c r="C29" s="211">
        <v>0</v>
      </c>
      <c r="D29" s="211">
        <v>0</v>
      </c>
      <c r="E29" s="223">
        <v>0</v>
      </c>
      <c r="F29" s="223">
        <v>0</v>
      </c>
      <c r="G29" s="212">
        <v>0</v>
      </c>
      <c r="H29" s="212">
        <v>0</v>
      </c>
      <c r="I29" s="212">
        <v>0</v>
      </c>
      <c r="J29" s="212">
        <v>0</v>
      </c>
      <c r="K29" s="212">
        <v>0</v>
      </c>
      <c r="L29" s="212">
        <v>0</v>
      </c>
      <c r="M29" s="212">
        <v>0</v>
      </c>
      <c r="N29" s="212">
        <v>0</v>
      </c>
      <c r="O29" s="212">
        <v>0</v>
      </c>
      <c r="P29" s="212">
        <v>0</v>
      </c>
      <c r="Q29" s="212">
        <v>0</v>
      </c>
      <c r="R29" s="212">
        <v>0</v>
      </c>
      <c r="S29" s="212">
        <v>0</v>
      </c>
      <c r="T29" s="211">
        <f t="shared" si="4"/>
        <v>0</v>
      </c>
      <c r="U29" s="211">
        <f t="shared" si="5"/>
        <v>0</v>
      </c>
    </row>
    <row r="30" spans="1:24" ht="47.25" x14ac:dyDescent="0.25">
      <c r="A30" s="71" t="s">
        <v>61</v>
      </c>
      <c r="B30" s="70" t="s">
        <v>166</v>
      </c>
      <c r="C30" s="211">
        <v>0</v>
      </c>
      <c r="D30" s="211">
        <v>0</v>
      </c>
      <c r="E30" s="223">
        <v>0</v>
      </c>
      <c r="F30" s="223">
        <v>0</v>
      </c>
      <c r="G30" s="211">
        <v>0</v>
      </c>
      <c r="H30" s="211">
        <f>SUM(H31:H34)</f>
        <v>0</v>
      </c>
      <c r="I30" s="211">
        <f t="shared" ref="I30:S30" si="6">SUM(I31:I34)</f>
        <v>0</v>
      </c>
      <c r="J30" s="211">
        <f t="shared" si="6"/>
        <v>0</v>
      </c>
      <c r="K30" s="211">
        <f t="shared" si="6"/>
        <v>0</v>
      </c>
      <c r="L30" s="211">
        <f t="shared" si="6"/>
        <v>0</v>
      </c>
      <c r="M30" s="211">
        <f t="shared" si="6"/>
        <v>0</v>
      </c>
      <c r="N30" s="211">
        <f t="shared" si="6"/>
        <v>0</v>
      </c>
      <c r="O30" s="211">
        <f t="shared" si="6"/>
        <v>0</v>
      </c>
      <c r="P30" s="211">
        <f t="shared" si="6"/>
        <v>0</v>
      </c>
      <c r="Q30" s="211">
        <f t="shared" si="6"/>
        <v>0</v>
      </c>
      <c r="R30" s="211">
        <f t="shared" si="6"/>
        <v>0</v>
      </c>
      <c r="S30" s="211">
        <f t="shared" si="6"/>
        <v>0</v>
      </c>
      <c r="T30" s="211">
        <f t="shared" si="4"/>
        <v>0</v>
      </c>
      <c r="U30" s="211">
        <f t="shared" si="5"/>
        <v>0</v>
      </c>
    </row>
    <row r="31" spans="1:24" x14ac:dyDescent="0.25">
      <c r="A31" s="71" t="s">
        <v>165</v>
      </c>
      <c r="B31" s="45" t="s">
        <v>164</v>
      </c>
      <c r="C31" s="211">
        <v>0</v>
      </c>
      <c r="D31" s="211">
        <v>0</v>
      </c>
      <c r="E31" s="223">
        <v>0</v>
      </c>
      <c r="F31" s="223">
        <v>0</v>
      </c>
      <c r="G31" s="212">
        <v>0</v>
      </c>
      <c r="H31" s="212">
        <v>0</v>
      </c>
      <c r="I31" s="212">
        <v>0</v>
      </c>
      <c r="J31" s="212">
        <v>0</v>
      </c>
      <c r="K31" s="212">
        <v>0</v>
      </c>
      <c r="L31" s="212">
        <v>0</v>
      </c>
      <c r="M31" s="212">
        <v>0</v>
      </c>
      <c r="N31" s="212">
        <v>0</v>
      </c>
      <c r="O31" s="212">
        <v>0</v>
      </c>
      <c r="P31" s="212">
        <v>0</v>
      </c>
      <c r="Q31" s="212">
        <v>0</v>
      </c>
      <c r="R31" s="212">
        <v>0</v>
      </c>
      <c r="S31" s="212">
        <v>0</v>
      </c>
      <c r="T31" s="211">
        <f t="shared" si="4"/>
        <v>0</v>
      </c>
      <c r="U31" s="211">
        <f t="shared" si="5"/>
        <v>0</v>
      </c>
    </row>
    <row r="32" spans="1:24" ht="31.5" x14ac:dyDescent="0.25">
      <c r="A32" s="71" t="s">
        <v>163</v>
      </c>
      <c r="B32" s="45" t="s">
        <v>162</v>
      </c>
      <c r="C32" s="211">
        <v>0</v>
      </c>
      <c r="D32" s="211">
        <v>0</v>
      </c>
      <c r="E32" s="223">
        <v>0</v>
      </c>
      <c r="F32" s="223">
        <v>0</v>
      </c>
      <c r="G32" s="212">
        <v>0</v>
      </c>
      <c r="H32" s="212">
        <v>0</v>
      </c>
      <c r="I32" s="212">
        <v>0</v>
      </c>
      <c r="J32" s="212">
        <v>0</v>
      </c>
      <c r="K32" s="212">
        <v>0</v>
      </c>
      <c r="L32" s="212">
        <v>0</v>
      </c>
      <c r="M32" s="212">
        <v>0</v>
      </c>
      <c r="N32" s="212">
        <v>0</v>
      </c>
      <c r="O32" s="212">
        <v>0</v>
      </c>
      <c r="P32" s="212">
        <v>0</v>
      </c>
      <c r="Q32" s="212">
        <v>0</v>
      </c>
      <c r="R32" s="212">
        <v>0</v>
      </c>
      <c r="S32" s="212">
        <v>0</v>
      </c>
      <c r="T32" s="211">
        <f t="shared" si="4"/>
        <v>0</v>
      </c>
      <c r="U32" s="211">
        <f t="shared" si="5"/>
        <v>0</v>
      </c>
    </row>
    <row r="33" spans="1:21" x14ac:dyDescent="0.25">
      <c r="A33" s="71" t="s">
        <v>161</v>
      </c>
      <c r="B33" s="45" t="s">
        <v>160</v>
      </c>
      <c r="C33" s="211">
        <v>0</v>
      </c>
      <c r="D33" s="211">
        <v>0</v>
      </c>
      <c r="E33" s="223">
        <v>0</v>
      </c>
      <c r="F33" s="223">
        <v>0</v>
      </c>
      <c r="G33" s="212">
        <v>0</v>
      </c>
      <c r="H33" s="212">
        <v>0</v>
      </c>
      <c r="I33" s="212">
        <v>0</v>
      </c>
      <c r="J33" s="212">
        <v>0</v>
      </c>
      <c r="K33" s="212">
        <v>0</v>
      </c>
      <c r="L33" s="212">
        <v>0</v>
      </c>
      <c r="M33" s="212">
        <v>0</v>
      </c>
      <c r="N33" s="212">
        <v>0</v>
      </c>
      <c r="O33" s="212">
        <f>N33</f>
        <v>0</v>
      </c>
      <c r="P33" s="212">
        <v>0</v>
      </c>
      <c r="Q33" s="212">
        <v>0</v>
      </c>
      <c r="R33" s="212">
        <v>0</v>
      </c>
      <c r="S33" s="212">
        <v>0</v>
      </c>
      <c r="T33" s="211">
        <f t="shared" si="4"/>
        <v>0</v>
      </c>
      <c r="U33" s="211">
        <f t="shared" si="5"/>
        <v>0</v>
      </c>
    </row>
    <row r="34" spans="1:21" x14ac:dyDescent="0.25">
      <c r="A34" s="71" t="s">
        <v>159</v>
      </c>
      <c r="B34" s="45" t="s">
        <v>158</v>
      </c>
      <c r="C34" s="211">
        <v>0</v>
      </c>
      <c r="D34" s="211">
        <v>0</v>
      </c>
      <c r="E34" s="223">
        <v>0</v>
      </c>
      <c r="F34" s="223">
        <v>0</v>
      </c>
      <c r="G34" s="212">
        <v>0</v>
      </c>
      <c r="H34" s="212">
        <v>0</v>
      </c>
      <c r="I34" s="212">
        <v>0</v>
      </c>
      <c r="J34" s="212">
        <v>0</v>
      </c>
      <c r="K34" s="212">
        <v>0</v>
      </c>
      <c r="L34" s="212">
        <v>0</v>
      </c>
      <c r="M34" s="212">
        <v>0</v>
      </c>
      <c r="N34" s="212">
        <v>0</v>
      </c>
      <c r="O34" s="212">
        <v>0</v>
      </c>
      <c r="P34" s="212">
        <v>0</v>
      </c>
      <c r="Q34" s="212">
        <v>0</v>
      </c>
      <c r="R34" s="212">
        <v>0</v>
      </c>
      <c r="S34" s="212">
        <v>0</v>
      </c>
      <c r="T34" s="211">
        <f t="shared" si="4"/>
        <v>0</v>
      </c>
      <c r="U34" s="211">
        <f t="shared" si="5"/>
        <v>0</v>
      </c>
    </row>
    <row r="35" spans="1:21" ht="31.5" x14ac:dyDescent="0.25">
      <c r="A35" s="71" t="s">
        <v>60</v>
      </c>
      <c r="B35" s="70" t="s">
        <v>157</v>
      </c>
      <c r="C35" s="211">
        <v>0</v>
      </c>
      <c r="D35" s="211">
        <v>0</v>
      </c>
      <c r="E35" s="223">
        <v>0</v>
      </c>
      <c r="F35" s="223">
        <v>0</v>
      </c>
      <c r="G35" s="211">
        <v>0</v>
      </c>
      <c r="H35" s="211">
        <v>0</v>
      </c>
      <c r="I35" s="211">
        <v>0</v>
      </c>
      <c r="J35" s="211">
        <v>0</v>
      </c>
      <c r="K35" s="211">
        <v>0</v>
      </c>
      <c r="L35" s="211">
        <v>0</v>
      </c>
      <c r="M35" s="211">
        <v>0</v>
      </c>
      <c r="N35" s="211">
        <v>0</v>
      </c>
      <c r="O35" s="211">
        <v>0</v>
      </c>
      <c r="P35" s="211">
        <v>0</v>
      </c>
      <c r="Q35" s="211">
        <v>0</v>
      </c>
      <c r="R35" s="211">
        <v>0</v>
      </c>
      <c r="S35" s="211">
        <v>0</v>
      </c>
      <c r="T35" s="211">
        <f t="shared" si="4"/>
        <v>0</v>
      </c>
      <c r="U35" s="211">
        <f t="shared" si="5"/>
        <v>0</v>
      </c>
    </row>
    <row r="36" spans="1:21" ht="31.5" x14ac:dyDescent="0.25">
      <c r="A36" s="68" t="s">
        <v>156</v>
      </c>
      <c r="B36" s="67" t="s">
        <v>155</v>
      </c>
      <c r="C36" s="211">
        <v>0</v>
      </c>
      <c r="D36" s="211">
        <v>0</v>
      </c>
      <c r="E36" s="223">
        <v>0</v>
      </c>
      <c r="F36" s="223">
        <v>0</v>
      </c>
      <c r="G36" s="212">
        <v>0</v>
      </c>
      <c r="H36" s="212">
        <v>0</v>
      </c>
      <c r="I36" s="212">
        <v>0</v>
      </c>
      <c r="J36" s="212">
        <v>0</v>
      </c>
      <c r="K36" s="212">
        <v>0</v>
      </c>
      <c r="L36" s="212">
        <v>0</v>
      </c>
      <c r="M36" s="212">
        <v>0</v>
      </c>
      <c r="N36" s="212">
        <v>0</v>
      </c>
      <c r="O36" s="212">
        <v>0</v>
      </c>
      <c r="P36" s="212">
        <v>0</v>
      </c>
      <c r="Q36" s="212">
        <v>0</v>
      </c>
      <c r="R36" s="212">
        <v>0</v>
      </c>
      <c r="S36" s="212">
        <f t="shared" ref="S36" si="7">R36</f>
        <v>0</v>
      </c>
      <c r="T36" s="211">
        <f t="shared" si="4"/>
        <v>0</v>
      </c>
      <c r="U36" s="211">
        <f t="shared" si="5"/>
        <v>0</v>
      </c>
    </row>
    <row r="37" spans="1:21" x14ac:dyDescent="0.25">
      <c r="A37" s="68" t="s">
        <v>154</v>
      </c>
      <c r="B37" s="67" t="s">
        <v>144</v>
      </c>
      <c r="C37" s="211">
        <v>0</v>
      </c>
      <c r="D37" s="211">
        <v>0</v>
      </c>
      <c r="E37" s="223">
        <v>0</v>
      </c>
      <c r="F37" s="223">
        <v>0</v>
      </c>
      <c r="G37" s="212">
        <v>0</v>
      </c>
      <c r="H37" s="212">
        <v>0</v>
      </c>
      <c r="I37" s="212">
        <v>0</v>
      </c>
      <c r="J37" s="212">
        <v>0</v>
      </c>
      <c r="K37" s="212">
        <v>0</v>
      </c>
      <c r="L37" s="212">
        <v>0</v>
      </c>
      <c r="M37" s="212">
        <v>0</v>
      </c>
      <c r="N37" s="212">
        <v>0</v>
      </c>
      <c r="O37" s="212">
        <f>N37</f>
        <v>0</v>
      </c>
      <c r="P37" s="212">
        <v>0</v>
      </c>
      <c r="Q37" s="212">
        <v>0</v>
      </c>
      <c r="R37" s="212">
        <v>0</v>
      </c>
      <c r="S37" s="212">
        <v>0</v>
      </c>
      <c r="T37" s="211">
        <f t="shared" si="4"/>
        <v>0</v>
      </c>
      <c r="U37" s="211">
        <f t="shared" si="5"/>
        <v>0</v>
      </c>
    </row>
    <row r="38" spans="1:21" x14ac:dyDescent="0.25">
      <c r="A38" s="68" t="s">
        <v>153</v>
      </c>
      <c r="B38" s="67" t="s">
        <v>142</v>
      </c>
      <c r="C38" s="211">
        <v>0</v>
      </c>
      <c r="D38" s="211">
        <v>0</v>
      </c>
      <c r="E38" s="223">
        <v>0</v>
      </c>
      <c r="F38" s="223">
        <v>0</v>
      </c>
      <c r="G38" s="212">
        <v>0</v>
      </c>
      <c r="H38" s="212">
        <v>0</v>
      </c>
      <c r="I38" s="212">
        <v>0</v>
      </c>
      <c r="J38" s="212">
        <v>0</v>
      </c>
      <c r="K38" s="212">
        <v>0</v>
      </c>
      <c r="L38" s="212">
        <v>0</v>
      </c>
      <c r="M38" s="212">
        <v>0</v>
      </c>
      <c r="N38" s="212">
        <v>0</v>
      </c>
      <c r="O38" s="212">
        <v>0</v>
      </c>
      <c r="P38" s="212">
        <v>0</v>
      </c>
      <c r="Q38" s="212">
        <v>0</v>
      </c>
      <c r="R38" s="212">
        <v>0</v>
      </c>
      <c r="S38" s="212">
        <v>0</v>
      </c>
      <c r="T38" s="211">
        <f t="shared" si="4"/>
        <v>0</v>
      </c>
      <c r="U38" s="211">
        <f t="shared" si="5"/>
        <v>0</v>
      </c>
    </row>
    <row r="39" spans="1:21" ht="31.5" x14ac:dyDescent="0.25">
      <c r="A39" s="68" t="s">
        <v>152</v>
      </c>
      <c r="B39" s="45" t="s">
        <v>140</v>
      </c>
      <c r="C39" s="211">
        <v>0</v>
      </c>
      <c r="D39" s="211">
        <v>0</v>
      </c>
      <c r="E39" s="223">
        <v>0</v>
      </c>
      <c r="F39" s="223">
        <v>0</v>
      </c>
      <c r="G39" s="212">
        <v>0</v>
      </c>
      <c r="H39" s="212">
        <v>0</v>
      </c>
      <c r="I39" s="212">
        <v>0</v>
      </c>
      <c r="J39" s="212">
        <v>0</v>
      </c>
      <c r="K39" s="212">
        <v>0</v>
      </c>
      <c r="L39" s="212">
        <v>0</v>
      </c>
      <c r="M39" s="212">
        <v>0</v>
      </c>
      <c r="N39" s="212">
        <v>0</v>
      </c>
      <c r="O39" s="212">
        <f>N39</f>
        <v>0</v>
      </c>
      <c r="P39" s="212">
        <v>0</v>
      </c>
      <c r="Q39" s="212">
        <v>0</v>
      </c>
      <c r="R39" s="212">
        <v>0</v>
      </c>
      <c r="S39" s="212">
        <v>0</v>
      </c>
      <c r="T39" s="211">
        <f t="shared" si="4"/>
        <v>0</v>
      </c>
      <c r="U39" s="211">
        <f t="shared" si="5"/>
        <v>0</v>
      </c>
    </row>
    <row r="40" spans="1:21" ht="31.5" x14ac:dyDescent="0.25">
      <c r="A40" s="68" t="s">
        <v>151</v>
      </c>
      <c r="B40" s="45" t="s">
        <v>138</v>
      </c>
      <c r="C40" s="211">
        <v>0</v>
      </c>
      <c r="D40" s="211">
        <v>0</v>
      </c>
      <c r="E40" s="223">
        <v>0</v>
      </c>
      <c r="F40" s="223">
        <v>0</v>
      </c>
      <c r="G40" s="212">
        <v>0</v>
      </c>
      <c r="H40" s="212">
        <v>0</v>
      </c>
      <c r="I40" s="212">
        <v>0</v>
      </c>
      <c r="J40" s="212">
        <v>0</v>
      </c>
      <c r="K40" s="212">
        <v>0</v>
      </c>
      <c r="L40" s="212">
        <v>0</v>
      </c>
      <c r="M40" s="212">
        <v>0</v>
      </c>
      <c r="N40" s="212">
        <v>0</v>
      </c>
      <c r="O40" s="212">
        <f>N40</f>
        <v>0</v>
      </c>
      <c r="P40" s="212">
        <v>0</v>
      </c>
      <c r="Q40" s="212">
        <v>0</v>
      </c>
      <c r="R40" s="212">
        <v>0</v>
      </c>
      <c r="S40" s="212">
        <v>0</v>
      </c>
      <c r="T40" s="211">
        <f t="shared" si="4"/>
        <v>0</v>
      </c>
      <c r="U40" s="211">
        <f t="shared" si="5"/>
        <v>0</v>
      </c>
    </row>
    <row r="41" spans="1:21" x14ac:dyDescent="0.25">
      <c r="A41" s="68" t="s">
        <v>150</v>
      </c>
      <c r="B41" s="45" t="s">
        <v>136</v>
      </c>
      <c r="C41" s="211">
        <v>0</v>
      </c>
      <c r="D41" s="211">
        <v>0</v>
      </c>
      <c r="E41" s="223">
        <v>0</v>
      </c>
      <c r="F41" s="223">
        <v>0</v>
      </c>
      <c r="G41" s="212">
        <v>0</v>
      </c>
      <c r="H41" s="212">
        <v>0</v>
      </c>
      <c r="I41" s="212">
        <v>0</v>
      </c>
      <c r="J41" s="212">
        <v>0</v>
      </c>
      <c r="K41" s="212">
        <v>0</v>
      </c>
      <c r="L41" s="212">
        <v>0</v>
      </c>
      <c r="M41" s="212">
        <v>0</v>
      </c>
      <c r="N41" s="212">
        <v>0</v>
      </c>
      <c r="O41" s="212">
        <f>N41</f>
        <v>0</v>
      </c>
      <c r="P41" s="212">
        <v>0</v>
      </c>
      <c r="Q41" s="212">
        <v>0</v>
      </c>
      <c r="R41" s="212">
        <v>0</v>
      </c>
      <c r="S41" s="212">
        <v>0</v>
      </c>
      <c r="T41" s="211">
        <f t="shared" si="4"/>
        <v>0</v>
      </c>
      <c r="U41" s="211">
        <f t="shared" si="5"/>
        <v>0</v>
      </c>
    </row>
    <row r="42" spans="1:21" ht="18.75" x14ac:dyDescent="0.25">
      <c r="A42" s="68" t="s">
        <v>149</v>
      </c>
      <c r="B42" s="67" t="s">
        <v>519</v>
      </c>
      <c r="C42" s="211">
        <v>0</v>
      </c>
      <c r="D42" s="211">
        <v>0</v>
      </c>
      <c r="E42" s="223">
        <v>0</v>
      </c>
      <c r="F42" s="223">
        <v>0</v>
      </c>
      <c r="G42" s="212">
        <v>0</v>
      </c>
      <c r="H42" s="212">
        <v>0</v>
      </c>
      <c r="I42" s="212">
        <v>0</v>
      </c>
      <c r="J42" s="212">
        <v>0</v>
      </c>
      <c r="K42" s="212">
        <v>0</v>
      </c>
      <c r="L42" s="212">
        <v>0</v>
      </c>
      <c r="M42" s="212">
        <v>0</v>
      </c>
      <c r="N42" s="212">
        <v>0</v>
      </c>
      <c r="O42" s="212">
        <v>0</v>
      </c>
      <c r="P42" s="212">
        <v>0</v>
      </c>
      <c r="Q42" s="212">
        <v>0</v>
      </c>
      <c r="R42" s="212">
        <v>0</v>
      </c>
      <c r="S42" s="212">
        <f t="shared" ref="S42" si="8">R42</f>
        <v>0</v>
      </c>
      <c r="T42" s="211">
        <f t="shared" si="4"/>
        <v>0</v>
      </c>
      <c r="U42" s="211">
        <f t="shared" si="5"/>
        <v>0</v>
      </c>
    </row>
    <row r="43" spans="1:21" x14ac:dyDescent="0.25">
      <c r="A43" s="71" t="s">
        <v>59</v>
      </c>
      <c r="B43" s="70" t="s">
        <v>148</v>
      </c>
      <c r="C43" s="211">
        <v>0</v>
      </c>
      <c r="D43" s="211">
        <v>0</v>
      </c>
      <c r="E43" s="223">
        <v>0</v>
      </c>
      <c r="F43" s="223">
        <v>0</v>
      </c>
      <c r="G43" s="211">
        <v>0</v>
      </c>
      <c r="H43" s="211">
        <v>0</v>
      </c>
      <c r="I43" s="211">
        <v>0</v>
      </c>
      <c r="J43" s="211">
        <v>0</v>
      </c>
      <c r="K43" s="211">
        <v>0</v>
      </c>
      <c r="L43" s="211">
        <v>0</v>
      </c>
      <c r="M43" s="211">
        <v>0</v>
      </c>
      <c r="N43" s="211">
        <v>0</v>
      </c>
      <c r="O43" s="211">
        <v>0</v>
      </c>
      <c r="P43" s="211">
        <v>0</v>
      </c>
      <c r="Q43" s="211">
        <v>0</v>
      </c>
      <c r="R43" s="211">
        <v>0</v>
      </c>
      <c r="S43" s="211">
        <v>0</v>
      </c>
      <c r="T43" s="211">
        <f t="shared" si="4"/>
        <v>0</v>
      </c>
      <c r="U43" s="211">
        <f t="shared" si="5"/>
        <v>0</v>
      </c>
    </row>
    <row r="44" spans="1:21" x14ac:dyDescent="0.25">
      <c r="A44" s="68" t="s">
        <v>147</v>
      </c>
      <c r="B44" s="45" t="s">
        <v>146</v>
      </c>
      <c r="C44" s="211">
        <v>0</v>
      </c>
      <c r="D44" s="211">
        <v>0</v>
      </c>
      <c r="E44" s="223">
        <v>0</v>
      </c>
      <c r="F44" s="223">
        <v>0</v>
      </c>
      <c r="G44" s="212">
        <v>0</v>
      </c>
      <c r="H44" s="212">
        <v>0</v>
      </c>
      <c r="I44" s="212">
        <v>0</v>
      </c>
      <c r="J44" s="212">
        <v>0</v>
      </c>
      <c r="K44" s="212">
        <v>0</v>
      </c>
      <c r="L44" s="212">
        <v>0</v>
      </c>
      <c r="M44" s="212">
        <v>0</v>
      </c>
      <c r="N44" s="212">
        <v>0</v>
      </c>
      <c r="O44" s="212">
        <v>0</v>
      </c>
      <c r="P44" s="212">
        <v>0</v>
      </c>
      <c r="Q44" s="212">
        <v>0</v>
      </c>
      <c r="R44" s="212">
        <f>R36</f>
        <v>0</v>
      </c>
      <c r="S44" s="212">
        <f>S36</f>
        <v>0</v>
      </c>
      <c r="T44" s="211">
        <f t="shared" si="4"/>
        <v>0</v>
      </c>
      <c r="U44" s="211">
        <f t="shared" si="5"/>
        <v>0</v>
      </c>
    </row>
    <row r="45" spans="1:21" x14ac:dyDescent="0.25">
      <c r="A45" s="68" t="s">
        <v>145</v>
      </c>
      <c r="B45" s="45" t="s">
        <v>144</v>
      </c>
      <c r="C45" s="211">
        <v>0</v>
      </c>
      <c r="D45" s="211">
        <v>0</v>
      </c>
      <c r="E45" s="223">
        <v>0</v>
      </c>
      <c r="F45" s="223">
        <v>0</v>
      </c>
      <c r="G45" s="212">
        <v>0</v>
      </c>
      <c r="H45" s="212">
        <v>0</v>
      </c>
      <c r="I45" s="212">
        <v>0</v>
      </c>
      <c r="J45" s="212">
        <v>0</v>
      </c>
      <c r="K45" s="212">
        <v>0</v>
      </c>
      <c r="L45" s="212">
        <v>0</v>
      </c>
      <c r="M45" s="212">
        <v>0</v>
      </c>
      <c r="N45" s="212">
        <f>N37</f>
        <v>0</v>
      </c>
      <c r="O45" s="212">
        <f>O37</f>
        <v>0</v>
      </c>
      <c r="P45" s="212">
        <v>0</v>
      </c>
      <c r="Q45" s="212">
        <v>0</v>
      </c>
      <c r="R45" s="212">
        <v>0</v>
      </c>
      <c r="S45" s="212">
        <v>0</v>
      </c>
      <c r="T45" s="211">
        <f t="shared" si="4"/>
        <v>0</v>
      </c>
      <c r="U45" s="211">
        <f t="shared" si="5"/>
        <v>0</v>
      </c>
    </row>
    <row r="46" spans="1:21" x14ac:dyDescent="0.25">
      <c r="A46" s="68" t="s">
        <v>143</v>
      </c>
      <c r="B46" s="45" t="s">
        <v>142</v>
      </c>
      <c r="C46" s="211">
        <v>0</v>
      </c>
      <c r="D46" s="211">
        <v>0</v>
      </c>
      <c r="E46" s="223">
        <v>0</v>
      </c>
      <c r="F46" s="223">
        <v>0</v>
      </c>
      <c r="G46" s="212">
        <v>0</v>
      </c>
      <c r="H46" s="212">
        <v>0</v>
      </c>
      <c r="I46" s="212">
        <v>0</v>
      </c>
      <c r="J46" s="212">
        <v>0</v>
      </c>
      <c r="K46" s="212">
        <v>0</v>
      </c>
      <c r="L46" s="212">
        <v>0</v>
      </c>
      <c r="M46" s="212">
        <v>0</v>
      </c>
      <c r="N46" s="212">
        <v>0</v>
      </c>
      <c r="O46" s="212">
        <v>0</v>
      </c>
      <c r="P46" s="212">
        <v>0</v>
      </c>
      <c r="Q46" s="212">
        <v>0</v>
      </c>
      <c r="R46" s="212">
        <v>0</v>
      </c>
      <c r="S46" s="212">
        <v>0</v>
      </c>
      <c r="T46" s="211">
        <f t="shared" si="4"/>
        <v>0</v>
      </c>
      <c r="U46" s="211">
        <f t="shared" si="5"/>
        <v>0</v>
      </c>
    </row>
    <row r="47" spans="1:21" ht="31.5" x14ac:dyDescent="0.25">
      <c r="A47" s="68" t="s">
        <v>141</v>
      </c>
      <c r="B47" s="45" t="s">
        <v>140</v>
      </c>
      <c r="C47" s="211">
        <v>0</v>
      </c>
      <c r="D47" s="211">
        <v>0</v>
      </c>
      <c r="E47" s="223">
        <v>0</v>
      </c>
      <c r="F47" s="223">
        <v>0</v>
      </c>
      <c r="G47" s="212">
        <v>0</v>
      </c>
      <c r="H47" s="212">
        <v>0</v>
      </c>
      <c r="I47" s="212">
        <v>0</v>
      </c>
      <c r="J47" s="212">
        <v>0.27400000000000002</v>
      </c>
      <c r="K47" s="212">
        <v>0</v>
      </c>
      <c r="L47" s="212">
        <v>0</v>
      </c>
      <c r="M47" s="212">
        <v>0</v>
      </c>
      <c r="N47" s="212">
        <f>N39</f>
        <v>0</v>
      </c>
      <c r="O47" s="212">
        <f>O39</f>
        <v>0</v>
      </c>
      <c r="P47" s="212">
        <v>0</v>
      </c>
      <c r="Q47" s="212">
        <v>0</v>
      </c>
      <c r="R47" s="212">
        <v>0</v>
      </c>
      <c r="S47" s="212">
        <v>0</v>
      </c>
      <c r="T47" s="211">
        <f t="shared" si="4"/>
        <v>0</v>
      </c>
      <c r="U47" s="211">
        <f t="shared" si="5"/>
        <v>0.27400000000000002</v>
      </c>
    </row>
    <row r="48" spans="1:21" ht="31.5" x14ac:dyDescent="0.25">
      <c r="A48" s="68" t="s">
        <v>139</v>
      </c>
      <c r="B48" s="45" t="s">
        <v>138</v>
      </c>
      <c r="C48" s="211">
        <v>0</v>
      </c>
      <c r="D48" s="211">
        <v>0</v>
      </c>
      <c r="E48" s="223">
        <v>0</v>
      </c>
      <c r="F48" s="223">
        <v>0</v>
      </c>
      <c r="G48" s="212">
        <v>0</v>
      </c>
      <c r="H48" s="212">
        <v>0</v>
      </c>
      <c r="I48" s="212">
        <v>0</v>
      </c>
      <c r="J48" s="212">
        <v>0</v>
      </c>
      <c r="K48" s="212">
        <v>0</v>
      </c>
      <c r="L48" s="212">
        <v>0</v>
      </c>
      <c r="M48" s="212">
        <v>0</v>
      </c>
      <c r="N48" s="212">
        <f t="shared" ref="N48:O49" si="9">N40</f>
        <v>0</v>
      </c>
      <c r="O48" s="212">
        <f t="shared" si="9"/>
        <v>0</v>
      </c>
      <c r="P48" s="212">
        <v>0</v>
      </c>
      <c r="Q48" s="212">
        <v>0</v>
      </c>
      <c r="R48" s="212">
        <v>0</v>
      </c>
      <c r="S48" s="212">
        <v>0</v>
      </c>
      <c r="T48" s="211">
        <f t="shared" si="4"/>
        <v>0</v>
      </c>
      <c r="U48" s="211">
        <f t="shared" si="5"/>
        <v>0</v>
      </c>
    </row>
    <row r="49" spans="1:21" x14ac:dyDescent="0.25">
      <c r="A49" s="68" t="s">
        <v>137</v>
      </c>
      <c r="B49" s="45" t="s">
        <v>136</v>
      </c>
      <c r="C49" s="211">
        <v>0</v>
      </c>
      <c r="D49" s="211">
        <v>0</v>
      </c>
      <c r="E49" s="223">
        <v>0</v>
      </c>
      <c r="F49" s="223">
        <v>0</v>
      </c>
      <c r="G49" s="212">
        <v>0</v>
      </c>
      <c r="H49" s="212">
        <v>0</v>
      </c>
      <c r="I49" s="212">
        <v>0</v>
      </c>
      <c r="J49" s="212">
        <v>2.5000000000000001E-2</v>
      </c>
      <c r="K49" s="212">
        <v>0</v>
      </c>
      <c r="L49" s="212">
        <v>0</v>
      </c>
      <c r="M49" s="212">
        <v>0</v>
      </c>
      <c r="N49" s="212">
        <f t="shared" si="9"/>
        <v>0</v>
      </c>
      <c r="O49" s="212">
        <f t="shared" si="9"/>
        <v>0</v>
      </c>
      <c r="P49" s="212">
        <v>0</v>
      </c>
      <c r="Q49" s="212">
        <v>0</v>
      </c>
      <c r="R49" s="212">
        <v>0</v>
      </c>
      <c r="S49" s="212">
        <v>0</v>
      </c>
      <c r="T49" s="211">
        <f t="shared" si="4"/>
        <v>0</v>
      </c>
      <c r="U49" s="211">
        <f t="shared" si="5"/>
        <v>2.5000000000000001E-2</v>
      </c>
    </row>
    <row r="50" spans="1:21" ht="18.75" x14ac:dyDescent="0.25">
      <c r="A50" s="68" t="s">
        <v>135</v>
      </c>
      <c r="B50" s="67" t="s">
        <v>607</v>
      </c>
      <c r="C50" s="211">
        <v>0</v>
      </c>
      <c r="D50" s="211">
        <v>0</v>
      </c>
      <c r="E50" s="223">
        <v>0</v>
      </c>
      <c r="F50" s="223">
        <v>0</v>
      </c>
      <c r="G50" s="212">
        <v>0</v>
      </c>
      <c r="H50" s="212">
        <v>0</v>
      </c>
      <c r="I50" s="212">
        <v>0</v>
      </c>
      <c r="J50" s="212">
        <v>1</v>
      </c>
      <c r="K50" s="212">
        <v>0</v>
      </c>
      <c r="L50" s="212">
        <v>0</v>
      </c>
      <c r="M50" s="212">
        <v>0</v>
      </c>
      <c r="N50" s="212">
        <v>0</v>
      </c>
      <c r="O50" s="212">
        <v>0</v>
      </c>
      <c r="P50" s="212">
        <v>0</v>
      </c>
      <c r="Q50" s="212">
        <v>0</v>
      </c>
      <c r="R50" s="212">
        <v>0</v>
      </c>
      <c r="S50" s="212">
        <v>0</v>
      </c>
      <c r="T50" s="211">
        <f t="shared" si="4"/>
        <v>0</v>
      </c>
      <c r="U50" s="211">
        <f t="shared" si="5"/>
        <v>1</v>
      </c>
    </row>
    <row r="51" spans="1:21" ht="35.25" customHeight="1" x14ac:dyDescent="0.25">
      <c r="A51" s="71" t="s">
        <v>57</v>
      </c>
      <c r="B51" s="70" t="s">
        <v>134</v>
      </c>
      <c r="C51" s="211">
        <v>0</v>
      </c>
      <c r="D51" s="211">
        <v>0</v>
      </c>
      <c r="E51" s="223">
        <v>0</v>
      </c>
      <c r="F51" s="223">
        <v>0</v>
      </c>
      <c r="G51" s="211">
        <v>0</v>
      </c>
      <c r="H51" s="211">
        <v>0</v>
      </c>
      <c r="I51" s="211">
        <v>0</v>
      </c>
      <c r="J51" s="211">
        <v>0</v>
      </c>
      <c r="K51" s="211">
        <v>0</v>
      </c>
      <c r="L51" s="211">
        <v>0</v>
      </c>
      <c r="M51" s="211">
        <v>0</v>
      </c>
      <c r="N51" s="211">
        <v>0</v>
      </c>
      <c r="O51" s="211">
        <v>0</v>
      </c>
      <c r="P51" s="211">
        <v>0</v>
      </c>
      <c r="Q51" s="211">
        <v>0</v>
      </c>
      <c r="R51" s="211">
        <v>0</v>
      </c>
      <c r="S51" s="211">
        <v>0</v>
      </c>
      <c r="T51" s="211">
        <f t="shared" si="4"/>
        <v>0</v>
      </c>
      <c r="U51" s="211">
        <f t="shared" si="5"/>
        <v>0</v>
      </c>
    </row>
    <row r="52" spans="1:21" x14ac:dyDescent="0.25">
      <c r="A52" s="68" t="s">
        <v>133</v>
      </c>
      <c r="B52" s="45" t="s">
        <v>132</v>
      </c>
      <c r="C52" s="212">
        <v>0</v>
      </c>
      <c r="D52" s="211">
        <v>0</v>
      </c>
      <c r="E52" s="223">
        <v>0</v>
      </c>
      <c r="F52" s="223">
        <v>0</v>
      </c>
      <c r="G52" s="212">
        <v>0</v>
      </c>
      <c r="H52" s="212">
        <v>0</v>
      </c>
      <c r="I52" s="212">
        <v>0</v>
      </c>
      <c r="J52" s="212">
        <v>9.4500000000000001E-2</v>
      </c>
      <c r="K52" s="212">
        <v>0</v>
      </c>
      <c r="L52" s="212">
        <v>0</v>
      </c>
      <c r="M52" s="212">
        <v>0</v>
      </c>
      <c r="N52" s="212">
        <v>0</v>
      </c>
      <c r="O52" s="212">
        <f>N52</f>
        <v>0</v>
      </c>
      <c r="P52" s="212">
        <v>0</v>
      </c>
      <c r="Q52" s="212">
        <v>0</v>
      </c>
      <c r="R52" s="212">
        <v>0</v>
      </c>
      <c r="S52" s="212">
        <v>0</v>
      </c>
      <c r="T52" s="211">
        <f t="shared" si="4"/>
        <v>0</v>
      </c>
      <c r="U52" s="211">
        <f t="shared" si="5"/>
        <v>9.4500000000000001E-2</v>
      </c>
    </row>
    <row r="53" spans="1:21" x14ac:dyDescent="0.25">
      <c r="A53" s="68" t="s">
        <v>131</v>
      </c>
      <c r="B53" s="45" t="s">
        <v>125</v>
      </c>
      <c r="C53" s="211">
        <v>0</v>
      </c>
      <c r="D53" s="211">
        <v>0</v>
      </c>
      <c r="E53" s="223">
        <v>0</v>
      </c>
      <c r="F53" s="223">
        <v>0</v>
      </c>
      <c r="G53" s="212">
        <v>0</v>
      </c>
      <c r="H53" s="212">
        <v>0</v>
      </c>
      <c r="I53" s="212">
        <v>0</v>
      </c>
      <c r="J53" s="212">
        <f>J44</f>
        <v>0</v>
      </c>
      <c r="K53" s="212">
        <v>0</v>
      </c>
      <c r="L53" s="212">
        <v>0</v>
      </c>
      <c r="M53" s="212">
        <v>0</v>
      </c>
      <c r="N53" s="212">
        <v>0</v>
      </c>
      <c r="O53" s="212">
        <v>0</v>
      </c>
      <c r="P53" s="212">
        <v>0</v>
      </c>
      <c r="Q53" s="212">
        <v>0</v>
      </c>
      <c r="R53" s="212">
        <v>0</v>
      </c>
      <c r="S53" s="212">
        <v>0</v>
      </c>
      <c r="T53" s="211">
        <f t="shared" si="4"/>
        <v>0</v>
      </c>
      <c r="U53" s="211">
        <f t="shared" si="5"/>
        <v>0</v>
      </c>
    </row>
    <row r="54" spans="1:21" x14ac:dyDescent="0.25">
      <c r="A54" s="68" t="s">
        <v>130</v>
      </c>
      <c r="B54" s="67" t="s">
        <v>124</v>
      </c>
      <c r="C54" s="211">
        <v>0</v>
      </c>
      <c r="D54" s="211">
        <v>0</v>
      </c>
      <c r="E54" s="223">
        <v>0</v>
      </c>
      <c r="F54" s="223">
        <v>0</v>
      </c>
      <c r="G54" s="212">
        <v>0</v>
      </c>
      <c r="H54" s="212">
        <v>0</v>
      </c>
      <c r="I54" s="212">
        <v>0</v>
      </c>
      <c r="J54" s="212">
        <f t="shared" ref="J54:K54" si="10">J45</f>
        <v>0</v>
      </c>
      <c r="K54" s="212">
        <v>0</v>
      </c>
      <c r="L54" s="212">
        <v>0</v>
      </c>
      <c r="M54" s="212">
        <v>0</v>
      </c>
      <c r="N54" s="212">
        <f>N45</f>
        <v>0</v>
      </c>
      <c r="O54" s="212">
        <f>O45</f>
        <v>0</v>
      </c>
      <c r="P54" s="212">
        <v>0</v>
      </c>
      <c r="Q54" s="212">
        <v>0</v>
      </c>
      <c r="R54" s="212">
        <v>0</v>
      </c>
      <c r="S54" s="212">
        <v>0</v>
      </c>
      <c r="T54" s="211">
        <f t="shared" si="4"/>
        <v>0</v>
      </c>
      <c r="U54" s="211">
        <f t="shared" si="5"/>
        <v>0</v>
      </c>
    </row>
    <row r="55" spans="1:21" x14ac:dyDescent="0.25">
      <c r="A55" s="68" t="s">
        <v>129</v>
      </c>
      <c r="B55" s="67" t="s">
        <v>123</v>
      </c>
      <c r="C55" s="211">
        <v>0</v>
      </c>
      <c r="D55" s="211">
        <v>0</v>
      </c>
      <c r="E55" s="223">
        <v>0</v>
      </c>
      <c r="F55" s="223">
        <v>0</v>
      </c>
      <c r="G55" s="212">
        <v>0</v>
      </c>
      <c r="H55" s="212">
        <v>0</v>
      </c>
      <c r="I55" s="212">
        <v>0</v>
      </c>
      <c r="J55" s="212">
        <f t="shared" ref="J55:K55" si="11">J46</f>
        <v>0</v>
      </c>
      <c r="K55" s="212">
        <v>0</v>
      </c>
      <c r="L55" s="212">
        <v>0</v>
      </c>
      <c r="M55" s="212">
        <v>0</v>
      </c>
      <c r="N55" s="212">
        <v>0</v>
      </c>
      <c r="O55" s="212">
        <v>0</v>
      </c>
      <c r="P55" s="212">
        <v>0</v>
      </c>
      <c r="Q55" s="212">
        <v>0</v>
      </c>
      <c r="R55" s="212">
        <v>0</v>
      </c>
      <c r="S55" s="212">
        <v>0</v>
      </c>
      <c r="T55" s="211">
        <f t="shared" si="4"/>
        <v>0</v>
      </c>
      <c r="U55" s="211">
        <f t="shared" si="5"/>
        <v>0</v>
      </c>
    </row>
    <row r="56" spans="1:21" x14ac:dyDescent="0.25">
      <c r="A56" s="68" t="s">
        <v>128</v>
      </c>
      <c r="B56" s="67" t="s">
        <v>122</v>
      </c>
      <c r="C56" s="211">
        <v>0</v>
      </c>
      <c r="D56" s="211">
        <v>0</v>
      </c>
      <c r="E56" s="223">
        <v>0</v>
      </c>
      <c r="F56" s="223">
        <v>0</v>
      </c>
      <c r="G56" s="212">
        <v>0</v>
      </c>
      <c r="H56" s="212">
        <v>0</v>
      </c>
      <c r="I56" s="212">
        <v>0</v>
      </c>
      <c r="J56" s="212">
        <f>J47+J48+J49</f>
        <v>0.29900000000000004</v>
      </c>
      <c r="K56" s="212">
        <v>0</v>
      </c>
      <c r="L56" s="212">
        <v>0</v>
      </c>
      <c r="M56" s="212">
        <v>0</v>
      </c>
      <c r="N56" s="212">
        <f>N47+N48+N49</f>
        <v>0</v>
      </c>
      <c r="O56" s="212">
        <f>O47+O48+O49</f>
        <v>0</v>
      </c>
      <c r="P56" s="212">
        <v>0</v>
      </c>
      <c r="Q56" s="212">
        <v>0</v>
      </c>
      <c r="R56" s="212">
        <v>0</v>
      </c>
      <c r="S56" s="212">
        <v>0</v>
      </c>
      <c r="T56" s="211">
        <f t="shared" si="4"/>
        <v>0</v>
      </c>
      <c r="U56" s="211">
        <f t="shared" si="5"/>
        <v>0.29900000000000004</v>
      </c>
    </row>
    <row r="57" spans="1:21" ht="18.75" x14ac:dyDescent="0.25">
      <c r="A57" s="68" t="s">
        <v>127</v>
      </c>
      <c r="B57" s="67" t="s">
        <v>607</v>
      </c>
      <c r="C57" s="211">
        <v>0</v>
      </c>
      <c r="D57" s="211">
        <v>0</v>
      </c>
      <c r="E57" s="223">
        <v>0</v>
      </c>
      <c r="F57" s="223">
        <v>0</v>
      </c>
      <c r="G57" s="212">
        <v>0</v>
      </c>
      <c r="H57" s="212">
        <v>0</v>
      </c>
      <c r="I57" s="212">
        <v>0</v>
      </c>
      <c r="J57" s="212">
        <f>J50</f>
        <v>1</v>
      </c>
      <c r="K57" s="212">
        <v>0</v>
      </c>
      <c r="L57" s="212">
        <v>0</v>
      </c>
      <c r="M57" s="212">
        <v>0</v>
      </c>
      <c r="N57" s="212">
        <v>0</v>
      </c>
      <c r="O57" s="212">
        <f>N57</f>
        <v>0</v>
      </c>
      <c r="P57" s="212">
        <v>0</v>
      </c>
      <c r="Q57" s="212">
        <v>0</v>
      </c>
      <c r="R57" s="212">
        <f>R50</f>
        <v>0</v>
      </c>
      <c r="S57" s="212">
        <f>S50</f>
        <v>0</v>
      </c>
      <c r="T57" s="211">
        <f t="shared" si="4"/>
        <v>0</v>
      </c>
      <c r="U57" s="211">
        <f t="shared" si="5"/>
        <v>1</v>
      </c>
    </row>
    <row r="58" spans="1:21" ht="36.75" customHeight="1" x14ac:dyDescent="0.25">
      <c r="A58" s="71" t="s">
        <v>56</v>
      </c>
      <c r="B58" s="88" t="s">
        <v>224</v>
      </c>
      <c r="C58" s="211">
        <v>0</v>
      </c>
      <c r="D58" s="211">
        <v>0</v>
      </c>
      <c r="E58" s="223">
        <v>0</v>
      </c>
      <c r="F58" s="223">
        <v>0</v>
      </c>
      <c r="G58" s="211">
        <v>0</v>
      </c>
      <c r="H58" s="211">
        <v>0</v>
      </c>
      <c r="I58" s="211">
        <v>0</v>
      </c>
      <c r="J58" s="211">
        <v>0</v>
      </c>
      <c r="K58" s="211">
        <v>0</v>
      </c>
      <c r="L58" s="211">
        <v>0</v>
      </c>
      <c r="M58" s="211">
        <v>0</v>
      </c>
      <c r="N58" s="211">
        <v>0</v>
      </c>
      <c r="O58" s="211">
        <v>0</v>
      </c>
      <c r="P58" s="211">
        <v>0</v>
      </c>
      <c r="Q58" s="211">
        <v>0</v>
      </c>
      <c r="R58" s="211">
        <v>0</v>
      </c>
      <c r="S58" s="211">
        <v>0</v>
      </c>
      <c r="T58" s="211">
        <f t="shared" si="4"/>
        <v>0</v>
      </c>
      <c r="U58" s="211">
        <f t="shared" si="5"/>
        <v>0</v>
      </c>
    </row>
    <row r="59" spans="1:21" x14ac:dyDescent="0.25">
      <c r="A59" s="71" t="s">
        <v>54</v>
      </c>
      <c r="B59" s="70" t="s">
        <v>126</v>
      </c>
      <c r="C59" s="211">
        <v>0</v>
      </c>
      <c r="D59" s="211">
        <v>0</v>
      </c>
      <c r="E59" s="223">
        <v>0</v>
      </c>
      <c r="F59" s="223">
        <v>0</v>
      </c>
      <c r="G59" s="211">
        <v>0</v>
      </c>
      <c r="H59" s="211">
        <v>0</v>
      </c>
      <c r="I59" s="211">
        <v>0</v>
      </c>
      <c r="J59" s="211">
        <v>0</v>
      </c>
      <c r="K59" s="211">
        <v>0</v>
      </c>
      <c r="L59" s="211">
        <v>0</v>
      </c>
      <c r="M59" s="211">
        <v>0</v>
      </c>
      <c r="N59" s="211">
        <v>0</v>
      </c>
      <c r="O59" s="211">
        <v>0</v>
      </c>
      <c r="P59" s="211">
        <v>0</v>
      </c>
      <c r="Q59" s="211">
        <v>0</v>
      </c>
      <c r="R59" s="211">
        <v>0</v>
      </c>
      <c r="S59" s="211">
        <v>0</v>
      </c>
      <c r="T59" s="211">
        <f t="shared" si="4"/>
        <v>0</v>
      </c>
      <c r="U59" s="211">
        <f t="shared" si="5"/>
        <v>0</v>
      </c>
    </row>
    <row r="60" spans="1:21" x14ac:dyDescent="0.25">
      <c r="A60" s="68" t="s">
        <v>218</v>
      </c>
      <c r="B60" s="69" t="s">
        <v>146</v>
      </c>
      <c r="C60" s="211">
        <v>0</v>
      </c>
      <c r="D60" s="211">
        <v>0</v>
      </c>
      <c r="E60" s="223">
        <v>0</v>
      </c>
      <c r="F60" s="223">
        <v>0</v>
      </c>
      <c r="G60" s="212">
        <v>0</v>
      </c>
      <c r="H60" s="212">
        <v>0</v>
      </c>
      <c r="I60" s="212">
        <v>0</v>
      </c>
      <c r="J60" s="212">
        <v>0</v>
      </c>
      <c r="K60" s="212">
        <v>0</v>
      </c>
      <c r="L60" s="212">
        <v>0</v>
      </c>
      <c r="M60" s="212">
        <v>0</v>
      </c>
      <c r="N60" s="212">
        <v>0</v>
      </c>
      <c r="O60" s="212">
        <v>0</v>
      </c>
      <c r="P60" s="212">
        <v>0</v>
      </c>
      <c r="Q60" s="212">
        <v>0</v>
      </c>
      <c r="R60" s="212">
        <v>0</v>
      </c>
      <c r="S60" s="212">
        <v>0</v>
      </c>
      <c r="T60" s="211">
        <f t="shared" si="4"/>
        <v>0</v>
      </c>
      <c r="U60" s="211">
        <f t="shared" si="5"/>
        <v>0</v>
      </c>
    </row>
    <row r="61" spans="1:21" x14ac:dyDescent="0.25">
      <c r="A61" s="68" t="s">
        <v>219</v>
      </c>
      <c r="B61" s="69" t="s">
        <v>144</v>
      </c>
      <c r="C61" s="211">
        <v>0</v>
      </c>
      <c r="D61" s="211">
        <v>0</v>
      </c>
      <c r="E61" s="223">
        <v>0</v>
      </c>
      <c r="F61" s="223">
        <v>0</v>
      </c>
      <c r="G61" s="212">
        <v>0</v>
      </c>
      <c r="H61" s="212">
        <v>0</v>
      </c>
      <c r="I61" s="212">
        <v>0</v>
      </c>
      <c r="J61" s="212">
        <v>0</v>
      </c>
      <c r="K61" s="212">
        <v>0</v>
      </c>
      <c r="L61" s="212">
        <v>0</v>
      </c>
      <c r="M61" s="212">
        <v>0</v>
      </c>
      <c r="N61" s="212">
        <v>0</v>
      </c>
      <c r="O61" s="212">
        <v>0</v>
      </c>
      <c r="P61" s="212">
        <v>0</v>
      </c>
      <c r="Q61" s="212">
        <v>0</v>
      </c>
      <c r="R61" s="212">
        <v>0</v>
      </c>
      <c r="S61" s="212">
        <v>0</v>
      </c>
      <c r="T61" s="211">
        <f t="shared" si="4"/>
        <v>0</v>
      </c>
      <c r="U61" s="211">
        <f t="shared" si="5"/>
        <v>0</v>
      </c>
    </row>
    <row r="62" spans="1:21" x14ac:dyDescent="0.25">
      <c r="A62" s="68" t="s">
        <v>220</v>
      </c>
      <c r="B62" s="69" t="s">
        <v>142</v>
      </c>
      <c r="C62" s="211">
        <v>0</v>
      </c>
      <c r="D62" s="211">
        <v>0</v>
      </c>
      <c r="E62" s="223">
        <v>0</v>
      </c>
      <c r="F62" s="223">
        <v>0</v>
      </c>
      <c r="G62" s="212">
        <v>0</v>
      </c>
      <c r="H62" s="212">
        <v>0</v>
      </c>
      <c r="I62" s="212">
        <v>0</v>
      </c>
      <c r="J62" s="212">
        <v>0</v>
      </c>
      <c r="K62" s="212">
        <v>0</v>
      </c>
      <c r="L62" s="212">
        <v>0</v>
      </c>
      <c r="M62" s="212">
        <v>0</v>
      </c>
      <c r="N62" s="212">
        <v>0</v>
      </c>
      <c r="O62" s="212">
        <v>0</v>
      </c>
      <c r="P62" s="212">
        <v>0</v>
      </c>
      <c r="Q62" s="212">
        <v>0</v>
      </c>
      <c r="R62" s="212">
        <v>0</v>
      </c>
      <c r="S62" s="212">
        <v>0</v>
      </c>
      <c r="T62" s="211">
        <f t="shared" si="4"/>
        <v>0</v>
      </c>
      <c r="U62" s="211">
        <f t="shared" si="5"/>
        <v>0</v>
      </c>
    </row>
    <row r="63" spans="1:21" x14ac:dyDescent="0.25">
      <c r="A63" s="68" t="s">
        <v>221</v>
      </c>
      <c r="B63" s="69" t="s">
        <v>223</v>
      </c>
      <c r="C63" s="211">
        <v>0</v>
      </c>
      <c r="D63" s="211">
        <v>0</v>
      </c>
      <c r="E63" s="223">
        <v>0</v>
      </c>
      <c r="F63" s="223">
        <v>0</v>
      </c>
      <c r="G63" s="212">
        <v>0</v>
      </c>
      <c r="H63" s="212">
        <v>0</v>
      </c>
      <c r="I63" s="212">
        <v>0</v>
      </c>
      <c r="J63" s="212">
        <v>0</v>
      </c>
      <c r="K63" s="212">
        <v>0</v>
      </c>
      <c r="L63" s="212">
        <v>0</v>
      </c>
      <c r="M63" s="212">
        <v>0</v>
      </c>
      <c r="N63" s="212">
        <v>0</v>
      </c>
      <c r="O63" s="212">
        <v>0</v>
      </c>
      <c r="P63" s="212">
        <v>0</v>
      </c>
      <c r="Q63" s="212">
        <v>0</v>
      </c>
      <c r="R63" s="212">
        <v>0</v>
      </c>
      <c r="S63" s="212">
        <f>R63</f>
        <v>0</v>
      </c>
      <c r="T63" s="211">
        <f t="shared" si="4"/>
        <v>0</v>
      </c>
      <c r="U63" s="211">
        <f t="shared" si="5"/>
        <v>0</v>
      </c>
    </row>
    <row r="64" spans="1:21" ht="18.75" x14ac:dyDescent="0.25">
      <c r="A64" s="68" t="s">
        <v>222</v>
      </c>
      <c r="B64" s="67" t="s">
        <v>517</v>
      </c>
      <c r="C64" s="211">
        <v>0</v>
      </c>
      <c r="D64" s="211">
        <v>0</v>
      </c>
      <c r="E64" s="223">
        <v>0</v>
      </c>
      <c r="F64" s="223">
        <v>0</v>
      </c>
      <c r="G64" s="212">
        <v>0</v>
      </c>
      <c r="H64" s="212">
        <v>0</v>
      </c>
      <c r="I64" s="212">
        <v>0</v>
      </c>
      <c r="J64" s="212">
        <v>0</v>
      </c>
      <c r="K64" s="212">
        <v>0</v>
      </c>
      <c r="L64" s="212">
        <v>0</v>
      </c>
      <c r="M64" s="212">
        <v>0</v>
      </c>
      <c r="N64" s="212">
        <v>0</v>
      </c>
      <c r="O64" s="212">
        <v>0</v>
      </c>
      <c r="P64" s="212">
        <v>0</v>
      </c>
      <c r="Q64" s="212">
        <v>0</v>
      </c>
      <c r="R64" s="212">
        <v>0</v>
      </c>
      <c r="S64" s="212">
        <v>0</v>
      </c>
      <c r="T64" s="211">
        <f t="shared" si="4"/>
        <v>0</v>
      </c>
      <c r="U64" s="211">
        <f t="shared" si="5"/>
        <v>0</v>
      </c>
    </row>
    <row r="65" spans="1:20" x14ac:dyDescent="0.25">
      <c r="A65" s="64"/>
      <c r="B65" s="65"/>
      <c r="C65" s="65"/>
      <c r="D65" s="65"/>
      <c r="E65" s="65"/>
      <c r="F65" s="65"/>
      <c r="G65" s="65"/>
      <c r="H65" s="65"/>
      <c r="I65" s="65"/>
      <c r="J65" s="65"/>
      <c r="K65" s="65"/>
      <c r="L65" s="64"/>
      <c r="M65" s="64"/>
      <c r="N65" s="58"/>
      <c r="O65" s="58"/>
      <c r="P65" s="58"/>
      <c r="Q65" s="58"/>
      <c r="R65" s="58"/>
      <c r="S65" s="58"/>
      <c r="T65" s="58"/>
    </row>
    <row r="66" spans="1:20" ht="54" customHeight="1" x14ac:dyDescent="0.25">
      <c r="A66" s="58"/>
      <c r="B66" s="489"/>
      <c r="C66" s="489"/>
      <c r="D66" s="489"/>
      <c r="E66" s="489"/>
      <c r="F66" s="489"/>
      <c r="G66" s="489"/>
      <c r="H66" s="489"/>
      <c r="I66" s="489"/>
      <c r="J66" s="259"/>
      <c r="K66" s="259"/>
      <c r="L66" s="63"/>
      <c r="M66" s="63"/>
      <c r="N66" s="63"/>
      <c r="O66" s="63"/>
      <c r="P66" s="63"/>
      <c r="Q66" s="63"/>
      <c r="R66" s="63"/>
      <c r="S66" s="63"/>
      <c r="T66" s="63"/>
    </row>
    <row r="67" spans="1:20" x14ac:dyDescent="0.25">
      <c r="A67" s="58"/>
      <c r="B67" s="58"/>
      <c r="C67" s="58"/>
      <c r="D67" s="58"/>
      <c r="E67" s="58"/>
      <c r="F67" s="58"/>
      <c r="L67" s="58"/>
      <c r="M67" s="58"/>
      <c r="N67" s="58"/>
      <c r="O67" s="58"/>
      <c r="P67" s="58"/>
      <c r="Q67" s="58"/>
      <c r="R67" s="58"/>
      <c r="S67" s="58"/>
      <c r="T67" s="58"/>
    </row>
    <row r="68" spans="1:20" ht="50.25" customHeight="1" x14ac:dyDescent="0.25">
      <c r="A68" s="58"/>
      <c r="B68" s="494"/>
      <c r="C68" s="494"/>
      <c r="D68" s="494"/>
      <c r="E68" s="494"/>
      <c r="F68" s="494"/>
      <c r="G68" s="494"/>
      <c r="H68" s="494"/>
      <c r="I68" s="494"/>
      <c r="J68" s="260"/>
      <c r="K68" s="260"/>
      <c r="L68" s="58"/>
      <c r="M68" s="58"/>
      <c r="N68" s="58"/>
      <c r="O68" s="58"/>
      <c r="P68" s="58"/>
      <c r="Q68" s="58"/>
      <c r="R68" s="58"/>
      <c r="S68" s="58"/>
      <c r="T68" s="58"/>
    </row>
    <row r="69" spans="1:20" x14ac:dyDescent="0.25">
      <c r="A69" s="58"/>
      <c r="B69" s="58"/>
      <c r="C69" s="58"/>
      <c r="D69" s="58"/>
      <c r="E69" s="58"/>
      <c r="F69" s="58"/>
      <c r="L69" s="58"/>
      <c r="M69" s="58"/>
      <c r="N69" s="58"/>
      <c r="O69" s="58"/>
      <c r="P69" s="58"/>
      <c r="Q69" s="58"/>
      <c r="R69" s="58"/>
      <c r="S69" s="58"/>
      <c r="T69" s="58"/>
    </row>
    <row r="70" spans="1:20" ht="36.75" customHeight="1" x14ac:dyDescent="0.25">
      <c r="A70" s="58"/>
      <c r="B70" s="489"/>
      <c r="C70" s="489"/>
      <c r="D70" s="489"/>
      <c r="E70" s="489"/>
      <c r="F70" s="489"/>
      <c r="G70" s="489"/>
      <c r="H70" s="489"/>
      <c r="I70" s="489"/>
      <c r="J70" s="259"/>
      <c r="K70" s="259"/>
      <c r="L70" s="58"/>
      <c r="M70" s="58"/>
      <c r="N70" s="58"/>
      <c r="O70" s="58"/>
      <c r="P70" s="58"/>
      <c r="Q70" s="58"/>
      <c r="R70" s="58"/>
      <c r="S70" s="58"/>
      <c r="T70" s="58"/>
    </row>
    <row r="71" spans="1:20" x14ac:dyDescent="0.25">
      <c r="A71" s="58"/>
      <c r="B71" s="62"/>
      <c r="C71" s="62"/>
      <c r="D71" s="62"/>
      <c r="E71" s="62"/>
      <c r="F71" s="62"/>
      <c r="L71" s="58"/>
      <c r="M71" s="58"/>
      <c r="N71" s="61"/>
      <c r="O71" s="58"/>
      <c r="P71" s="58"/>
      <c r="Q71" s="58"/>
      <c r="R71" s="58"/>
      <c r="S71" s="58"/>
      <c r="T71" s="58"/>
    </row>
    <row r="72" spans="1:20" ht="51" customHeight="1" x14ac:dyDescent="0.25">
      <c r="A72" s="58"/>
      <c r="B72" s="489"/>
      <c r="C72" s="489"/>
      <c r="D72" s="489"/>
      <c r="E72" s="489"/>
      <c r="F72" s="489"/>
      <c r="G72" s="489"/>
      <c r="H72" s="489"/>
      <c r="I72" s="489"/>
      <c r="J72" s="259"/>
      <c r="K72" s="259"/>
      <c r="L72" s="58"/>
      <c r="M72" s="58"/>
      <c r="N72" s="61"/>
      <c r="O72" s="58"/>
      <c r="P72" s="58"/>
      <c r="Q72" s="58"/>
      <c r="R72" s="58"/>
      <c r="S72" s="58"/>
      <c r="T72" s="58"/>
    </row>
    <row r="73" spans="1:20" ht="32.25" customHeight="1" x14ac:dyDescent="0.25">
      <c r="A73" s="58"/>
      <c r="B73" s="494"/>
      <c r="C73" s="494"/>
      <c r="D73" s="494"/>
      <c r="E73" s="494"/>
      <c r="F73" s="494"/>
      <c r="G73" s="494"/>
      <c r="H73" s="494"/>
      <c r="I73" s="494"/>
      <c r="J73" s="260"/>
      <c r="K73" s="260"/>
      <c r="L73" s="58"/>
      <c r="M73" s="58"/>
      <c r="N73" s="58"/>
      <c r="O73" s="58"/>
      <c r="P73" s="58"/>
      <c r="Q73" s="58"/>
      <c r="R73" s="58"/>
      <c r="S73" s="58"/>
      <c r="T73" s="58"/>
    </row>
    <row r="74" spans="1:20" ht="51.75" customHeight="1" x14ac:dyDescent="0.25">
      <c r="A74" s="58"/>
      <c r="B74" s="489"/>
      <c r="C74" s="489"/>
      <c r="D74" s="489"/>
      <c r="E74" s="489"/>
      <c r="F74" s="489"/>
      <c r="G74" s="489"/>
      <c r="H74" s="489"/>
      <c r="I74" s="489"/>
      <c r="J74" s="259"/>
      <c r="K74" s="259"/>
      <c r="L74" s="58"/>
      <c r="M74" s="58"/>
      <c r="N74" s="58"/>
      <c r="O74" s="58"/>
      <c r="P74" s="58"/>
      <c r="Q74" s="58"/>
      <c r="R74" s="58"/>
      <c r="S74" s="58"/>
      <c r="T74" s="58"/>
    </row>
    <row r="75" spans="1:20" ht="21.75" customHeight="1" x14ac:dyDescent="0.25">
      <c r="A75" s="58"/>
      <c r="B75" s="495"/>
      <c r="C75" s="495"/>
      <c r="D75" s="495"/>
      <c r="E75" s="495"/>
      <c r="F75" s="495"/>
      <c r="G75" s="495"/>
      <c r="H75" s="495"/>
      <c r="I75" s="495"/>
      <c r="J75" s="257"/>
      <c r="K75" s="257"/>
      <c r="L75" s="59"/>
      <c r="M75" s="59"/>
      <c r="N75" s="58"/>
      <c r="O75" s="58"/>
      <c r="P75" s="58"/>
      <c r="Q75" s="58"/>
      <c r="R75" s="58"/>
      <c r="S75" s="58"/>
      <c r="T75" s="58"/>
    </row>
    <row r="76" spans="1:20" ht="23.25" customHeight="1" x14ac:dyDescent="0.25">
      <c r="A76" s="58"/>
      <c r="B76" s="59"/>
      <c r="C76" s="59"/>
      <c r="D76" s="59"/>
      <c r="E76" s="59"/>
      <c r="F76" s="59"/>
      <c r="L76" s="58"/>
      <c r="M76" s="58"/>
      <c r="N76" s="58"/>
      <c r="O76" s="58"/>
      <c r="P76" s="58"/>
      <c r="Q76" s="58"/>
      <c r="R76" s="58"/>
      <c r="S76" s="58"/>
      <c r="T76" s="58"/>
    </row>
    <row r="77" spans="1:20" ht="18.75" customHeight="1" x14ac:dyDescent="0.25">
      <c r="A77" s="58"/>
      <c r="B77" s="493"/>
      <c r="C77" s="493"/>
      <c r="D77" s="493"/>
      <c r="E77" s="493"/>
      <c r="F77" s="493"/>
      <c r="G77" s="493"/>
      <c r="H77" s="493"/>
      <c r="I77" s="493"/>
      <c r="J77" s="258"/>
      <c r="K77" s="258"/>
      <c r="L77" s="58"/>
      <c r="M77" s="58"/>
      <c r="N77" s="58"/>
      <c r="O77" s="58"/>
      <c r="P77" s="58"/>
      <c r="Q77" s="58"/>
      <c r="R77" s="58"/>
      <c r="S77" s="58"/>
      <c r="T77" s="58"/>
    </row>
    <row r="78" spans="1:20" x14ac:dyDescent="0.25">
      <c r="A78" s="58"/>
      <c r="B78" s="58"/>
      <c r="C78" s="58"/>
      <c r="D78" s="58"/>
      <c r="E78" s="58"/>
      <c r="F78" s="58"/>
      <c r="L78" s="58"/>
      <c r="M78" s="58"/>
      <c r="N78" s="58"/>
      <c r="O78" s="58"/>
      <c r="P78" s="58"/>
      <c r="Q78" s="58"/>
      <c r="R78" s="58"/>
      <c r="S78" s="58"/>
      <c r="T78" s="58"/>
    </row>
    <row r="79" spans="1:20" x14ac:dyDescent="0.25">
      <c r="A79" s="58"/>
      <c r="B79" s="58"/>
      <c r="C79" s="58"/>
      <c r="D79" s="58"/>
      <c r="E79" s="58"/>
      <c r="F79" s="58"/>
      <c r="L79" s="58"/>
      <c r="M79" s="58"/>
      <c r="N79" s="58"/>
      <c r="O79" s="58"/>
      <c r="P79" s="58"/>
      <c r="Q79" s="58"/>
      <c r="R79" s="58"/>
      <c r="S79" s="58"/>
      <c r="T79" s="58"/>
    </row>
    <row r="80" spans="1:20" x14ac:dyDescent="0.25">
      <c r="G80" s="57"/>
      <c r="H80" s="57"/>
      <c r="I80" s="57"/>
      <c r="J80" s="57"/>
      <c r="K80" s="57"/>
    </row>
    <row r="81" spans="7:11" x14ac:dyDescent="0.25">
      <c r="G81" s="57"/>
      <c r="H81" s="57"/>
      <c r="I81" s="57"/>
      <c r="J81" s="57"/>
      <c r="K81" s="57"/>
    </row>
    <row r="82" spans="7:11" x14ac:dyDescent="0.25">
      <c r="G82" s="57"/>
      <c r="H82" s="57"/>
      <c r="I82" s="57"/>
      <c r="J82" s="57"/>
      <c r="K82" s="57"/>
    </row>
    <row r="83" spans="7:11" x14ac:dyDescent="0.25">
      <c r="G83" s="57"/>
      <c r="H83" s="57"/>
      <c r="I83" s="57"/>
      <c r="J83" s="57"/>
      <c r="K83" s="57"/>
    </row>
    <row r="84" spans="7:11" x14ac:dyDescent="0.25">
      <c r="G84" s="57"/>
      <c r="H84" s="57"/>
      <c r="I84" s="57"/>
      <c r="J84" s="57"/>
      <c r="K84" s="57"/>
    </row>
    <row r="85" spans="7:11" x14ac:dyDescent="0.25">
      <c r="G85" s="57"/>
      <c r="H85" s="57"/>
      <c r="I85" s="57"/>
      <c r="J85" s="57"/>
      <c r="K85" s="57"/>
    </row>
    <row r="86" spans="7:11" x14ac:dyDescent="0.25">
      <c r="G86" s="57"/>
      <c r="H86" s="57"/>
      <c r="I86" s="57"/>
      <c r="J86" s="57"/>
      <c r="K86" s="57"/>
    </row>
    <row r="87" spans="7:11" x14ac:dyDescent="0.25">
      <c r="G87" s="57"/>
      <c r="H87" s="57"/>
      <c r="I87" s="57"/>
      <c r="J87" s="57"/>
      <c r="K87" s="57"/>
    </row>
    <row r="88" spans="7:11" x14ac:dyDescent="0.25">
      <c r="G88" s="57"/>
      <c r="H88" s="57"/>
      <c r="I88" s="57"/>
      <c r="J88" s="57"/>
      <c r="K88" s="57"/>
    </row>
    <row r="89" spans="7:11" x14ac:dyDescent="0.25">
      <c r="G89" s="57"/>
      <c r="H89" s="57"/>
      <c r="I89" s="57"/>
      <c r="J89" s="57"/>
      <c r="K89" s="57"/>
    </row>
    <row r="90" spans="7:11" x14ac:dyDescent="0.25">
      <c r="G90" s="57"/>
      <c r="H90" s="57"/>
      <c r="I90" s="57"/>
      <c r="J90" s="57"/>
      <c r="K90" s="57"/>
    </row>
    <row r="91" spans="7:11" x14ac:dyDescent="0.25">
      <c r="G91" s="57"/>
      <c r="H91" s="57"/>
      <c r="I91" s="57"/>
      <c r="J91" s="57"/>
      <c r="K91" s="57"/>
    </row>
    <row r="92" spans="7:11" x14ac:dyDescent="0.25">
      <c r="G92" s="57"/>
      <c r="H92" s="57"/>
      <c r="I92" s="57"/>
      <c r="J92" s="57"/>
      <c r="K92" s="57"/>
    </row>
  </sheetData>
  <mergeCells count="33">
    <mergeCell ref="A12:U12"/>
    <mergeCell ref="A4:U4"/>
    <mergeCell ref="A6:U6"/>
    <mergeCell ref="A8:U8"/>
    <mergeCell ref="A9:U9"/>
    <mergeCell ref="A11:U11"/>
    <mergeCell ref="A14:U14"/>
    <mergeCell ref="A15:U15"/>
    <mergeCell ref="A16:U16"/>
    <mergeCell ref="A18:U18"/>
    <mergeCell ref="A20:A22"/>
    <mergeCell ref="B20:B22"/>
    <mergeCell ref="C20:D21"/>
    <mergeCell ref="E20:F21"/>
    <mergeCell ref="G20:G22"/>
    <mergeCell ref="H20:K20"/>
    <mergeCell ref="T20:U21"/>
    <mergeCell ref="H21:I21"/>
    <mergeCell ref="J21:K21"/>
    <mergeCell ref="L21:M21"/>
    <mergeCell ref="N21:O21"/>
    <mergeCell ref="P21:Q21"/>
    <mergeCell ref="B66:I66"/>
    <mergeCell ref="L20:O20"/>
    <mergeCell ref="P20:S20"/>
    <mergeCell ref="R21:S21"/>
    <mergeCell ref="B77:I77"/>
    <mergeCell ref="B68:I68"/>
    <mergeCell ref="B70:I70"/>
    <mergeCell ref="B72:I72"/>
    <mergeCell ref="B73:I73"/>
    <mergeCell ref="B74:I74"/>
    <mergeCell ref="B75:I75"/>
  </mergeCells>
  <conditionalFormatting sqref="G24:G44 G46:G53 G55:G64">
    <cfRule type="cellIs" dxfId="29" priority="43" operator="notEqual">
      <formula>0</formula>
    </cfRule>
  </conditionalFormatting>
  <conditionalFormatting sqref="H27:I29 L29:S29 H40:J40 H42:J44 H41:I41 H39:I39 H46:I53 P54:Q54 H33:M33 M52 L27:M28 N27:O27 H34:S38 P52:Q52 L51:R51 L46:O50 H30:S32 P27:S28 O33:S33 L39:S44 P50:S50 L53:S53 L55:Q56 H24:S26 R54:S56 P45:Q49 H55:I56 H57:S64">
    <cfRule type="cellIs" dxfId="28" priority="42" operator="notEqual">
      <formula>0</formula>
    </cfRule>
  </conditionalFormatting>
  <conditionalFormatting sqref="C24:D28 C46:D53 C45 C55:D64 C54 C30:D44 C29">
    <cfRule type="cellIs" dxfId="27" priority="41" operator="notEqual">
      <formula>0</formula>
    </cfRule>
  </conditionalFormatting>
  <conditionalFormatting sqref="J27:K29">
    <cfRule type="cellIs" dxfId="26" priority="40" operator="notEqual">
      <formula>0</formula>
    </cfRule>
  </conditionalFormatting>
  <conditionalFormatting sqref="T24:U64">
    <cfRule type="cellIs" dxfId="25" priority="39" operator="notEqual">
      <formula>0</formula>
    </cfRule>
  </conditionalFormatting>
  <conditionalFormatting sqref="L52">
    <cfRule type="cellIs" dxfId="24" priority="38" operator="notEqual">
      <formula>0</formula>
    </cfRule>
  </conditionalFormatting>
  <conditionalFormatting sqref="J41">
    <cfRule type="cellIs" dxfId="23" priority="37" operator="notEqual">
      <formula>0</formula>
    </cfRule>
  </conditionalFormatting>
  <conditionalFormatting sqref="K40 K42:K44">
    <cfRule type="cellIs" dxfId="22" priority="34" operator="notEqual">
      <formula>0</formula>
    </cfRule>
  </conditionalFormatting>
  <conditionalFormatting sqref="K41">
    <cfRule type="cellIs" dxfId="21" priority="33" operator="notEqual">
      <formula>0</formula>
    </cfRule>
  </conditionalFormatting>
  <conditionalFormatting sqref="J39">
    <cfRule type="cellIs" dxfId="20" priority="28" operator="notEqual">
      <formula>0</formula>
    </cfRule>
  </conditionalFormatting>
  <conditionalFormatting sqref="K39">
    <cfRule type="cellIs" dxfId="19" priority="27" operator="notEqual">
      <formula>0</formula>
    </cfRule>
  </conditionalFormatting>
  <conditionalFormatting sqref="G45">
    <cfRule type="cellIs" dxfId="18" priority="25" operator="notEqual">
      <formula>0</formula>
    </cfRule>
  </conditionalFormatting>
  <conditionalFormatting sqref="H45:I45 L45:O45">
    <cfRule type="cellIs" dxfId="17" priority="24" operator="notEqual">
      <formula>0</formula>
    </cfRule>
  </conditionalFormatting>
  <conditionalFormatting sqref="D45">
    <cfRule type="cellIs" dxfId="16" priority="23" operator="notEqual">
      <formula>0</formula>
    </cfRule>
  </conditionalFormatting>
  <conditionalFormatting sqref="G54">
    <cfRule type="cellIs" dxfId="15" priority="22" operator="notEqual">
      <formula>0</formula>
    </cfRule>
  </conditionalFormatting>
  <conditionalFormatting sqref="H54:I54 L54:O54">
    <cfRule type="cellIs" dxfId="14" priority="21" operator="notEqual">
      <formula>0</formula>
    </cfRule>
  </conditionalFormatting>
  <conditionalFormatting sqref="D54">
    <cfRule type="cellIs" dxfId="13" priority="20" operator="notEqual">
      <formula>0</formula>
    </cfRule>
  </conditionalFormatting>
  <conditionalFormatting sqref="E24:F64">
    <cfRule type="cellIs" dxfId="12" priority="19" operator="notEqual">
      <formula>0</formula>
    </cfRule>
  </conditionalFormatting>
  <conditionalFormatting sqref="O28">
    <cfRule type="cellIs" dxfId="11" priority="18" operator="notEqual">
      <formula>0</formula>
    </cfRule>
  </conditionalFormatting>
  <conditionalFormatting sqref="N28">
    <cfRule type="cellIs" dxfId="10" priority="17" operator="notEqual">
      <formula>0</formula>
    </cfRule>
  </conditionalFormatting>
  <conditionalFormatting sqref="N33">
    <cfRule type="cellIs" dxfId="9" priority="16" operator="notEqual">
      <formula>0</formula>
    </cfRule>
  </conditionalFormatting>
  <conditionalFormatting sqref="N52:O52">
    <cfRule type="cellIs" dxfId="8" priority="15" operator="notEqual">
      <formula>0</formula>
    </cfRule>
  </conditionalFormatting>
  <conditionalFormatting sqref="S51">
    <cfRule type="cellIs" dxfId="7" priority="14" operator="notEqual">
      <formula>0</formula>
    </cfRule>
  </conditionalFormatting>
  <conditionalFormatting sqref="R52:S52">
    <cfRule type="cellIs" dxfId="6" priority="13" operator="notEqual">
      <formula>0</formula>
    </cfRule>
  </conditionalFormatting>
  <conditionalFormatting sqref="D29">
    <cfRule type="cellIs" dxfId="5" priority="12" operator="notEqual">
      <formula>0</formula>
    </cfRule>
  </conditionalFormatting>
  <conditionalFormatting sqref="R45:S49">
    <cfRule type="cellIs" dxfId="4" priority="5" operator="notEqual">
      <formula>0</formula>
    </cfRule>
  </conditionalFormatting>
  <conditionalFormatting sqref="J51 J50:K50 J53:K56">
    <cfRule type="cellIs" dxfId="3" priority="4" operator="notEqual">
      <formula>0</formula>
    </cfRule>
  </conditionalFormatting>
  <conditionalFormatting sqref="K51">
    <cfRule type="cellIs" dxfId="2" priority="3" operator="notEqual">
      <formula>0</formula>
    </cfRule>
  </conditionalFormatting>
  <conditionalFormatting sqref="J52:K52">
    <cfRule type="cellIs" dxfId="1" priority="2" operator="notEqual">
      <formula>0</formula>
    </cfRule>
  </conditionalFormatting>
  <conditionalFormatting sqref="J45:K49">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A19" zoomScale="85" zoomScaleSheetLayoutView="85" workbookViewId="0">
      <selection activeCell="I26" sqref="I26"/>
    </sheetView>
  </sheetViews>
  <sheetFormatPr defaultColWidth="9.140625" defaultRowHeight="15" x14ac:dyDescent="0.25"/>
  <cols>
    <col min="1" max="1" width="6.140625" style="17" customWidth="1"/>
    <col min="2" max="2" width="23.140625" style="17" customWidth="1"/>
    <col min="3" max="3" width="13.85546875" style="17" customWidth="1"/>
    <col min="4" max="4" width="15.140625" style="17" customWidth="1"/>
    <col min="5" max="12" width="7.7109375" style="17" customWidth="1"/>
    <col min="13" max="15" width="10.7109375" style="17" customWidth="1"/>
    <col min="16" max="17" width="13.42578125" style="17" customWidth="1"/>
    <col min="18" max="18" width="17" style="17" customWidth="1"/>
    <col min="19" max="20" width="9.7109375" style="17" customWidth="1"/>
    <col min="21" max="21" width="11.42578125" style="17" customWidth="1"/>
    <col min="22" max="22" width="12.7109375" style="17" customWidth="1"/>
    <col min="23" max="25" width="10.7109375" style="17" customWidth="1"/>
    <col min="26" max="26" width="7.7109375" style="17" customWidth="1"/>
    <col min="27" max="30" width="10.7109375" style="17" customWidth="1"/>
    <col min="31" max="31" width="15.85546875" style="17" customWidth="1"/>
    <col min="32" max="32" width="11.7109375" style="17" customWidth="1"/>
    <col min="33" max="33" width="11.5703125" style="17" customWidth="1"/>
    <col min="34" max="35" width="9.7109375" style="17" customWidth="1"/>
    <col min="36" max="36" width="11.7109375" style="17" customWidth="1"/>
    <col min="37" max="37" width="12" style="17" customWidth="1"/>
    <col min="38" max="38" width="12.28515625" style="17" customWidth="1"/>
    <col min="39" max="41" width="9.7109375" style="17" customWidth="1"/>
    <col min="42" max="42" width="12.42578125" style="17" customWidth="1"/>
    <col min="43" max="43" width="12" style="17" customWidth="1"/>
    <col min="44" max="44" width="14.140625" style="17" customWidth="1"/>
    <col min="45" max="46" width="13.28515625" style="17" customWidth="1"/>
    <col min="47" max="47" width="10.7109375" style="17" customWidth="1"/>
    <col min="48" max="48" width="15.7109375" style="17" customWidth="1"/>
    <col min="49" max="16384" width="9.140625" style="17"/>
  </cols>
  <sheetData>
    <row r="1" spans="1:48" ht="18.75" x14ac:dyDescent="0.25">
      <c r="AV1" s="37" t="s">
        <v>66</v>
      </c>
    </row>
    <row r="2" spans="1:48" ht="18.75" x14ac:dyDescent="0.3">
      <c r="AV2" s="13" t="s">
        <v>8</v>
      </c>
    </row>
    <row r="3" spans="1:48" ht="18.75" x14ac:dyDescent="0.3">
      <c r="AV3" s="13" t="s">
        <v>65</v>
      </c>
    </row>
    <row r="4" spans="1:48" ht="18.75" x14ac:dyDescent="0.3">
      <c r="AV4" s="13"/>
    </row>
    <row r="5" spans="1:48" ht="18.75" customHeight="1" x14ac:dyDescent="0.25">
      <c r="A5" s="406" t="str">
        <f>'1. паспорт местоположение'!A5:C5</f>
        <v>Год раскрытия информации: 2022 год</v>
      </c>
      <c r="B5" s="406"/>
      <c r="C5" s="406"/>
      <c r="D5" s="406"/>
      <c r="E5" s="406"/>
      <c r="F5" s="406"/>
      <c r="G5" s="406"/>
      <c r="H5" s="406"/>
      <c r="I5" s="406"/>
      <c r="J5" s="406"/>
      <c r="K5" s="406"/>
      <c r="L5" s="406"/>
      <c r="M5" s="406"/>
      <c r="N5" s="406"/>
      <c r="O5" s="406"/>
      <c r="P5" s="406"/>
      <c r="Q5" s="406"/>
      <c r="R5" s="406"/>
      <c r="S5" s="406"/>
      <c r="T5" s="406"/>
      <c r="U5" s="406"/>
      <c r="V5" s="406"/>
      <c r="W5" s="406"/>
      <c r="X5" s="406"/>
      <c r="Y5" s="406"/>
      <c r="Z5" s="406"/>
      <c r="AA5" s="406"/>
      <c r="AB5" s="406"/>
      <c r="AC5" s="406"/>
      <c r="AD5" s="406"/>
      <c r="AE5" s="406"/>
      <c r="AF5" s="406"/>
      <c r="AG5" s="406"/>
      <c r="AH5" s="406"/>
      <c r="AI5" s="406"/>
      <c r="AJ5" s="406"/>
      <c r="AK5" s="406"/>
      <c r="AL5" s="406"/>
      <c r="AM5" s="406"/>
      <c r="AN5" s="406"/>
      <c r="AO5" s="406"/>
      <c r="AP5" s="406"/>
      <c r="AQ5" s="406"/>
      <c r="AR5" s="406"/>
      <c r="AS5" s="406"/>
      <c r="AT5" s="406"/>
      <c r="AU5" s="406"/>
      <c r="AV5" s="406"/>
    </row>
    <row r="6" spans="1:48" ht="18.75" x14ac:dyDescent="0.3">
      <c r="AV6" s="13"/>
    </row>
    <row r="7" spans="1:48" ht="18.75" x14ac:dyDescent="0.25">
      <c r="A7" s="419" t="s">
        <v>7</v>
      </c>
      <c r="B7" s="419"/>
      <c r="C7" s="419"/>
      <c r="D7" s="419"/>
      <c r="E7" s="419"/>
      <c r="F7" s="419"/>
      <c r="G7" s="419"/>
      <c r="H7" s="419"/>
      <c r="I7" s="419"/>
      <c r="J7" s="419"/>
      <c r="K7" s="419"/>
      <c r="L7" s="419"/>
      <c r="M7" s="419"/>
      <c r="N7" s="419"/>
      <c r="O7" s="419"/>
      <c r="P7" s="419"/>
      <c r="Q7" s="419"/>
      <c r="R7" s="419"/>
      <c r="S7" s="419"/>
      <c r="T7" s="419"/>
      <c r="U7" s="419"/>
      <c r="V7" s="419"/>
      <c r="W7" s="419"/>
      <c r="X7" s="419"/>
      <c r="Y7" s="419"/>
      <c r="Z7" s="419"/>
      <c r="AA7" s="419"/>
      <c r="AB7" s="419"/>
      <c r="AC7" s="419"/>
      <c r="AD7" s="419"/>
      <c r="AE7" s="419"/>
      <c r="AF7" s="419"/>
      <c r="AG7" s="419"/>
      <c r="AH7" s="419"/>
      <c r="AI7" s="419"/>
      <c r="AJ7" s="419"/>
      <c r="AK7" s="419"/>
      <c r="AL7" s="419"/>
      <c r="AM7" s="419"/>
      <c r="AN7" s="419"/>
      <c r="AO7" s="419"/>
      <c r="AP7" s="419"/>
      <c r="AQ7" s="419"/>
      <c r="AR7" s="419"/>
      <c r="AS7" s="419"/>
      <c r="AT7" s="419"/>
      <c r="AU7" s="419"/>
      <c r="AV7" s="419"/>
    </row>
    <row r="8" spans="1:48" ht="18.75" x14ac:dyDescent="0.25">
      <c r="A8" s="419"/>
      <c r="B8" s="419"/>
      <c r="C8" s="419"/>
      <c r="D8" s="419"/>
      <c r="E8" s="419"/>
      <c r="F8" s="419"/>
      <c r="G8" s="419"/>
      <c r="H8" s="419"/>
      <c r="I8" s="419"/>
      <c r="J8" s="419"/>
      <c r="K8" s="419"/>
      <c r="L8" s="419"/>
      <c r="M8" s="419"/>
      <c r="N8" s="419"/>
      <c r="O8" s="419"/>
      <c r="P8" s="419"/>
      <c r="Q8" s="419"/>
      <c r="R8" s="419"/>
      <c r="S8" s="419"/>
      <c r="T8" s="419"/>
      <c r="U8" s="419"/>
      <c r="V8" s="419"/>
      <c r="W8" s="419"/>
      <c r="X8" s="419"/>
      <c r="Y8" s="419"/>
      <c r="Z8" s="419"/>
      <c r="AA8" s="419"/>
      <c r="AB8" s="419"/>
      <c r="AC8" s="419"/>
      <c r="AD8" s="419"/>
      <c r="AE8" s="419"/>
      <c r="AF8" s="419"/>
      <c r="AG8" s="419"/>
      <c r="AH8" s="419"/>
      <c r="AI8" s="419"/>
      <c r="AJ8" s="419"/>
      <c r="AK8" s="419"/>
      <c r="AL8" s="419"/>
      <c r="AM8" s="419"/>
      <c r="AN8" s="419"/>
      <c r="AO8" s="419"/>
      <c r="AP8" s="419"/>
      <c r="AQ8" s="419"/>
      <c r="AR8" s="419"/>
      <c r="AS8" s="419"/>
      <c r="AT8" s="419"/>
      <c r="AU8" s="419"/>
      <c r="AV8" s="419"/>
    </row>
    <row r="9" spans="1:48" x14ac:dyDescent="0.25">
      <c r="A9" s="414" t="str">
        <f>'1. паспорт местоположение'!A9:C9</f>
        <v>Акционерное общество "Янтарьэнерго" ДЗО  ПАО "Россети"</v>
      </c>
      <c r="B9" s="414"/>
      <c r="C9" s="414"/>
      <c r="D9" s="414"/>
      <c r="E9" s="414"/>
      <c r="F9" s="414"/>
      <c r="G9" s="414"/>
      <c r="H9" s="414"/>
      <c r="I9" s="414"/>
      <c r="J9" s="414"/>
      <c r="K9" s="414"/>
      <c r="L9" s="414"/>
      <c r="M9" s="414"/>
      <c r="N9" s="414"/>
      <c r="O9" s="414"/>
      <c r="P9" s="414"/>
      <c r="Q9" s="414"/>
      <c r="R9" s="414"/>
      <c r="S9" s="414"/>
      <c r="T9" s="414"/>
      <c r="U9" s="414"/>
      <c r="V9" s="414"/>
      <c r="W9" s="414"/>
      <c r="X9" s="414"/>
      <c r="Y9" s="414"/>
      <c r="Z9" s="414"/>
      <c r="AA9" s="414"/>
      <c r="AB9" s="414"/>
      <c r="AC9" s="414"/>
      <c r="AD9" s="414"/>
      <c r="AE9" s="414"/>
      <c r="AF9" s="414"/>
      <c r="AG9" s="414"/>
      <c r="AH9" s="414"/>
      <c r="AI9" s="414"/>
      <c r="AJ9" s="414"/>
      <c r="AK9" s="414"/>
      <c r="AL9" s="414"/>
      <c r="AM9" s="414"/>
      <c r="AN9" s="414"/>
      <c r="AO9" s="414"/>
      <c r="AP9" s="414"/>
      <c r="AQ9" s="414"/>
      <c r="AR9" s="414"/>
      <c r="AS9" s="414"/>
      <c r="AT9" s="414"/>
      <c r="AU9" s="414"/>
      <c r="AV9" s="414"/>
    </row>
    <row r="10" spans="1:48" ht="15.75" x14ac:dyDescent="0.25">
      <c r="A10" s="415" t="s">
        <v>6</v>
      </c>
      <c r="B10" s="415"/>
      <c r="C10" s="415"/>
      <c r="D10" s="415"/>
      <c r="E10" s="415"/>
      <c r="F10" s="415"/>
      <c r="G10" s="415"/>
      <c r="H10" s="415"/>
      <c r="I10" s="415"/>
      <c r="J10" s="415"/>
      <c r="K10" s="415"/>
      <c r="L10" s="415"/>
      <c r="M10" s="415"/>
      <c r="N10" s="415"/>
      <c r="O10" s="415"/>
      <c r="P10" s="415"/>
      <c r="Q10" s="415"/>
      <c r="R10" s="415"/>
      <c r="S10" s="415"/>
      <c r="T10" s="415"/>
      <c r="U10" s="415"/>
      <c r="V10" s="415"/>
      <c r="W10" s="415"/>
      <c r="X10" s="415"/>
      <c r="Y10" s="415"/>
      <c r="Z10" s="415"/>
      <c r="AA10" s="415"/>
      <c r="AB10" s="415"/>
      <c r="AC10" s="415"/>
      <c r="AD10" s="415"/>
      <c r="AE10" s="415"/>
      <c r="AF10" s="415"/>
      <c r="AG10" s="415"/>
      <c r="AH10" s="415"/>
      <c r="AI10" s="415"/>
      <c r="AJ10" s="415"/>
      <c r="AK10" s="415"/>
      <c r="AL10" s="415"/>
      <c r="AM10" s="415"/>
      <c r="AN10" s="415"/>
      <c r="AO10" s="415"/>
      <c r="AP10" s="415"/>
      <c r="AQ10" s="415"/>
      <c r="AR10" s="415"/>
      <c r="AS10" s="415"/>
      <c r="AT10" s="415"/>
      <c r="AU10" s="415"/>
      <c r="AV10" s="415"/>
    </row>
    <row r="11" spans="1:48" ht="18.75" x14ac:dyDescent="0.25">
      <c r="A11" s="419"/>
      <c r="B11" s="419"/>
      <c r="C11" s="419"/>
      <c r="D11" s="419"/>
      <c r="E11" s="419"/>
      <c r="F11" s="419"/>
      <c r="G11" s="419"/>
      <c r="H11" s="419"/>
      <c r="I11" s="419"/>
      <c r="J11" s="419"/>
      <c r="K11" s="419"/>
      <c r="L11" s="419"/>
      <c r="M11" s="419"/>
      <c r="N11" s="419"/>
      <c r="O11" s="419"/>
      <c r="P11" s="419"/>
      <c r="Q11" s="419"/>
      <c r="R11" s="419"/>
      <c r="S11" s="419"/>
      <c r="T11" s="419"/>
      <c r="U11" s="419"/>
      <c r="V11" s="419"/>
      <c r="W11" s="419"/>
      <c r="X11" s="419"/>
      <c r="Y11" s="419"/>
      <c r="Z11" s="419"/>
      <c r="AA11" s="419"/>
      <c r="AB11" s="419"/>
      <c r="AC11" s="419"/>
      <c r="AD11" s="419"/>
      <c r="AE11" s="419"/>
      <c r="AF11" s="419"/>
      <c r="AG11" s="419"/>
      <c r="AH11" s="419"/>
      <c r="AI11" s="419"/>
      <c r="AJ11" s="419"/>
      <c r="AK11" s="419"/>
      <c r="AL11" s="419"/>
      <c r="AM11" s="419"/>
      <c r="AN11" s="419"/>
      <c r="AO11" s="419"/>
      <c r="AP11" s="419"/>
      <c r="AQ11" s="419"/>
      <c r="AR11" s="419"/>
      <c r="AS11" s="419"/>
      <c r="AT11" s="419"/>
      <c r="AU11" s="419"/>
      <c r="AV11" s="419"/>
    </row>
    <row r="12" spans="1:48" x14ac:dyDescent="0.25">
      <c r="A12" s="414" t="str">
        <f>'1. паспорт местоположение'!A12:C12</f>
        <v>L_140-159</v>
      </c>
      <c r="B12" s="414"/>
      <c r="C12" s="414"/>
      <c r="D12" s="414"/>
      <c r="E12" s="414"/>
      <c r="F12" s="414"/>
      <c r="G12" s="414"/>
      <c r="H12" s="414"/>
      <c r="I12" s="414"/>
      <c r="J12" s="414"/>
      <c r="K12" s="414"/>
      <c r="L12" s="414"/>
      <c r="M12" s="414"/>
      <c r="N12" s="414"/>
      <c r="O12" s="414"/>
      <c r="P12" s="414"/>
      <c r="Q12" s="414"/>
      <c r="R12" s="414"/>
      <c r="S12" s="414"/>
      <c r="T12" s="414"/>
      <c r="U12" s="414"/>
      <c r="V12" s="414"/>
      <c r="W12" s="414"/>
      <c r="X12" s="414"/>
      <c r="Y12" s="414"/>
      <c r="Z12" s="414"/>
      <c r="AA12" s="414"/>
      <c r="AB12" s="414"/>
      <c r="AC12" s="414"/>
      <c r="AD12" s="414"/>
      <c r="AE12" s="414"/>
      <c r="AF12" s="414"/>
      <c r="AG12" s="414"/>
      <c r="AH12" s="414"/>
      <c r="AI12" s="414"/>
      <c r="AJ12" s="414"/>
      <c r="AK12" s="414"/>
      <c r="AL12" s="414"/>
      <c r="AM12" s="414"/>
      <c r="AN12" s="414"/>
      <c r="AO12" s="414"/>
      <c r="AP12" s="414"/>
      <c r="AQ12" s="414"/>
      <c r="AR12" s="414"/>
      <c r="AS12" s="414"/>
      <c r="AT12" s="414"/>
      <c r="AU12" s="414"/>
      <c r="AV12" s="414"/>
    </row>
    <row r="13" spans="1:48" ht="15.75" x14ac:dyDescent="0.25">
      <c r="A13" s="415" t="s">
        <v>5</v>
      </c>
      <c r="B13" s="415"/>
      <c r="C13" s="415"/>
      <c r="D13" s="415"/>
      <c r="E13" s="415"/>
      <c r="F13" s="415"/>
      <c r="G13" s="415"/>
      <c r="H13" s="415"/>
      <c r="I13" s="415"/>
      <c r="J13" s="415"/>
      <c r="K13" s="415"/>
      <c r="L13" s="415"/>
      <c r="M13" s="415"/>
      <c r="N13" s="415"/>
      <c r="O13" s="415"/>
      <c r="P13" s="415"/>
      <c r="Q13" s="415"/>
      <c r="R13" s="415"/>
      <c r="S13" s="415"/>
      <c r="T13" s="415"/>
      <c r="U13" s="415"/>
      <c r="V13" s="415"/>
      <c r="W13" s="415"/>
      <c r="X13" s="415"/>
      <c r="Y13" s="415"/>
      <c r="Z13" s="415"/>
      <c r="AA13" s="415"/>
      <c r="AB13" s="415"/>
      <c r="AC13" s="415"/>
      <c r="AD13" s="415"/>
      <c r="AE13" s="415"/>
      <c r="AF13" s="415"/>
      <c r="AG13" s="415"/>
      <c r="AH13" s="415"/>
      <c r="AI13" s="415"/>
      <c r="AJ13" s="415"/>
      <c r="AK13" s="415"/>
      <c r="AL13" s="415"/>
      <c r="AM13" s="415"/>
      <c r="AN13" s="415"/>
      <c r="AO13" s="415"/>
      <c r="AP13" s="415"/>
      <c r="AQ13" s="415"/>
      <c r="AR13" s="415"/>
      <c r="AS13" s="415"/>
      <c r="AT13" s="415"/>
      <c r="AU13" s="415"/>
      <c r="AV13" s="415"/>
    </row>
    <row r="14" spans="1:48" ht="18.75" x14ac:dyDescent="0.25">
      <c r="A14" s="420"/>
      <c r="B14" s="420"/>
      <c r="C14" s="420"/>
      <c r="D14" s="420"/>
      <c r="E14" s="420"/>
      <c r="F14" s="420"/>
      <c r="G14" s="420"/>
      <c r="H14" s="420"/>
      <c r="I14" s="420"/>
      <c r="J14" s="420"/>
      <c r="K14" s="420"/>
      <c r="L14" s="420"/>
      <c r="M14" s="420"/>
      <c r="N14" s="420"/>
      <c r="O14" s="420"/>
      <c r="P14" s="420"/>
      <c r="Q14" s="420"/>
      <c r="R14" s="420"/>
      <c r="S14" s="420"/>
      <c r="T14" s="420"/>
      <c r="U14" s="420"/>
      <c r="V14" s="420"/>
      <c r="W14" s="420"/>
      <c r="X14" s="420"/>
      <c r="Y14" s="420"/>
      <c r="Z14" s="420"/>
      <c r="AA14" s="420"/>
      <c r="AB14" s="420"/>
      <c r="AC14" s="420"/>
      <c r="AD14" s="420"/>
      <c r="AE14" s="420"/>
      <c r="AF14" s="420"/>
      <c r="AG14" s="420"/>
      <c r="AH14" s="420"/>
      <c r="AI14" s="420"/>
      <c r="AJ14" s="420"/>
      <c r="AK14" s="420"/>
      <c r="AL14" s="420"/>
      <c r="AM14" s="420"/>
      <c r="AN14" s="420"/>
      <c r="AO14" s="420"/>
      <c r="AP14" s="420"/>
      <c r="AQ14" s="420"/>
      <c r="AR14" s="420"/>
      <c r="AS14" s="420"/>
      <c r="AT14" s="420"/>
      <c r="AU14" s="420"/>
      <c r="AV14" s="420"/>
    </row>
    <row r="15" spans="1:48" x14ac:dyDescent="0.25">
      <c r="A15" s="414" t="str">
        <f>'1. паспорт местоположение'!A15</f>
        <v>Приобретение электросетевого комплекса по ул.Невского,п.Лесной, Зеленоградского р-на, Калининградской обл.</v>
      </c>
      <c r="B15" s="414"/>
      <c r="C15" s="414"/>
      <c r="D15" s="414"/>
      <c r="E15" s="414"/>
      <c r="F15" s="414"/>
      <c r="G15" s="414"/>
      <c r="H15" s="414"/>
      <c r="I15" s="414"/>
      <c r="J15" s="414"/>
      <c r="K15" s="414"/>
      <c r="L15" s="414"/>
      <c r="M15" s="414"/>
      <c r="N15" s="414"/>
      <c r="O15" s="414"/>
      <c r="P15" s="414"/>
      <c r="Q15" s="414"/>
      <c r="R15" s="414"/>
      <c r="S15" s="414"/>
      <c r="T15" s="414"/>
      <c r="U15" s="414"/>
      <c r="V15" s="414"/>
      <c r="W15" s="414"/>
      <c r="X15" s="414"/>
      <c r="Y15" s="414"/>
      <c r="Z15" s="414"/>
      <c r="AA15" s="414"/>
      <c r="AB15" s="414"/>
      <c r="AC15" s="414"/>
      <c r="AD15" s="414"/>
      <c r="AE15" s="414"/>
      <c r="AF15" s="414"/>
      <c r="AG15" s="414"/>
      <c r="AH15" s="414"/>
      <c r="AI15" s="414"/>
      <c r="AJ15" s="414"/>
      <c r="AK15" s="414"/>
      <c r="AL15" s="414"/>
      <c r="AM15" s="414"/>
      <c r="AN15" s="414"/>
      <c r="AO15" s="414"/>
      <c r="AP15" s="414"/>
      <c r="AQ15" s="414"/>
      <c r="AR15" s="414"/>
      <c r="AS15" s="414"/>
      <c r="AT15" s="414"/>
      <c r="AU15" s="414"/>
      <c r="AV15" s="414"/>
    </row>
    <row r="16" spans="1:48" ht="15.75" x14ac:dyDescent="0.25">
      <c r="A16" s="415" t="s">
        <v>4</v>
      </c>
      <c r="B16" s="415"/>
      <c r="C16" s="415"/>
      <c r="D16" s="415"/>
      <c r="E16" s="415"/>
      <c r="F16" s="415"/>
      <c r="G16" s="415"/>
      <c r="H16" s="415"/>
      <c r="I16" s="415"/>
      <c r="J16" s="415"/>
      <c r="K16" s="415"/>
      <c r="L16" s="415"/>
      <c r="M16" s="415"/>
      <c r="N16" s="415"/>
      <c r="O16" s="415"/>
      <c r="P16" s="415"/>
      <c r="Q16" s="415"/>
      <c r="R16" s="415"/>
      <c r="S16" s="415"/>
      <c r="T16" s="415"/>
      <c r="U16" s="415"/>
      <c r="V16" s="415"/>
      <c r="W16" s="415"/>
      <c r="X16" s="415"/>
      <c r="Y16" s="415"/>
      <c r="Z16" s="415"/>
      <c r="AA16" s="415"/>
      <c r="AB16" s="415"/>
      <c r="AC16" s="415"/>
      <c r="AD16" s="415"/>
      <c r="AE16" s="415"/>
      <c r="AF16" s="415"/>
      <c r="AG16" s="415"/>
      <c r="AH16" s="415"/>
      <c r="AI16" s="415"/>
      <c r="AJ16" s="415"/>
      <c r="AK16" s="415"/>
      <c r="AL16" s="415"/>
      <c r="AM16" s="415"/>
      <c r="AN16" s="415"/>
      <c r="AO16" s="415"/>
      <c r="AP16" s="415"/>
      <c r="AQ16" s="415"/>
      <c r="AR16" s="415"/>
      <c r="AS16" s="415"/>
      <c r="AT16" s="415"/>
      <c r="AU16" s="415"/>
      <c r="AV16" s="415"/>
    </row>
    <row r="17" spans="1:48" x14ac:dyDescent="0.25">
      <c r="A17" s="450"/>
      <c r="B17" s="450"/>
      <c r="C17" s="450"/>
      <c r="D17" s="450"/>
      <c r="E17" s="450"/>
      <c r="F17" s="450"/>
      <c r="G17" s="450"/>
      <c r="H17" s="450"/>
      <c r="I17" s="450"/>
      <c r="J17" s="450"/>
      <c r="K17" s="450"/>
      <c r="L17" s="450"/>
      <c r="M17" s="450"/>
      <c r="N17" s="450"/>
      <c r="O17" s="450"/>
      <c r="P17" s="450"/>
      <c r="Q17" s="450"/>
      <c r="R17" s="450"/>
      <c r="S17" s="450"/>
      <c r="T17" s="450"/>
      <c r="U17" s="450"/>
      <c r="V17" s="450"/>
      <c r="W17" s="450"/>
      <c r="X17" s="450"/>
      <c r="Y17" s="450"/>
      <c r="Z17" s="450"/>
      <c r="AA17" s="450"/>
      <c r="AB17" s="450"/>
      <c r="AC17" s="450"/>
      <c r="AD17" s="450"/>
      <c r="AE17" s="450"/>
      <c r="AF17" s="450"/>
      <c r="AG17" s="450"/>
      <c r="AH17" s="450"/>
      <c r="AI17" s="450"/>
      <c r="AJ17" s="450"/>
      <c r="AK17" s="450"/>
      <c r="AL17" s="450"/>
      <c r="AM17" s="450"/>
      <c r="AN17" s="450"/>
      <c r="AO17" s="450"/>
      <c r="AP17" s="450"/>
      <c r="AQ17" s="450"/>
      <c r="AR17" s="450"/>
      <c r="AS17" s="450"/>
      <c r="AT17" s="450"/>
      <c r="AU17" s="450"/>
      <c r="AV17" s="450"/>
    </row>
    <row r="18" spans="1:48" ht="14.25" customHeight="1" x14ac:dyDescent="0.25">
      <c r="A18" s="450"/>
      <c r="B18" s="450"/>
      <c r="C18" s="450"/>
      <c r="D18" s="450"/>
      <c r="E18" s="450"/>
      <c r="F18" s="450"/>
      <c r="G18" s="450"/>
      <c r="H18" s="450"/>
      <c r="I18" s="450"/>
      <c r="J18" s="450"/>
      <c r="K18" s="450"/>
      <c r="L18" s="450"/>
      <c r="M18" s="450"/>
      <c r="N18" s="450"/>
      <c r="O18" s="450"/>
      <c r="P18" s="450"/>
      <c r="Q18" s="450"/>
      <c r="R18" s="450"/>
      <c r="S18" s="450"/>
      <c r="T18" s="450"/>
      <c r="U18" s="450"/>
      <c r="V18" s="450"/>
      <c r="W18" s="450"/>
      <c r="X18" s="450"/>
      <c r="Y18" s="450"/>
      <c r="Z18" s="450"/>
      <c r="AA18" s="450"/>
      <c r="AB18" s="450"/>
      <c r="AC18" s="450"/>
      <c r="AD18" s="450"/>
      <c r="AE18" s="450"/>
      <c r="AF18" s="450"/>
      <c r="AG18" s="450"/>
      <c r="AH18" s="450"/>
      <c r="AI18" s="450"/>
      <c r="AJ18" s="450"/>
      <c r="AK18" s="450"/>
      <c r="AL18" s="450"/>
      <c r="AM18" s="450"/>
      <c r="AN18" s="450"/>
      <c r="AO18" s="450"/>
      <c r="AP18" s="450"/>
      <c r="AQ18" s="450"/>
      <c r="AR18" s="450"/>
      <c r="AS18" s="450"/>
      <c r="AT18" s="450"/>
      <c r="AU18" s="450"/>
      <c r="AV18" s="450"/>
    </row>
    <row r="19" spans="1:48" x14ac:dyDescent="0.25">
      <c r="A19" s="450"/>
      <c r="B19" s="450"/>
      <c r="C19" s="450"/>
      <c r="D19" s="450"/>
      <c r="E19" s="450"/>
      <c r="F19" s="450"/>
      <c r="G19" s="450"/>
      <c r="H19" s="450"/>
      <c r="I19" s="450"/>
      <c r="J19" s="450"/>
      <c r="K19" s="450"/>
      <c r="L19" s="450"/>
      <c r="M19" s="450"/>
      <c r="N19" s="450"/>
      <c r="O19" s="450"/>
      <c r="P19" s="450"/>
      <c r="Q19" s="450"/>
      <c r="R19" s="450"/>
      <c r="S19" s="450"/>
      <c r="T19" s="450"/>
      <c r="U19" s="450"/>
      <c r="V19" s="450"/>
      <c r="W19" s="450"/>
      <c r="X19" s="450"/>
      <c r="Y19" s="450"/>
      <c r="Z19" s="450"/>
      <c r="AA19" s="450"/>
      <c r="AB19" s="450"/>
      <c r="AC19" s="450"/>
      <c r="AD19" s="450"/>
      <c r="AE19" s="450"/>
      <c r="AF19" s="450"/>
      <c r="AG19" s="450"/>
      <c r="AH19" s="450"/>
      <c r="AI19" s="450"/>
      <c r="AJ19" s="450"/>
      <c r="AK19" s="450"/>
      <c r="AL19" s="450"/>
      <c r="AM19" s="450"/>
      <c r="AN19" s="450"/>
      <c r="AO19" s="450"/>
      <c r="AP19" s="450"/>
      <c r="AQ19" s="450"/>
      <c r="AR19" s="450"/>
      <c r="AS19" s="450"/>
      <c r="AT19" s="450"/>
      <c r="AU19" s="450"/>
      <c r="AV19" s="450"/>
    </row>
    <row r="20" spans="1:48" s="24" customFormat="1" x14ac:dyDescent="0.25">
      <c r="A20" s="451"/>
      <c r="B20" s="451"/>
      <c r="C20" s="451"/>
      <c r="D20" s="451"/>
      <c r="E20" s="451"/>
      <c r="F20" s="451"/>
      <c r="G20" s="451"/>
      <c r="H20" s="451"/>
      <c r="I20" s="451"/>
      <c r="J20" s="451"/>
      <c r="K20" s="451"/>
      <c r="L20" s="451"/>
      <c r="M20" s="451"/>
      <c r="N20" s="451"/>
      <c r="O20" s="451"/>
      <c r="P20" s="451"/>
      <c r="Q20" s="451"/>
      <c r="R20" s="451"/>
      <c r="S20" s="451"/>
      <c r="T20" s="451"/>
      <c r="U20" s="451"/>
      <c r="V20" s="451"/>
      <c r="W20" s="451"/>
      <c r="X20" s="451"/>
      <c r="Y20" s="451"/>
      <c r="Z20" s="451"/>
      <c r="AA20" s="451"/>
      <c r="AB20" s="451"/>
      <c r="AC20" s="451"/>
      <c r="AD20" s="451"/>
      <c r="AE20" s="451"/>
      <c r="AF20" s="451"/>
      <c r="AG20" s="451"/>
      <c r="AH20" s="451"/>
      <c r="AI20" s="451"/>
      <c r="AJ20" s="451"/>
      <c r="AK20" s="451"/>
      <c r="AL20" s="451"/>
      <c r="AM20" s="451"/>
      <c r="AN20" s="451"/>
      <c r="AO20" s="451"/>
      <c r="AP20" s="451"/>
      <c r="AQ20" s="451"/>
      <c r="AR20" s="451"/>
      <c r="AS20" s="451"/>
      <c r="AT20" s="451"/>
      <c r="AU20" s="451"/>
      <c r="AV20" s="451"/>
    </row>
    <row r="21" spans="1:48" s="24" customFormat="1" x14ac:dyDescent="0.25">
      <c r="A21" s="508" t="s">
        <v>486</v>
      </c>
      <c r="B21" s="508"/>
      <c r="C21" s="508"/>
      <c r="D21" s="508"/>
      <c r="E21" s="508"/>
      <c r="F21" s="508"/>
      <c r="G21" s="508"/>
      <c r="H21" s="508"/>
      <c r="I21" s="508"/>
      <c r="J21" s="508"/>
      <c r="K21" s="508"/>
      <c r="L21" s="508"/>
      <c r="M21" s="508"/>
      <c r="N21" s="508"/>
      <c r="O21" s="508"/>
      <c r="P21" s="508"/>
      <c r="Q21" s="508"/>
      <c r="R21" s="508"/>
      <c r="S21" s="508"/>
      <c r="T21" s="508"/>
      <c r="U21" s="508"/>
      <c r="V21" s="508"/>
      <c r="W21" s="508"/>
      <c r="X21" s="508"/>
      <c r="Y21" s="508"/>
      <c r="Z21" s="508"/>
      <c r="AA21" s="508"/>
      <c r="AB21" s="508"/>
      <c r="AC21" s="508"/>
      <c r="AD21" s="508"/>
      <c r="AE21" s="508"/>
      <c r="AF21" s="508"/>
      <c r="AG21" s="508"/>
      <c r="AH21" s="508"/>
      <c r="AI21" s="508"/>
      <c r="AJ21" s="508"/>
      <c r="AK21" s="508"/>
      <c r="AL21" s="508"/>
      <c r="AM21" s="508"/>
      <c r="AN21" s="508"/>
      <c r="AO21" s="508"/>
      <c r="AP21" s="508"/>
      <c r="AQ21" s="508"/>
      <c r="AR21" s="508"/>
      <c r="AS21" s="508"/>
      <c r="AT21" s="508"/>
      <c r="AU21" s="508"/>
      <c r="AV21" s="508"/>
    </row>
    <row r="22" spans="1:48" s="24" customFormat="1" ht="58.5" customHeight="1" x14ac:dyDescent="0.25">
      <c r="A22" s="509" t="s">
        <v>50</v>
      </c>
      <c r="B22" s="512" t="s">
        <v>22</v>
      </c>
      <c r="C22" s="509" t="s">
        <v>49</v>
      </c>
      <c r="D22" s="509" t="s">
        <v>48</v>
      </c>
      <c r="E22" s="515" t="s">
        <v>496</v>
      </c>
      <c r="F22" s="516"/>
      <c r="G22" s="516"/>
      <c r="H22" s="516"/>
      <c r="I22" s="516"/>
      <c r="J22" s="516"/>
      <c r="K22" s="516"/>
      <c r="L22" s="517"/>
      <c r="M22" s="509" t="s">
        <v>47</v>
      </c>
      <c r="N22" s="509" t="s">
        <v>46</v>
      </c>
      <c r="O22" s="509" t="s">
        <v>45</v>
      </c>
      <c r="P22" s="518" t="s">
        <v>253</v>
      </c>
      <c r="Q22" s="518" t="s">
        <v>44</v>
      </c>
      <c r="R22" s="518" t="s">
        <v>43</v>
      </c>
      <c r="S22" s="518" t="s">
        <v>42</v>
      </c>
      <c r="T22" s="518"/>
      <c r="U22" s="519" t="s">
        <v>41</v>
      </c>
      <c r="V22" s="519" t="s">
        <v>40</v>
      </c>
      <c r="W22" s="518" t="s">
        <v>39</v>
      </c>
      <c r="X22" s="518" t="s">
        <v>38</v>
      </c>
      <c r="Y22" s="518" t="s">
        <v>37</v>
      </c>
      <c r="Z22" s="532" t="s">
        <v>36</v>
      </c>
      <c r="AA22" s="518" t="s">
        <v>35</v>
      </c>
      <c r="AB22" s="518" t="s">
        <v>34</v>
      </c>
      <c r="AC22" s="518" t="s">
        <v>33</v>
      </c>
      <c r="AD22" s="518" t="s">
        <v>32</v>
      </c>
      <c r="AE22" s="518" t="s">
        <v>31</v>
      </c>
      <c r="AF22" s="518" t="s">
        <v>30</v>
      </c>
      <c r="AG22" s="518"/>
      <c r="AH22" s="518"/>
      <c r="AI22" s="518"/>
      <c r="AJ22" s="518"/>
      <c r="AK22" s="518"/>
      <c r="AL22" s="518" t="s">
        <v>29</v>
      </c>
      <c r="AM22" s="518"/>
      <c r="AN22" s="518"/>
      <c r="AO22" s="518"/>
      <c r="AP22" s="518" t="s">
        <v>28</v>
      </c>
      <c r="AQ22" s="518"/>
      <c r="AR22" s="518" t="s">
        <v>27</v>
      </c>
      <c r="AS22" s="518" t="s">
        <v>26</v>
      </c>
      <c r="AT22" s="518" t="s">
        <v>25</v>
      </c>
      <c r="AU22" s="518" t="s">
        <v>24</v>
      </c>
      <c r="AV22" s="522" t="s">
        <v>23</v>
      </c>
    </row>
    <row r="23" spans="1:48" s="24" customFormat="1" ht="64.5" customHeight="1" x14ac:dyDescent="0.25">
      <c r="A23" s="510"/>
      <c r="B23" s="513"/>
      <c r="C23" s="510"/>
      <c r="D23" s="510"/>
      <c r="E23" s="524" t="s">
        <v>21</v>
      </c>
      <c r="F23" s="526" t="s">
        <v>125</v>
      </c>
      <c r="G23" s="526" t="s">
        <v>124</v>
      </c>
      <c r="H23" s="526" t="s">
        <v>123</v>
      </c>
      <c r="I23" s="530" t="s">
        <v>407</v>
      </c>
      <c r="J23" s="530" t="s">
        <v>408</v>
      </c>
      <c r="K23" s="530" t="s">
        <v>409</v>
      </c>
      <c r="L23" s="526" t="s">
        <v>608</v>
      </c>
      <c r="M23" s="510"/>
      <c r="N23" s="510"/>
      <c r="O23" s="510"/>
      <c r="P23" s="518"/>
      <c r="Q23" s="518"/>
      <c r="R23" s="518"/>
      <c r="S23" s="528" t="s">
        <v>2</v>
      </c>
      <c r="T23" s="528" t="s">
        <v>9</v>
      </c>
      <c r="U23" s="519"/>
      <c r="V23" s="519"/>
      <c r="W23" s="518"/>
      <c r="X23" s="518"/>
      <c r="Y23" s="518"/>
      <c r="Z23" s="518"/>
      <c r="AA23" s="518"/>
      <c r="AB23" s="518"/>
      <c r="AC23" s="518"/>
      <c r="AD23" s="518"/>
      <c r="AE23" s="518"/>
      <c r="AF23" s="518" t="s">
        <v>20</v>
      </c>
      <c r="AG23" s="518"/>
      <c r="AH23" s="518" t="s">
        <v>19</v>
      </c>
      <c r="AI23" s="518"/>
      <c r="AJ23" s="509" t="s">
        <v>18</v>
      </c>
      <c r="AK23" s="509" t="s">
        <v>17</v>
      </c>
      <c r="AL23" s="509" t="s">
        <v>16</v>
      </c>
      <c r="AM23" s="509" t="s">
        <v>15</v>
      </c>
      <c r="AN23" s="509" t="s">
        <v>14</v>
      </c>
      <c r="AO23" s="509" t="s">
        <v>13</v>
      </c>
      <c r="AP23" s="509" t="s">
        <v>12</v>
      </c>
      <c r="AQ23" s="520" t="s">
        <v>9</v>
      </c>
      <c r="AR23" s="518"/>
      <c r="AS23" s="518"/>
      <c r="AT23" s="518"/>
      <c r="AU23" s="518"/>
      <c r="AV23" s="523"/>
    </row>
    <row r="24" spans="1:48" s="24" customFormat="1" ht="96.75" customHeight="1" x14ac:dyDescent="0.25">
      <c r="A24" s="511"/>
      <c r="B24" s="514"/>
      <c r="C24" s="511"/>
      <c r="D24" s="511"/>
      <c r="E24" s="525"/>
      <c r="F24" s="527"/>
      <c r="G24" s="527"/>
      <c r="H24" s="527"/>
      <c r="I24" s="531"/>
      <c r="J24" s="531"/>
      <c r="K24" s="531"/>
      <c r="L24" s="527"/>
      <c r="M24" s="511"/>
      <c r="N24" s="511"/>
      <c r="O24" s="511"/>
      <c r="P24" s="518"/>
      <c r="Q24" s="518"/>
      <c r="R24" s="518"/>
      <c r="S24" s="529"/>
      <c r="T24" s="529"/>
      <c r="U24" s="519"/>
      <c r="V24" s="519"/>
      <c r="W24" s="518"/>
      <c r="X24" s="518"/>
      <c r="Y24" s="518"/>
      <c r="Z24" s="518"/>
      <c r="AA24" s="518"/>
      <c r="AB24" s="518"/>
      <c r="AC24" s="518"/>
      <c r="AD24" s="518"/>
      <c r="AE24" s="518"/>
      <c r="AF24" s="130" t="s">
        <v>11</v>
      </c>
      <c r="AG24" s="130" t="s">
        <v>10</v>
      </c>
      <c r="AH24" s="131" t="s">
        <v>2</v>
      </c>
      <c r="AI24" s="131" t="s">
        <v>9</v>
      </c>
      <c r="AJ24" s="511"/>
      <c r="AK24" s="511"/>
      <c r="AL24" s="511"/>
      <c r="AM24" s="511"/>
      <c r="AN24" s="511"/>
      <c r="AO24" s="511"/>
      <c r="AP24" s="511"/>
      <c r="AQ24" s="521"/>
      <c r="AR24" s="518"/>
      <c r="AS24" s="518"/>
      <c r="AT24" s="518"/>
      <c r="AU24" s="518"/>
      <c r="AV24" s="523"/>
    </row>
    <row r="25" spans="1:48" s="18" customFormat="1" ht="11.25" x14ac:dyDescent="0.2">
      <c r="A25" s="23">
        <v>1</v>
      </c>
      <c r="B25" s="23">
        <v>2</v>
      </c>
      <c r="C25" s="23">
        <v>4</v>
      </c>
      <c r="D25" s="23">
        <v>5</v>
      </c>
      <c r="E25" s="23">
        <v>6</v>
      </c>
      <c r="F25" s="23">
        <f>E25+1</f>
        <v>7</v>
      </c>
      <c r="G25" s="23">
        <f t="shared" ref="G25:H25" si="0">F25+1</f>
        <v>8</v>
      </c>
      <c r="H25" s="23">
        <f t="shared" si="0"/>
        <v>9</v>
      </c>
      <c r="I25" s="23">
        <f t="shared" ref="I25" si="1">H25+1</f>
        <v>10</v>
      </c>
      <c r="J25" s="23">
        <f t="shared" ref="J25" si="2">I25+1</f>
        <v>11</v>
      </c>
      <c r="K25" s="23">
        <f t="shared" ref="K25" si="3">J25+1</f>
        <v>12</v>
      </c>
      <c r="L25" s="23">
        <f t="shared" ref="L25" si="4">K25+1</f>
        <v>13</v>
      </c>
      <c r="M25" s="23">
        <f t="shared" ref="M25" si="5">L25+1</f>
        <v>14</v>
      </c>
      <c r="N25" s="23">
        <f t="shared" ref="N25" si="6">M25+1</f>
        <v>15</v>
      </c>
      <c r="O25" s="23">
        <f t="shared" ref="O25" si="7">N25+1</f>
        <v>16</v>
      </c>
      <c r="P25" s="23">
        <f t="shared" ref="P25" si="8">O25+1</f>
        <v>17</v>
      </c>
      <c r="Q25" s="23">
        <f t="shared" ref="Q25" si="9">P25+1</f>
        <v>18</v>
      </c>
      <c r="R25" s="23">
        <f t="shared" ref="R25" si="10">Q25+1</f>
        <v>19</v>
      </c>
      <c r="S25" s="23">
        <f t="shared" ref="S25" si="11">R25+1</f>
        <v>20</v>
      </c>
      <c r="T25" s="23">
        <f t="shared" ref="T25" si="12">S25+1</f>
        <v>21</v>
      </c>
      <c r="U25" s="23">
        <f t="shared" ref="U25" si="13">T25+1</f>
        <v>22</v>
      </c>
      <c r="V25" s="23">
        <f t="shared" ref="V25" si="14">U25+1</f>
        <v>23</v>
      </c>
      <c r="W25" s="23">
        <f t="shared" ref="W25" si="15">V25+1</f>
        <v>24</v>
      </c>
      <c r="X25" s="23">
        <f t="shared" ref="X25" si="16">W25+1</f>
        <v>25</v>
      </c>
      <c r="Y25" s="23">
        <f t="shared" ref="Y25" si="17">X25+1</f>
        <v>26</v>
      </c>
      <c r="Z25" s="23">
        <f t="shared" ref="Z25" si="18">Y25+1</f>
        <v>27</v>
      </c>
      <c r="AA25" s="23">
        <f t="shared" ref="AA25" si="19">Z25+1</f>
        <v>28</v>
      </c>
      <c r="AB25" s="23">
        <f t="shared" ref="AB25" si="20">AA25+1</f>
        <v>29</v>
      </c>
      <c r="AC25" s="23">
        <f t="shared" ref="AC25" si="21">AB25+1</f>
        <v>30</v>
      </c>
      <c r="AD25" s="23">
        <f t="shared" ref="AD25" si="22">AC25+1</f>
        <v>31</v>
      </c>
      <c r="AE25" s="23">
        <f t="shared" ref="AE25" si="23">AD25+1</f>
        <v>32</v>
      </c>
      <c r="AF25" s="23">
        <f t="shared" ref="AF25" si="24">AE25+1</f>
        <v>33</v>
      </c>
      <c r="AG25" s="23">
        <f t="shared" ref="AG25" si="25">AF25+1</f>
        <v>34</v>
      </c>
      <c r="AH25" s="23">
        <f t="shared" ref="AH25" si="26">AG25+1</f>
        <v>35</v>
      </c>
      <c r="AI25" s="23">
        <f t="shared" ref="AI25" si="27">AH25+1</f>
        <v>36</v>
      </c>
      <c r="AJ25" s="23">
        <f t="shared" ref="AJ25" si="28">AI25+1</f>
        <v>37</v>
      </c>
      <c r="AK25" s="23">
        <f t="shared" ref="AK25" si="29">AJ25+1</f>
        <v>38</v>
      </c>
      <c r="AL25" s="23">
        <f t="shared" ref="AL25" si="30">AK25+1</f>
        <v>39</v>
      </c>
      <c r="AM25" s="23">
        <f t="shared" ref="AM25" si="31">AL25+1</f>
        <v>40</v>
      </c>
      <c r="AN25" s="23">
        <f t="shared" ref="AN25" si="32">AM25+1</f>
        <v>41</v>
      </c>
      <c r="AO25" s="23">
        <f t="shared" ref="AO25" si="33">AN25+1</f>
        <v>42</v>
      </c>
      <c r="AP25" s="23">
        <f t="shared" ref="AP25" si="34">AO25+1</f>
        <v>43</v>
      </c>
      <c r="AQ25" s="23">
        <f t="shared" ref="AQ25" si="35">AP25+1</f>
        <v>44</v>
      </c>
      <c r="AR25" s="23">
        <f t="shared" ref="AR25" si="36">AQ25+1</f>
        <v>45</v>
      </c>
      <c r="AS25" s="23">
        <f t="shared" ref="AS25" si="37">AR25+1</f>
        <v>46</v>
      </c>
      <c r="AT25" s="23">
        <f t="shared" ref="AT25" si="38">AS25+1</f>
        <v>47</v>
      </c>
      <c r="AU25" s="23">
        <f t="shared" ref="AU25" si="39">AT25+1</f>
        <v>48</v>
      </c>
      <c r="AV25" s="23">
        <f t="shared" ref="AV25" si="40">AU25+1</f>
        <v>49</v>
      </c>
    </row>
    <row r="26" spans="1:48" s="18" customFormat="1" ht="19.149999999999999" customHeight="1" x14ac:dyDescent="0.2">
      <c r="A26" s="21">
        <v>1</v>
      </c>
      <c r="B26" s="179" t="s">
        <v>506</v>
      </c>
      <c r="C26" s="19"/>
      <c r="D26" s="261">
        <f>'6.1. Паспорт сетевой график'!F53</f>
        <v>44439</v>
      </c>
      <c r="E26" s="249"/>
      <c r="F26" s="249"/>
      <c r="G26" s="250">
        <f>'6.2. Паспорт фин осв ввод'!U45</f>
        <v>0</v>
      </c>
      <c r="H26" s="250"/>
      <c r="I26" s="250">
        <f>'6.2. Паспорт фин осв ввод'!U47</f>
        <v>0.27400000000000002</v>
      </c>
      <c r="J26" s="250">
        <f>'6.2. Паспорт фин осв ввод'!U48</f>
        <v>0</v>
      </c>
      <c r="K26" s="250">
        <f>'6.2. Паспорт фин осв ввод'!U49</f>
        <v>2.5000000000000001E-2</v>
      </c>
      <c r="L26" s="394">
        <f>'6.2. Паспорт фин осв ввод'!U50</f>
        <v>1</v>
      </c>
      <c r="M26" s="19"/>
      <c r="N26" s="19"/>
      <c r="O26" s="19"/>
      <c r="P26" s="22"/>
      <c r="Q26" s="19"/>
      <c r="R26" s="22"/>
      <c r="S26" s="19"/>
      <c r="T26" s="19"/>
      <c r="U26" s="21"/>
      <c r="V26" s="21"/>
      <c r="W26" s="19"/>
      <c r="X26" s="22"/>
      <c r="Y26" s="19"/>
      <c r="Z26" s="20"/>
      <c r="AA26" s="22"/>
      <c r="AB26" s="22"/>
      <c r="AC26" s="22"/>
      <c r="AD26" s="22"/>
      <c r="AE26" s="22"/>
      <c r="AF26" s="21"/>
      <c r="AG26" s="19"/>
      <c r="AH26" s="20"/>
      <c r="AI26" s="20"/>
      <c r="AJ26" s="20"/>
      <c r="AK26" s="20"/>
      <c r="AL26" s="19"/>
      <c r="AM26" s="19"/>
      <c r="AN26" s="20"/>
      <c r="AO26" s="19"/>
      <c r="AP26" s="20"/>
      <c r="AQ26" s="20"/>
      <c r="AR26" s="20"/>
      <c r="AS26" s="20"/>
      <c r="AT26" s="20"/>
      <c r="AU26" s="19"/>
      <c r="AV26" s="19"/>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95"/>
  <sheetViews>
    <sheetView view="pageBreakPreview" topLeftCell="A16" zoomScale="90" zoomScaleNormal="90" zoomScaleSheetLayoutView="90" workbookViewId="0">
      <selection activeCell="B51" sqref="B51"/>
    </sheetView>
  </sheetViews>
  <sheetFormatPr defaultRowHeight="15.75" x14ac:dyDescent="0.25"/>
  <cols>
    <col min="1" max="2" width="66.140625" style="106" customWidth="1"/>
    <col min="3" max="3" width="0" style="107" hidden="1" customWidth="1"/>
    <col min="4" max="256" width="9.140625" style="107"/>
    <col min="257" max="258" width="66.140625" style="107" customWidth="1"/>
    <col min="259" max="512" width="9.140625" style="107"/>
    <col min="513" max="514" width="66.140625" style="107" customWidth="1"/>
    <col min="515" max="768" width="9.140625" style="107"/>
    <col min="769" max="770" width="66.140625" style="107" customWidth="1"/>
    <col min="771" max="1024" width="9.140625" style="107"/>
    <col min="1025" max="1026" width="66.140625" style="107" customWidth="1"/>
    <col min="1027" max="1280" width="9.140625" style="107"/>
    <col min="1281" max="1282" width="66.140625" style="107" customWidth="1"/>
    <col min="1283" max="1536" width="9.140625" style="107"/>
    <col min="1537" max="1538" width="66.140625" style="107" customWidth="1"/>
    <col min="1539" max="1792" width="9.140625" style="107"/>
    <col min="1793" max="1794" width="66.140625" style="107" customWidth="1"/>
    <col min="1795" max="2048" width="9.140625" style="107"/>
    <col min="2049" max="2050" width="66.140625" style="107" customWidth="1"/>
    <col min="2051" max="2304" width="9.140625" style="107"/>
    <col min="2305" max="2306" width="66.140625" style="107" customWidth="1"/>
    <col min="2307" max="2560" width="9.140625" style="107"/>
    <col min="2561" max="2562" width="66.140625" style="107" customWidth="1"/>
    <col min="2563" max="2816" width="9.140625" style="107"/>
    <col min="2817" max="2818" width="66.140625" style="107" customWidth="1"/>
    <col min="2819" max="3072" width="9.140625" style="107"/>
    <col min="3073" max="3074" width="66.140625" style="107" customWidth="1"/>
    <col min="3075" max="3328" width="9.140625" style="107"/>
    <col min="3329" max="3330" width="66.140625" style="107" customWidth="1"/>
    <col min="3331" max="3584" width="9.140625" style="107"/>
    <col min="3585" max="3586" width="66.140625" style="107" customWidth="1"/>
    <col min="3587" max="3840" width="9.140625" style="107"/>
    <col min="3841" max="3842" width="66.140625" style="107" customWidth="1"/>
    <col min="3843" max="4096" width="9.140625" style="107"/>
    <col min="4097" max="4098" width="66.140625" style="107" customWidth="1"/>
    <col min="4099" max="4352" width="9.140625" style="107"/>
    <col min="4353" max="4354" width="66.140625" style="107" customWidth="1"/>
    <col min="4355" max="4608" width="9.140625" style="107"/>
    <col min="4609" max="4610" width="66.140625" style="107" customWidth="1"/>
    <col min="4611" max="4864" width="9.140625" style="107"/>
    <col min="4865" max="4866" width="66.140625" style="107" customWidth="1"/>
    <col min="4867" max="5120" width="9.140625" style="107"/>
    <col min="5121" max="5122" width="66.140625" style="107" customWidth="1"/>
    <col min="5123" max="5376" width="9.140625" style="107"/>
    <col min="5377" max="5378" width="66.140625" style="107" customWidth="1"/>
    <col min="5379" max="5632" width="9.140625" style="107"/>
    <col min="5633" max="5634" width="66.140625" style="107" customWidth="1"/>
    <col min="5635" max="5888" width="9.140625" style="107"/>
    <col min="5889" max="5890" width="66.140625" style="107" customWidth="1"/>
    <col min="5891" max="6144" width="9.140625" style="107"/>
    <col min="6145" max="6146" width="66.140625" style="107" customWidth="1"/>
    <col min="6147" max="6400" width="9.140625" style="107"/>
    <col min="6401" max="6402" width="66.140625" style="107" customWidth="1"/>
    <col min="6403" max="6656" width="9.140625" style="107"/>
    <col min="6657" max="6658" width="66.140625" style="107" customWidth="1"/>
    <col min="6659" max="6912" width="9.140625" style="107"/>
    <col min="6913" max="6914" width="66.140625" style="107" customWidth="1"/>
    <col min="6915" max="7168" width="9.140625" style="107"/>
    <col min="7169" max="7170" width="66.140625" style="107" customWidth="1"/>
    <col min="7171" max="7424" width="9.140625" style="107"/>
    <col min="7425" max="7426" width="66.140625" style="107" customWidth="1"/>
    <col min="7427" max="7680" width="9.140625" style="107"/>
    <col min="7681" max="7682" width="66.140625" style="107" customWidth="1"/>
    <col min="7683" max="7936" width="9.140625" style="107"/>
    <col min="7937" max="7938" width="66.140625" style="107" customWidth="1"/>
    <col min="7939" max="8192" width="9.140625" style="107"/>
    <col min="8193" max="8194" width="66.140625" style="107" customWidth="1"/>
    <col min="8195" max="8448" width="9.140625" style="107"/>
    <col min="8449" max="8450" width="66.140625" style="107" customWidth="1"/>
    <col min="8451" max="8704" width="9.140625" style="107"/>
    <col min="8705" max="8706" width="66.140625" style="107" customWidth="1"/>
    <col min="8707" max="8960" width="9.140625" style="107"/>
    <col min="8961" max="8962" width="66.140625" style="107" customWidth="1"/>
    <col min="8963" max="9216" width="9.140625" style="107"/>
    <col min="9217" max="9218" width="66.140625" style="107" customWidth="1"/>
    <col min="9219" max="9472" width="9.140625" style="107"/>
    <col min="9473" max="9474" width="66.140625" style="107" customWidth="1"/>
    <col min="9475" max="9728" width="9.140625" style="107"/>
    <col min="9729" max="9730" width="66.140625" style="107" customWidth="1"/>
    <col min="9731" max="9984" width="9.140625" style="107"/>
    <col min="9985" max="9986" width="66.140625" style="107" customWidth="1"/>
    <col min="9987" max="10240" width="9.140625" style="107"/>
    <col min="10241" max="10242" width="66.140625" style="107" customWidth="1"/>
    <col min="10243" max="10496" width="9.140625" style="107"/>
    <col min="10497" max="10498" width="66.140625" style="107" customWidth="1"/>
    <col min="10499" max="10752" width="9.140625" style="107"/>
    <col min="10753" max="10754" width="66.140625" style="107" customWidth="1"/>
    <col min="10755" max="11008" width="9.140625" style="107"/>
    <col min="11009" max="11010" width="66.140625" style="107" customWidth="1"/>
    <col min="11011" max="11264" width="9.140625" style="107"/>
    <col min="11265" max="11266" width="66.140625" style="107" customWidth="1"/>
    <col min="11267" max="11520" width="9.140625" style="107"/>
    <col min="11521" max="11522" width="66.140625" style="107" customWidth="1"/>
    <col min="11523" max="11776" width="9.140625" style="107"/>
    <col min="11777" max="11778" width="66.140625" style="107" customWidth="1"/>
    <col min="11779" max="12032" width="9.140625" style="107"/>
    <col min="12033" max="12034" width="66.140625" style="107" customWidth="1"/>
    <col min="12035" max="12288" width="9.140625" style="107"/>
    <col min="12289" max="12290" width="66.140625" style="107" customWidth="1"/>
    <col min="12291" max="12544" width="9.140625" style="107"/>
    <col min="12545" max="12546" width="66.140625" style="107" customWidth="1"/>
    <col min="12547" max="12800" width="9.140625" style="107"/>
    <col min="12801" max="12802" width="66.140625" style="107" customWidth="1"/>
    <col min="12803" max="13056" width="9.140625" style="107"/>
    <col min="13057" max="13058" width="66.140625" style="107" customWidth="1"/>
    <col min="13059" max="13312" width="9.140625" style="107"/>
    <col min="13313" max="13314" width="66.140625" style="107" customWidth="1"/>
    <col min="13315" max="13568" width="9.140625" style="107"/>
    <col min="13569" max="13570" width="66.140625" style="107" customWidth="1"/>
    <col min="13571" max="13824" width="9.140625" style="107"/>
    <col min="13825" max="13826" width="66.140625" style="107" customWidth="1"/>
    <col min="13827" max="14080" width="9.140625" style="107"/>
    <col min="14081" max="14082" width="66.140625" style="107" customWidth="1"/>
    <col min="14083" max="14336" width="9.140625" style="107"/>
    <col min="14337" max="14338" width="66.140625" style="107" customWidth="1"/>
    <col min="14339" max="14592" width="9.140625" style="107"/>
    <col min="14593" max="14594" width="66.140625" style="107" customWidth="1"/>
    <col min="14595" max="14848" width="9.140625" style="107"/>
    <col min="14849" max="14850" width="66.140625" style="107" customWidth="1"/>
    <col min="14851" max="15104" width="9.140625" style="107"/>
    <col min="15105" max="15106" width="66.140625" style="107" customWidth="1"/>
    <col min="15107" max="15360" width="9.140625" style="107"/>
    <col min="15361" max="15362" width="66.140625" style="107" customWidth="1"/>
    <col min="15363" max="15616" width="9.140625" style="107"/>
    <col min="15617" max="15618" width="66.140625" style="107" customWidth="1"/>
    <col min="15619" max="15872" width="9.140625" style="107"/>
    <col min="15873" max="15874" width="66.140625" style="107" customWidth="1"/>
    <col min="15875" max="16128" width="9.140625" style="107"/>
    <col min="16129" max="16130" width="66.140625" style="107" customWidth="1"/>
    <col min="16131" max="16384" width="9.140625" style="107"/>
  </cols>
  <sheetData>
    <row r="1" spans="1:8" ht="18.75" x14ac:dyDescent="0.25">
      <c r="B1" s="37" t="s">
        <v>66</v>
      </c>
    </row>
    <row r="2" spans="1:8" ht="18.75" x14ac:dyDescent="0.3">
      <c r="B2" s="13" t="s">
        <v>8</v>
      </c>
    </row>
    <row r="3" spans="1:8" ht="18.75" x14ac:dyDescent="0.3">
      <c r="B3" s="13" t="s">
        <v>504</v>
      </c>
    </row>
    <row r="4" spans="1:8" x14ac:dyDescent="0.25">
      <c r="B4" s="40"/>
    </row>
    <row r="5" spans="1:8" ht="18.75" x14ac:dyDescent="0.3">
      <c r="A5" s="533" t="str">
        <f>'1. паспорт местоположение'!A5:C5</f>
        <v>Год раскрытия информации: 2022 год</v>
      </c>
      <c r="B5" s="533"/>
      <c r="C5" s="76"/>
      <c r="D5" s="76"/>
      <c r="E5" s="76"/>
      <c r="F5" s="76"/>
      <c r="G5" s="76"/>
      <c r="H5" s="76"/>
    </row>
    <row r="6" spans="1:8" ht="18.75" x14ac:dyDescent="0.3">
      <c r="A6" s="135"/>
      <c r="B6" s="135"/>
      <c r="C6" s="135"/>
      <c r="D6" s="135"/>
      <c r="E6" s="135"/>
      <c r="F6" s="135"/>
      <c r="G6" s="135"/>
      <c r="H6" s="135"/>
    </row>
    <row r="7" spans="1:8" ht="18.75" x14ac:dyDescent="0.25">
      <c r="A7" s="419" t="s">
        <v>7</v>
      </c>
      <c r="B7" s="419"/>
      <c r="C7" s="134"/>
      <c r="D7" s="134"/>
      <c r="E7" s="134"/>
      <c r="F7" s="134"/>
      <c r="G7" s="134"/>
      <c r="H7" s="134"/>
    </row>
    <row r="8" spans="1:8" ht="18.75" x14ac:dyDescent="0.25">
      <c r="A8" s="134"/>
      <c r="B8" s="134"/>
      <c r="C8" s="134"/>
      <c r="D8" s="134"/>
      <c r="E8" s="134"/>
      <c r="F8" s="134"/>
      <c r="G8" s="134"/>
      <c r="H8" s="134"/>
    </row>
    <row r="9" spans="1:8" x14ac:dyDescent="0.25">
      <c r="A9" s="414" t="str">
        <f>'1. паспорт местоположение'!A9:C9</f>
        <v>Акционерное общество "Янтарьэнерго" ДЗО  ПАО "Россети"</v>
      </c>
      <c r="B9" s="414"/>
      <c r="C9" s="132"/>
      <c r="D9" s="132"/>
      <c r="E9" s="132"/>
      <c r="F9" s="132"/>
      <c r="G9" s="132"/>
      <c r="H9" s="132"/>
    </row>
    <row r="10" spans="1:8" x14ac:dyDescent="0.25">
      <c r="A10" s="415" t="s">
        <v>6</v>
      </c>
      <c r="B10" s="415"/>
      <c r="C10" s="133"/>
      <c r="D10" s="133"/>
      <c r="E10" s="133"/>
      <c r="F10" s="133"/>
      <c r="G10" s="133"/>
      <c r="H10" s="133"/>
    </row>
    <row r="11" spans="1:8" ht="18.75" x14ac:dyDescent="0.25">
      <c r="A11" s="134"/>
      <c r="B11" s="134"/>
      <c r="C11" s="134"/>
      <c r="D11" s="134"/>
      <c r="E11" s="134"/>
      <c r="F11" s="134"/>
      <c r="G11" s="134"/>
      <c r="H11" s="134"/>
    </row>
    <row r="12" spans="1:8" x14ac:dyDescent="0.25">
      <c r="A12" s="414" t="str">
        <f>'1. паспорт местоположение'!A12:C12</f>
        <v>L_140-159</v>
      </c>
      <c r="B12" s="414"/>
      <c r="C12" s="132"/>
      <c r="D12" s="132"/>
      <c r="E12" s="132"/>
      <c r="F12" s="132"/>
      <c r="G12" s="132"/>
      <c r="H12" s="132"/>
    </row>
    <row r="13" spans="1:8" x14ac:dyDescent="0.25">
      <c r="A13" s="415" t="s">
        <v>5</v>
      </c>
      <c r="B13" s="415"/>
      <c r="C13" s="133"/>
      <c r="D13" s="133"/>
      <c r="E13" s="133"/>
      <c r="F13" s="133"/>
      <c r="G13" s="133"/>
      <c r="H13" s="133"/>
    </row>
    <row r="14" spans="1:8" ht="18.75" x14ac:dyDescent="0.25">
      <c r="A14" s="9"/>
      <c r="B14" s="9"/>
      <c r="C14" s="9"/>
      <c r="D14" s="9"/>
      <c r="E14" s="9"/>
      <c r="F14" s="9"/>
      <c r="G14" s="9"/>
      <c r="H14" s="9"/>
    </row>
    <row r="15" spans="1:8" x14ac:dyDescent="0.25">
      <c r="A15" s="537" t="str">
        <f>'1. паспорт местоположение'!A15:C15</f>
        <v>Приобретение электросетевого комплекса по ул.Невского,п.Лесной, Зеленоградского р-на, Калининградской обл.</v>
      </c>
      <c r="B15" s="537"/>
      <c r="C15" s="132"/>
      <c r="D15" s="132"/>
      <c r="E15" s="132"/>
      <c r="F15" s="132"/>
      <c r="G15" s="132"/>
      <c r="H15" s="132"/>
    </row>
    <row r="16" spans="1:8" x14ac:dyDescent="0.25">
      <c r="A16" s="415" t="s">
        <v>4</v>
      </c>
      <c r="B16" s="415"/>
      <c r="C16" s="133"/>
      <c r="D16" s="133"/>
      <c r="E16" s="133"/>
      <c r="F16" s="133"/>
      <c r="G16" s="133"/>
      <c r="H16" s="133"/>
    </row>
    <row r="17" spans="1:3" x14ac:dyDescent="0.25">
      <c r="B17" s="108"/>
    </row>
    <row r="18" spans="1:3" x14ac:dyDescent="0.25">
      <c r="A18" s="538" t="s">
        <v>487</v>
      </c>
      <c r="B18" s="539"/>
    </row>
    <row r="19" spans="1:3" x14ac:dyDescent="0.25">
      <c r="B19" s="40"/>
    </row>
    <row r="20" spans="1:3" ht="16.5" thickBot="1" x14ac:dyDescent="0.3">
      <c r="B20" s="109"/>
    </row>
    <row r="21" spans="1:3" ht="30.75" thickBot="1" x14ac:dyDescent="0.3">
      <c r="A21" s="110" t="s">
        <v>359</v>
      </c>
      <c r="B21" s="111" t="str">
        <f>A15</f>
        <v>Приобретение электросетевого комплекса по ул.Невского,п.Лесной, Зеленоградского р-на, Калининградской обл.</v>
      </c>
    </row>
    <row r="22" spans="1:3" ht="16.5" thickBot="1" x14ac:dyDescent="0.3">
      <c r="A22" s="110" t="s">
        <v>360</v>
      </c>
      <c r="B22" s="111" t="str">
        <f>CONCATENATE('1. паспорт местоположение'!C26,", ",'1. паспорт местоположение'!C27)</f>
        <v>Калининградская область, Зеленоградский городской округ</v>
      </c>
    </row>
    <row r="23" spans="1:3" ht="16.5" thickBot="1" x14ac:dyDescent="0.3">
      <c r="A23" s="110" t="s">
        <v>325</v>
      </c>
      <c r="B23" s="112" t="s">
        <v>535</v>
      </c>
    </row>
    <row r="24" spans="1:3" ht="16.5" thickBot="1" x14ac:dyDescent="0.3">
      <c r="A24" s="110" t="s">
        <v>361</v>
      </c>
      <c r="B24" s="112" t="str">
        <f>CONCATENATE('6.2. Паспорт фин осв ввод'!U54," (",'6.2. Паспорт фин осв ввод'!U54,") МВА; ",'6.2. Паспорт фин осв ввод'!U56," (",'6.2. Паспорт фин осв ввод'!U56,") км")</f>
        <v>0 (0) МВА; 0.299 (0.299) км</v>
      </c>
      <c r="C24" s="107" t="s">
        <v>524</v>
      </c>
    </row>
    <row r="25" spans="1:3" ht="16.5" thickBot="1" x14ac:dyDescent="0.3">
      <c r="A25" s="113" t="s">
        <v>362</v>
      </c>
      <c r="B25" s="111">
        <v>2021</v>
      </c>
    </row>
    <row r="26" spans="1:3" ht="16.5" thickBot="1" x14ac:dyDescent="0.3">
      <c r="A26" s="197" t="s">
        <v>363</v>
      </c>
      <c r="B26" s="112" t="s">
        <v>534</v>
      </c>
    </row>
    <row r="27" spans="1:3" ht="29.25" thickBot="1" x14ac:dyDescent="0.3">
      <c r="A27" s="199" t="s">
        <v>606</v>
      </c>
      <c r="B27" s="227">
        <f>'6.2. Паспорт фин осв ввод'!U52</f>
        <v>9.4500000000000001E-2</v>
      </c>
    </row>
    <row r="28" spans="1:3" ht="16.5" thickBot="1" x14ac:dyDescent="0.3">
      <c r="A28" s="198" t="s">
        <v>364</v>
      </c>
      <c r="B28" s="198" t="s">
        <v>596</v>
      </c>
    </row>
    <row r="29" spans="1:3" ht="29.25" thickBot="1" x14ac:dyDescent="0.3">
      <c r="A29" s="120" t="s">
        <v>527</v>
      </c>
      <c r="B29" s="227">
        <f>B30</f>
        <v>9.4500000000000001E-2</v>
      </c>
    </row>
    <row r="30" spans="1:3" ht="29.25" thickBot="1" x14ac:dyDescent="0.3">
      <c r="A30" s="120" t="s">
        <v>528</v>
      </c>
      <c r="B30" s="227">
        <f>B32+B41+B50</f>
        <v>9.4500000000000001E-2</v>
      </c>
    </row>
    <row r="31" spans="1:3" ht="16.5" thickBot="1" x14ac:dyDescent="0.3">
      <c r="A31" s="116" t="s">
        <v>365</v>
      </c>
      <c r="B31" s="155"/>
    </row>
    <row r="32" spans="1:3" ht="29.25" thickBot="1" x14ac:dyDescent="0.3">
      <c r="A32" s="120" t="s">
        <v>366</v>
      </c>
      <c r="B32" s="227">
        <f>SUMIF(C33:C40,1,B33:B40)</f>
        <v>0</v>
      </c>
    </row>
    <row r="33" spans="1:3" ht="16.5" thickBot="1" x14ac:dyDescent="0.3">
      <c r="A33" s="198" t="s">
        <v>367</v>
      </c>
      <c r="B33" s="155"/>
      <c r="C33" s="107">
        <v>1</v>
      </c>
    </row>
    <row r="34" spans="1:3" ht="16.5" thickBot="1" x14ac:dyDescent="0.3">
      <c r="A34" s="198" t="s">
        <v>368</v>
      </c>
      <c r="B34" s="155"/>
    </row>
    <row r="35" spans="1:3" ht="16.5" thickBot="1" x14ac:dyDescent="0.3">
      <c r="A35" s="198" t="s">
        <v>369</v>
      </c>
      <c r="B35" s="155"/>
      <c r="C35" s="107">
        <v>10</v>
      </c>
    </row>
    <row r="36" spans="1:3" ht="16.5" thickBot="1" x14ac:dyDescent="0.3">
      <c r="A36" s="198" t="s">
        <v>370</v>
      </c>
      <c r="B36" s="155"/>
      <c r="C36" s="107">
        <v>20</v>
      </c>
    </row>
    <row r="37" spans="1:3" ht="16.5" thickBot="1" x14ac:dyDescent="0.3">
      <c r="A37" s="116" t="s">
        <v>367</v>
      </c>
      <c r="B37" s="155"/>
      <c r="C37" s="107">
        <v>1</v>
      </c>
    </row>
    <row r="38" spans="1:3" ht="16.5" thickBot="1" x14ac:dyDescent="0.3">
      <c r="A38" s="116" t="s">
        <v>368</v>
      </c>
      <c r="B38" s="155"/>
    </row>
    <row r="39" spans="1:3" ht="16.5" thickBot="1" x14ac:dyDescent="0.3">
      <c r="A39" s="116" t="s">
        <v>369</v>
      </c>
      <c r="B39" s="155"/>
      <c r="C39" s="107">
        <v>10</v>
      </c>
    </row>
    <row r="40" spans="1:3" ht="16.5" thickBot="1" x14ac:dyDescent="0.3">
      <c r="A40" s="116" t="s">
        <v>370</v>
      </c>
      <c r="B40" s="155"/>
      <c r="C40" s="107">
        <v>20</v>
      </c>
    </row>
    <row r="41" spans="1:3" ht="29.25" thickBot="1" x14ac:dyDescent="0.3">
      <c r="A41" s="120" t="s">
        <v>371</v>
      </c>
      <c r="B41" s="227">
        <f>SUMIF(C42:C49,2,B42:B49)</f>
        <v>0</v>
      </c>
    </row>
    <row r="42" spans="1:3" ht="16.5" thickBot="1" x14ac:dyDescent="0.3">
      <c r="A42" s="198" t="s">
        <v>367</v>
      </c>
      <c r="B42" s="155"/>
      <c r="C42" s="107">
        <v>2</v>
      </c>
    </row>
    <row r="43" spans="1:3" ht="16.5" thickBot="1" x14ac:dyDescent="0.3">
      <c r="A43" s="198" t="s">
        <v>368</v>
      </c>
      <c r="B43" s="155"/>
    </row>
    <row r="44" spans="1:3" ht="16.5" thickBot="1" x14ac:dyDescent="0.3">
      <c r="A44" s="198" t="s">
        <v>369</v>
      </c>
      <c r="B44" s="155"/>
      <c r="C44" s="107">
        <v>10</v>
      </c>
    </row>
    <row r="45" spans="1:3" ht="16.5" thickBot="1" x14ac:dyDescent="0.3">
      <c r="A45" s="198" t="s">
        <v>370</v>
      </c>
      <c r="B45" s="155"/>
      <c r="C45" s="107">
        <v>20</v>
      </c>
    </row>
    <row r="46" spans="1:3" ht="16.5" thickBot="1" x14ac:dyDescent="0.3">
      <c r="A46" s="116" t="s">
        <v>367</v>
      </c>
      <c r="B46" s="155"/>
      <c r="C46" s="107">
        <v>2</v>
      </c>
    </row>
    <row r="47" spans="1:3" ht="16.5" thickBot="1" x14ac:dyDescent="0.3">
      <c r="A47" s="116" t="s">
        <v>368</v>
      </c>
      <c r="B47" s="155"/>
    </row>
    <row r="48" spans="1:3" ht="16.5" thickBot="1" x14ac:dyDescent="0.3">
      <c r="A48" s="116" t="s">
        <v>369</v>
      </c>
      <c r="B48" s="155"/>
      <c r="C48" s="107">
        <v>10</v>
      </c>
    </row>
    <row r="49" spans="1:3" ht="16.5" thickBot="1" x14ac:dyDescent="0.3">
      <c r="A49" s="116" t="s">
        <v>370</v>
      </c>
      <c r="B49" s="155"/>
      <c r="C49" s="107">
        <v>20</v>
      </c>
    </row>
    <row r="50" spans="1:3" ht="29.25" thickBot="1" x14ac:dyDescent="0.3">
      <c r="A50" s="120" t="s">
        <v>372</v>
      </c>
      <c r="B50" s="227">
        <f>SUMIF(C51:C58,3,B51:B58)</f>
        <v>9.4500000000000001E-2</v>
      </c>
    </row>
    <row r="51" spans="1:3" ht="30.75" thickBot="1" x14ac:dyDescent="0.3">
      <c r="A51" s="401" t="str">
        <f>CONCATENATE('3.3 паспорт описание'!C27," в ценах 2021 года без НДС, млн. руб.")</f>
        <v>Договор безвозмездной передачи № 109 от 01.02.2021 с гр.Цыбаковым С.В. в ценах 2021 года без НДС, млн. руб.</v>
      </c>
      <c r="B51" s="402">
        <f>'5. анализ эконом эфф'!B122</f>
        <v>9.4500000000000001E-2</v>
      </c>
      <c r="C51" s="107">
        <v>3</v>
      </c>
    </row>
    <row r="52" spans="1:3" ht="16.5" thickBot="1" x14ac:dyDescent="0.3">
      <c r="A52" s="116" t="s">
        <v>368</v>
      </c>
      <c r="B52" s="225">
        <f>B51/B27</f>
        <v>1</v>
      </c>
    </row>
    <row r="53" spans="1:3" ht="16.5" thickBot="1" x14ac:dyDescent="0.3">
      <c r="A53" s="116" t="s">
        <v>369</v>
      </c>
      <c r="B53" s="227">
        <v>0</v>
      </c>
      <c r="C53" s="107">
        <v>10</v>
      </c>
    </row>
    <row r="54" spans="1:3" ht="16.5" thickBot="1" x14ac:dyDescent="0.3">
      <c r="A54" s="116" t="s">
        <v>370</v>
      </c>
      <c r="B54" s="227">
        <v>0</v>
      </c>
      <c r="C54" s="107">
        <v>20</v>
      </c>
    </row>
    <row r="55" spans="1:3" ht="16.5" thickBot="1" x14ac:dyDescent="0.3">
      <c r="A55" s="198" t="s">
        <v>367</v>
      </c>
      <c r="B55" s="155"/>
      <c r="C55" s="107">
        <v>3</v>
      </c>
    </row>
    <row r="56" spans="1:3" ht="16.5" thickBot="1" x14ac:dyDescent="0.3">
      <c r="A56" s="116" t="s">
        <v>368</v>
      </c>
      <c r="B56" s="225">
        <f>B55/B27</f>
        <v>0</v>
      </c>
    </row>
    <row r="57" spans="1:3" ht="16.5" thickBot="1" x14ac:dyDescent="0.3">
      <c r="A57" s="116" t="s">
        <v>369</v>
      </c>
      <c r="B57" s="227"/>
      <c r="C57" s="107">
        <v>10</v>
      </c>
    </row>
    <row r="58" spans="1:3" ht="16.5" thickBot="1" x14ac:dyDescent="0.3">
      <c r="A58" s="116" t="s">
        <v>370</v>
      </c>
      <c r="B58" s="227"/>
      <c r="C58" s="107">
        <v>20</v>
      </c>
    </row>
    <row r="59" spans="1:3" ht="29.25" thickBot="1" x14ac:dyDescent="0.3">
      <c r="A59" s="115" t="s">
        <v>373</v>
      </c>
      <c r="B59" s="225">
        <f>B30/B27</f>
        <v>1</v>
      </c>
    </row>
    <row r="60" spans="1:3" ht="16.5" thickBot="1" x14ac:dyDescent="0.3">
      <c r="A60" s="117" t="s">
        <v>365</v>
      </c>
      <c r="B60" s="156"/>
    </row>
    <row r="61" spans="1:3" ht="16.5" thickBot="1" x14ac:dyDescent="0.3">
      <c r="A61" s="117" t="s">
        <v>374</v>
      </c>
      <c r="B61" s="156"/>
    </row>
    <row r="62" spans="1:3" ht="16.5" thickBot="1" x14ac:dyDescent="0.3">
      <c r="A62" s="117" t="s">
        <v>375</v>
      </c>
      <c r="B62" s="225">
        <f>B59</f>
        <v>1</v>
      </c>
    </row>
    <row r="63" spans="1:3" ht="16.5" thickBot="1" x14ac:dyDescent="0.3">
      <c r="A63" s="117" t="s">
        <v>376</v>
      </c>
      <c r="B63" s="156"/>
    </row>
    <row r="64" spans="1:3" ht="16.5" thickBot="1" x14ac:dyDescent="0.3">
      <c r="A64" s="113" t="s">
        <v>377</v>
      </c>
      <c r="B64" s="226">
        <f>B65/B27</f>
        <v>0</v>
      </c>
    </row>
    <row r="65" spans="1:2" ht="16.5" thickBot="1" x14ac:dyDescent="0.3">
      <c r="A65" s="113" t="s">
        <v>378</v>
      </c>
      <c r="B65" s="227">
        <f>SUMIF(C33:C58,10,B33:B58)</f>
        <v>0</v>
      </c>
    </row>
    <row r="66" spans="1:2" ht="16.5" thickBot="1" x14ac:dyDescent="0.3">
      <c r="A66" s="113" t="s">
        <v>379</v>
      </c>
      <c r="B66" s="226">
        <f>B67/B27</f>
        <v>0</v>
      </c>
    </row>
    <row r="67" spans="1:2" ht="16.5" thickBot="1" x14ac:dyDescent="0.3">
      <c r="A67" s="114" t="s">
        <v>380</v>
      </c>
      <c r="B67" s="228">
        <f>SUMIF(C33:C58,20,B33:B58)</f>
        <v>0</v>
      </c>
    </row>
    <row r="68" spans="1:2" ht="15.75" customHeight="1" x14ac:dyDescent="0.25">
      <c r="A68" s="115" t="s">
        <v>381</v>
      </c>
      <c r="B68" s="117" t="s">
        <v>382</v>
      </c>
    </row>
    <row r="69" spans="1:2" x14ac:dyDescent="0.25">
      <c r="A69" s="118" t="s">
        <v>383</v>
      </c>
      <c r="B69" s="118" t="s">
        <v>506</v>
      </c>
    </row>
    <row r="70" spans="1:2" x14ac:dyDescent="0.25">
      <c r="A70" s="118" t="s">
        <v>384</v>
      </c>
      <c r="B70" s="118"/>
    </row>
    <row r="71" spans="1:2" x14ac:dyDescent="0.25">
      <c r="A71" s="118" t="s">
        <v>385</v>
      </c>
      <c r="B71" s="118"/>
    </row>
    <row r="72" spans="1:2" x14ac:dyDescent="0.25">
      <c r="A72" s="118" t="s">
        <v>386</v>
      </c>
      <c r="B72" s="118"/>
    </row>
    <row r="73" spans="1:2" ht="33" customHeight="1" thickBot="1" x14ac:dyDescent="0.3">
      <c r="A73" s="119" t="s">
        <v>387</v>
      </c>
      <c r="B73" s="119" t="str">
        <f>'3.3 паспорт описание'!C27</f>
        <v>Договор безвозмездной передачи № 109 от 01.02.2021 с гр.Цыбаковым С.В.</v>
      </c>
    </row>
    <row r="74" spans="1:2" ht="30.75" thickBot="1" x14ac:dyDescent="0.3">
      <c r="A74" s="117" t="s">
        <v>388</v>
      </c>
      <c r="B74" s="230">
        <v>0</v>
      </c>
    </row>
    <row r="75" spans="1:2" ht="29.25" thickBot="1" x14ac:dyDescent="0.3">
      <c r="A75" s="113" t="s">
        <v>389</v>
      </c>
      <c r="B75" s="230">
        <v>0</v>
      </c>
    </row>
    <row r="76" spans="1:2" ht="16.5" thickBot="1" x14ac:dyDescent="0.3">
      <c r="A76" s="117" t="s">
        <v>365</v>
      </c>
      <c r="B76" s="122"/>
    </row>
    <row r="77" spans="1:2" ht="16.5" thickBot="1" x14ac:dyDescent="0.3">
      <c r="A77" s="117" t="s">
        <v>390</v>
      </c>
      <c r="B77" s="230">
        <v>0</v>
      </c>
    </row>
    <row r="78" spans="1:2" ht="16.5" thickBot="1" x14ac:dyDescent="0.3">
      <c r="A78" s="117" t="s">
        <v>391</v>
      </c>
      <c r="B78" s="231">
        <v>0</v>
      </c>
    </row>
    <row r="79" spans="1:2" ht="16.5" thickBot="1" x14ac:dyDescent="0.3">
      <c r="A79" s="123" t="s">
        <v>392</v>
      </c>
      <c r="B79" s="136" t="s">
        <v>522</v>
      </c>
    </row>
    <row r="80" spans="1:2" ht="16.5" thickBot="1" x14ac:dyDescent="0.3">
      <c r="A80" s="113" t="s">
        <v>393</v>
      </c>
      <c r="B80" s="121"/>
    </row>
    <row r="81" spans="1:2" ht="16.5" thickBot="1" x14ac:dyDescent="0.3">
      <c r="A81" s="118" t="s">
        <v>394</v>
      </c>
      <c r="B81" s="124" t="s">
        <v>522</v>
      </c>
    </row>
    <row r="82" spans="1:2" ht="16.5" thickBot="1" x14ac:dyDescent="0.3">
      <c r="A82" s="118" t="s">
        <v>395</v>
      </c>
      <c r="B82" s="124" t="s">
        <v>522</v>
      </c>
    </row>
    <row r="83" spans="1:2" ht="16.5" thickBot="1" x14ac:dyDescent="0.3">
      <c r="A83" s="118" t="s">
        <v>396</v>
      </c>
      <c r="B83" s="124" t="s">
        <v>522</v>
      </c>
    </row>
    <row r="84" spans="1:2" ht="29.25" thickBot="1" x14ac:dyDescent="0.3">
      <c r="A84" s="263" t="s">
        <v>397</v>
      </c>
      <c r="B84" s="262" t="s">
        <v>533</v>
      </c>
    </row>
    <row r="85" spans="1:2" ht="28.5" x14ac:dyDescent="0.25">
      <c r="A85" s="115" t="s">
        <v>398</v>
      </c>
      <c r="B85" s="534" t="s">
        <v>522</v>
      </c>
    </row>
    <row r="86" spans="1:2" x14ac:dyDescent="0.25">
      <c r="A86" s="118" t="s">
        <v>399</v>
      </c>
      <c r="B86" s="535"/>
    </row>
    <row r="87" spans="1:2" x14ac:dyDescent="0.25">
      <c r="A87" s="118" t="s">
        <v>400</v>
      </c>
      <c r="B87" s="535"/>
    </row>
    <row r="88" spans="1:2" x14ac:dyDescent="0.25">
      <c r="A88" s="118" t="s">
        <v>401</v>
      </c>
      <c r="B88" s="535"/>
    </row>
    <row r="89" spans="1:2" x14ac:dyDescent="0.25">
      <c r="A89" s="118" t="s">
        <v>402</v>
      </c>
      <c r="B89" s="535"/>
    </row>
    <row r="90" spans="1:2" ht="16.5" thickBot="1" x14ac:dyDescent="0.3">
      <c r="A90" s="125" t="s">
        <v>403</v>
      </c>
      <c r="B90" s="536"/>
    </row>
    <row r="93" spans="1:2" x14ac:dyDescent="0.25">
      <c r="A93" s="126"/>
      <c r="B93" s="127"/>
    </row>
    <row r="94" spans="1:2" x14ac:dyDescent="0.25">
      <c r="B94" s="128"/>
    </row>
    <row r="95" spans="1:2" x14ac:dyDescent="0.25">
      <c r="B95" s="129"/>
    </row>
  </sheetData>
  <mergeCells count="10">
    <mergeCell ref="B85:B90"/>
    <mergeCell ref="A13:B13"/>
    <mergeCell ref="A15:B15"/>
    <mergeCell ref="A16:B16"/>
    <mergeCell ref="A18:B18"/>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66"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9"/>
  <sheetViews>
    <sheetView view="pageBreakPreview" topLeftCell="A16" zoomScale="80" zoomScaleSheetLayoutView="80" workbookViewId="0">
      <selection activeCell="B22" sqref="B22"/>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0" customFormat="1" ht="18.75" customHeight="1" x14ac:dyDescent="0.2">
      <c r="A1" s="16"/>
      <c r="S1" s="37" t="s">
        <v>66</v>
      </c>
    </row>
    <row r="2" spans="1:28" s="10" customFormat="1" ht="18.75" customHeight="1" x14ac:dyDescent="0.3">
      <c r="A2" s="16"/>
      <c r="S2" s="13" t="s">
        <v>8</v>
      </c>
    </row>
    <row r="3" spans="1:28" s="10" customFormat="1" ht="18.75" x14ac:dyDescent="0.3">
      <c r="S3" s="13" t="s">
        <v>65</v>
      </c>
    </row>
    <row r="4" spans="1:28" s="10" customFormat="1" ht="18.75" customHeight="1" x14ac:dyDescent="0.2">
      <c r="A4" s="406" t="str">
        <f>'1. паспорт местоположение'!A5:C5</f>
        <v>Год раскрытия информации: 2022 год</v>
      </c>
      <c r="B4" s="406"/>
      <c r="C4" s="406"/>
      <c r="D4" s="406"/>
      <c r="E4" s="406"/>
      <c r="F4" s="406"/>
      <c r="G4" s="406"/>
      <c r="H4" s="406"/>
      <c r="I4" s="406"/>
      <c r="J4" s="406"/>
      <c r="K4" s="406"/>
      <c r="L4" s="406"/>
      <c r="M4" s="406"/>
      <c r="N4" s="406"/>
      <c r="O4" s="406"/>
      <c r="P4" s="406"/>
      <c r="Q4" s="406"/>
      <c r="R4" s="406"/>
      <c r="S4" s="406"/>
    </row>
    <row r="5" spans="1:28" s="10" customFormat="1" ht="15.75" x14ac:dyDescent="0.2">
      <c r="A5" s="15"/>
    </row>
    <row r="6" spans="1:28" s="10" customFormat="1" ht="18.75" x14ac:dyDescent="0.2">
      <c r="A6" s="419" t="s">
        <v>7</v>
      </c>
      <c r="B6" s="419"/>
      <c r="C6" s="419"/>
      <c r="D6" s="419"/>
      <c r="E6" s="419"/>
      <c r="F6" s="419"/>
      <c r="G6" s="419"/>
      <c r="H6" s="419"/>
      <c r="I6" s="419"/>
      <c r="J6" s="419"/>
      <c r="K6" s="419"/>
      <c r="L6" s="419"/>
      <c r="M6" s="419"/>
      <c r="N6" s="419"/>
      <c r="O6" s="419"/>
      <c r="P6" s="419"/>
      <c r="Q6" s="419"/>
      <c r="R6" s="419"/>
      <c r="S6" s="419"/>
      <c r="T6" s="11"/>
      <c r="U6" s="11"/>
      <c r="V6" s="11"/>
      <c r="W6" s="11"/>
      <c r="X6" s="11"/>
      <c r="Y6" s="11"/>
      <c r="Z6" s="11"/>
      <c r="AA6" s="11"/>
      <c r="AB6" s="11"/>
    </row>
    <row r="7" spans="1:28" s="10" customFormat="1" ht="18.75" x14ac:dyDescent="0.2">
      <c r="A7" s="419"/>
      <c r="B7" s="419"/>
      <c r="C7" s="419"/>
      <c r="D7" s="419"/>
      <c r="E7" s="419"/>
      <c r="F7" s="419"/>
      <c r="G7" s="419"/>
      <c r="H7" s="419"/>
      <c r="I7" s="419"/>
      <c r="J7" s="419"/>
      <c r="K7" s="419"/>
      <c r="L7" s="419"/>
      <c r="M7" s="419"/>
      <c r="N7" s="419"/>
      <c r="O7" s="419"/>
      <c r="P7" s="419"/>
      <c r="Q7" s="419"/>
      <c r="R7" s="419"/>
      <c r="S7" s="419"/>
      <c r="T7" s="11"/>
      <c r="U7" s="11"/>
      <c r="V7" s="11"/>
      <c r="W7" s="11"/>
      <c r="X7" s="11"/>
      <c r="Y7" s="11"/>
      <c r="Z7" s="11"/>
      <c r="AA7" s="11"/>
      <c r="AB7" s="11"/>
    </row>
    <row r="8" spans="1:28" s="10" customFormat="1" ht="18.75" x14ac:dyDescent="0.2">
      <c r="A8" s="414" t="str">
        <f>'1. паспорт местоположение'!A9:C9</f>
        <v>Акционерное общество "Янтарьэнерго" ДЗО  ПАО "Россети"</v>
      </c>
      <c r="B8" s="414"/>
      <c r="C8" s="414"/>
      <c r="D8" s="414"/>
      <c r="E8" s="414"/>
      <c r="F8" s="414"/>
      <c r="G8" s="414"/>
      <c r="H8" s="414"/>
      <c r="I8" s="414"/>
      <c r="J8" s="414"/>
      <c r="K8" s="414"/>
      <c r="L8" s="414"/>
      <c r="M8" s="414"/>
      <c r="N8" s="414"/>
      <c r="O8" s="414"/>
      <c r="P8" s="414"/>
      <c r="Q8" s="414"/>
      <c r="R8" s="414"/>
      <c r="S8" s="414"/>
      <c r="T8" s="11"/>
      <c r="U8" s="11"/>
      <c r="V8" s="11"/>
      <c r="W8" s="11"/>
      <c r="X8" s="11"/>
      <c r="Y8" s="11"/>
      <c r="Z8" s="11"/>
      <c r="AA8" s="11"/>
      <c r="AB8" s="11"/>
    </row>
    <row r="9" spans="1:28" s="10" customFormat="1" ht="18.75" x14ac:dyDescent="0.2">
      <c r="A9" s="415" t="s">
        <v>6</v>
      </c>
      <c r="B9" s="415"/>
      <c r="C9" s="415"/>
      <c r="D9" s="415"/>
      <c r="E9" s="415"/>
      <c r="F9" s="415"/>
      <c r="G9" s="415"/>
      <c r="H9" s="415"/>
      <c r="I9" s="415"/>
      <c r="J9" s="415"/>
      <c r="K9" s="415"/>
      <c r="L9" s="415"/>
      <c r="M9" s="415"/>
      <c r="N9" s="415"/>
      <c r="O9" s="415"/>
      <c r="P9" s="415"/>
      <c r="Q9" s="415"/>
      <c r="R9" s="415"/>
      <c r="S9" s="415"/>
      <c r="T9" s="11"/>
      <c r="U9" s="11"/>
      <c r="V9" s="11"/>
      <c r="W9" s="11"/>
      <c r="X9" s="11"/>
      <c r="Y9" s="11"/>
      <c r="Z9" s="11"/>
      <c r="AA9" s="11"/>
      <c r="AB9" s="11"/>
    </row>
    <row r="10" spans="1:28" s="10" customFormat="1" ht="18.75" x14ac:dyDescent="0.2">
      <c r="A10" s="419"/>
      <c r="B10" s="419"/>
      <c r="C10" s="419"/>
      <c r="D10" s="419"/>
      <c r="E10" s="419"/>
      <c r="F10" s="419"/>
      <c r="G10" s="419"/>
      <c r="H10" s="419"/>
      <c r="I10" s="419"/>
      <c r="J10" s="419"/>
      <c r="K10" s="419"/>
      <c r="L10" s="419"/>
      <c r="M10" s="419"/>
      <c r="N10" s="419"/>
      <c r="O10" s="419"/>
      <c r="P10" s="419"/>
      <c r="Q10" s="419"/>
      <c r="R10" s="419"/>
      <c r="S10" s="419"/>
      <c r="T10" s="11"/>
      <c r="U10" s="11"/>
      <c r="V10" s="11"/>
      <c r="W10" s="11"/>
      <c r="X10" s="11"/>
      <c r="Y10" s="11"/>
      <c r="Z10" s="11"/>
      <c r="AA10" s="11"/>
      <c r="AB10" s="11"/>
    </row>
    <row r="11" spans="1:28" s="10" customFormat="1" ht="18.75" x14ac:dyDescent="0.2">
      <c r="A11" s="414" t="str">
        <f>'1. паспорт местоположение'!A12:C12</f>
        <v>L_140-159</v>
      </c>
      <c r="B11" s="414"/>
      <c r="C11" s="414"/>
      <c r="D11" s="414"/>
      <c r="E11" s="414"/>
      <c r="F11" s="414"/>
      <c r="G11" s="414"/>
      <c r="H11" s="414"/>
      <c r="I11" s="414"/>
      <c r="J11" s="414"/>
      <c r="K11" s="414"/>
      <c r="L11" s="414"/>
      <c r="M11" s="414"/>
      <c r="N11" s="414"/>
      <c r="O11" s="414"/>
      <c r="P11" s="414"/>
      <c r="Q11" s="414"/>
      <c r="R11" s="414"/>
      <c r="S11" s="414"/>
      <c r="T11" s="11"/>
      <c r="U11" s="11"/>
      <c r="V11" s="11"/>
      <c r="W11" s="11"/>
      <c r="X11" s="11"/>
      <c r="Y11" s="11"/>
      <c r="Z11" s="11"/>
      <c r="AA11" s="11"/>
      <c r="AB11" s="11"/>
    </row>
    <row r="12" spans="1:28" s="10" customFormat="1" ht="18.75" x14ac:dyDescent="0.2">
      <c r="A12" s="415" t="s">
        <v>5</v>
      </c>
      <c r="B12" s="415"/>
      <c r="C12" s="415"/>
      <c r="D12" s="415"/>
      <c r="E12" s="415"/>
      <c r="F12" s="415"/>
      <c r="G12" s="415"/>
      <c r="H12" s="415"/>
      <c r="I12" s="415"/>
      <c r="J12" s="415"/>
      <c r="K12" s="415"/>
      <c r="L12" s="415"/>
      <c r="M12" s="415"/>
      <c r="N12" s="415"/>
      <c r="O12" s="415"/>
      <c r="P12" s="415"/>
      <c r="Q12" s="415"/>
      <c r="R12" s="415"/>
      <c r="S12" s="415"/>
      <c r="T12" s="11"/>
      <c r="U12" s="11"/>
      <c r="V12" s="11"/>
      <c r="W12" s="11"/>
      <c r="X12" s="11"/>
      <c r="Y12" s="11"/>
      <c r="Z12" s="11"/>
      <c r="AA12" s="11"/>
      <c r="AB12" s="11"/>
    </row>
    <row r="13" spans="1:28" s="7" customFormat="1" ht="15.75" customHeight="1" x14ac:dyDescent="0.2">
      <c r="A13" s="420"/>
      <c r="B13" s="420"/>
      <c r="C13" s="420"/>
      <c r="D13" s="420"/>
      <c r="E13" s="420"/>
      <c r="F13" s="420"/>
      <c r="G13" s="420"/>
      <c r="H13" s="420"/>
      <c r="I13" s="420"/>
      <c r="J13" s="420"/>
      <c r="K13" s="420"/>
      <c r="L13" s="420"/>
      <c r="M13" s="420"/>
      <c r="N13" s="420"/>
      <c r="O13" s="420"/>
      <c r="P13" s="420"/>
      <c r="Q13" s="420"/>
      <c r="R13" s="420"/>
      <c r="S13" s="420"/>
      <c r="T13" s="8"/>
      <c r="U13" s="8"/>
      <c r="V13" s="8"/>
      <c r="W13" s="8"/>
      <c r="X13" s="8"/>
      <c r="Y13" s="8"/>
      <c r="Z13" s="8"/>
      <c r="AA13" s="8"/>
      <c r="AB13" s="8"/>
    </row>
    <row r="14" spans="1:28" s="2" customFormat="1" ht="12" x14ac:dyDescent="0.2">
      <c r="A14" s="414" t="str">
        <f>'1. паспорт местоположение'!A15:C15</f>
        <v>Приобретение электросетевого комплекса по ул.Невского,п.Лесной, Зеленоградского р-на, Калининградской обл.</v>
      </c>
      <c r="B14" s="414"/>
      <c r="C14" s="414"/>
      <c r="D14" s="414"/>
      <c r="E14" s="414"/>
      <c r="F14" s="414"/>
      <c r="G14" s="414"/>
      <c r="H14" s="414"/>
      <c r="I14" s="414"/>
      <c r="J14" s="414"/>
      <c r="K14" s="414"/>
      <c r="L14" s="414"/>
      <c r="M14" s="414"/>
      <c r="N14" s="414"/>
      <c r="O14" s="414"/>
      <c r="P14" s="414"/>
      <c r="Q14" s="414"/>
      <c r="R14" s="414"/>
      <c r="S14" s="414"/>
      <c r="T14" s="6"/>
      <c r="U14" s="6"/>
      <c r="V14" s="6"/>
      <c r="W14" s="6"/>
      <c r="X14" s="6"/>
      <c r="Y14" s="6"/>
      <c r="Z14" s="6"/>
      <c r="AA14" s="6"/>
      <c r="AB14" s="6"/>
    </row>
    <row r="15" spans="1:28" s="2" customFormat="1" ht="15" customHeight="1" x14ac:dyDescent="0.2">
      <c r="A15" s="415" t="s">
        <v>4</v>
      </c>
      <c r="B15" s="415"/>
      <c r="C15" s="415"/>
      <c r="D15" s="415"/>
      <c r="E15" s="415"/>
      <c r="F15" s="415"/>
      <c r="G15" s="415"/>
      <c r="H15" s="415"/>
      <c r="I15" s="415"/>
      <c r="J15" s="415"/>
      <c r="K15" s="415"/>
      <c r="L15" s="415"/>
      <c r="M15" s="415"/>
      <c r="N15" s="415"/>
      <c r="O15" s="415"/>
      <c r="P15" s="415"/>
      <c r="Q15" s="415"/>
      <c r="R15" s="415"/>
      <c r="S15" s="415"/>
      <c r="T15" s="4"/>
      <c r="U15" s="4"/>
      <c r="V15" s="4"/>
      <c r="W15" s="4"/>
      <c r="X15" s="4"/>
      <c r="Y15" s="4"/>
      <c r="Z15" s="4"/>
      <c r="AA15" s="4"/>
      <c r="AB15" s="4"/>
    </row>
    <row r="16" spans="1:28" s="2" customFormat="1" ht="15" customHeight="1" x14ac:dyDescent="0.2">
      <c r="A16" s="416"/>
      <c r="B16" s="416"/>
      <c r="C16" s="416"/>
      <c r="D16" s="416"/>
      <c r="E16" s="416"/>
      <c r="F16" s="416"/>
      <c r="G16" s="416"/>
      <c r="H16" s="416"/>
      <c r="I16" s="416"/>
      <c r="J16" s="416"/>
      <c r="K16" s="416"/>
      <c r="L16" s="416"/>
      <c r="M16" s="416"/>
      <c r="N16" s="416"/>
      <c r="O16" s="416"/>
      <c r="P16" s="416"/>
      <c r="Q16" s="416"/>
      <c r="R16" s="416"/>
      <c r="S16" s="416"/>
      <c r="T16" s="3"/>
      <c r="U16" s="3"/>
      <c r="V16" s="3"/>
      <c r="W16" s="3"/>
      <c r="X16" s="3"/>
      <c r="Y16" s="3"/>
    </row>
    <row r="17" spans="1:28" s="2" customFormat="1" ht="45.75" customHeight="1" x14ac:dyDescent="0.2">
      <c r="A17" s="417" t="s">
        <v>462</v>
      </c>
      <c r="B17" s="417"/>
      <c r="C17" s="417"/>
      <c r="D17" s="417"/>
      <c r="E17" s="417"/>
      <c r="F17" s="417"/>
      <c r="G17" s="417"/>
      <c r="H17" s="417"/>
      <c r="I17" s="417"/>
      <c r="J17" s="417"/>
      <c r="K17" s="417"/>
      <c r="L17" s="417"/>
      <c r="M17" s="417"/>
      <c r="N17" s="417"/>
      <c r="O17" s="417"/>
      <c r="P17" s="417"/>
      <c r="Q17" s="417"/>
      <c r="R17" s="417"/>
      <c r="S17" s="417"/>
      <c r="T17" s="5"/>
      <c r="U17" s="5"/>
      <c r="V17" s="5"/>
      <c r="W17" s="5"/>
      <c r="X17" s="5"/>
      <c r="Y17" s="5"/>
      <c r="Z17" s="5"/>
      <c r="AA17" s="5"/>
      <c r="AB17" s="5"/>
    </row>
    <row r="18" spans="1:28" s="2" customFormat="1" ht="15" customHeight="1" x14ac:dyDescent="0.2">
      <c r="A18" s="418"/>
      <c r="B18" s="418"/>
      <c r="C18" s="418"/>
      <c r="D18" s="418"/>
      <c r="E18" s="418"/>
      <c r="F18" s="418"/>
      <c r="G18" s="418"/>
      <c r="H18" s="418"/>
      <c r="I18" s="418"/>
      <c r="J18" s="418"/>
      <c r="K18" s="418"/>
      <c r="L18" s="418"/>
      <c r="M18" s="418"/>
      <c r="N18" s="418"/>
      <c r="O18" s="418"/>
      <c r="P18" s="418"/>
      <c r="Q18" s="418"/>
      <c r="R18" s="418"/>
      <c r="S18" s="418"/>
      <c r="T18" s="3"/>
      <c r="U18" s="3"/>
      <c r="V18" s="3"/>
      <c r="W18" s="3"/>
      <c r="X18" s="3"/>
      <c r="Y18" s="3"/>
    </row>
    <row r="19" spans="1:28" s="2" customFormat="1" ht="54" customHeight="1" x14ac:dyDescent="0.2">
      <c r="A19" s="421" t="s">
        <v>3</v>
      </c>
      <c r="B19" s="421" t="s">
        <v>94</v>
      </c>
      <c r="C19" s="422" t="s">
        <v>358</v>
      </c>
      <c r="D19" s="421" t="s">
        <v>357</v>
      </c>
      <c r="E19" s="421" t="s">
        <v>93</v>
      </c>
      <c r="F19" s="421" t="s">
        <v>92</v>
      </c>
      <c r="G19" s="421" t="s">
        <v>353</v>
      </c>
      <c r="H19" s="421" t="s">
        <v>91</v>
      </c>
      <c r="I19" s="421" t="s">
        <v>90</v>
      </c>
      <c r="J19" s="421" t="s">
        <v>89</v>
      </c>
      <c r="K19" s="421" t="s">
        <v>88</v>
      </c>
      <c r="L19" s="421" t="s">
        <v>87</v>
      </c>
      <c r="M19" s="421" t="s">
        <v>86</v>
      </c>
      <c r="N19" s="421" t="s">
        <v>85</v>
      </c>
      <c r="O19" s="421" t="s">
        <v>84</v>
      </c>
      <c r="P19" s="421" t="s">
        <v>83</v>
      </c>
      <c r="Q19" s="421" t="s">
        <v>356</v>
      </c>
      <c r="R19" s="421"/>
      <c r="S19" s="424" t="s">
        <v>456</v>
      </c>
      <c r="T19" s="3"/>
      <c r="U19" s="3"/>
      <c r="V19" s="3"/>
      <c r="W19" s="3"/>
      <c r="X19" s="3"/>
      <c r="Y19" s="3"/>
    </row>
    <row r="20" spans="1:28" s="2" customFormat="1" ht="180.75" customHeight="1" x14ac:dyDescent="0.2">
      <c r="A20" s="421"/>
      <c r="B20" s="421"/>
      <c r="C20" s="423"/>
      <c r="D20" s="421"/>
      <c r="E20" s="421"/>
      <c r="F20" s="421"/>
      <c r="G20" s="421"/>
      <c r="H20" s="421"/>
      <c r="I20" s="421"/>
      <c r="J20" s="421"/>
      <c r="K20" s="421"/>
      <c r="L20" s="421"/>
      <c r="M20" s="421"/>
      <c r="N20" s="421"/>
      <c r="O20" s="421"/>
      <c r="P20" s="421"/>
      <c r="Q20" s="38" t="s">
        <v>354</v>
      </c>
      <c r="R20" s="39" t="s">
        <v>355</v>
      </c>
      <c r="S20" s="424"/>
      <c r="T20" s="30"/>
      <c r="U20" s="30"/>
      <c r="V20" s="30"/>
      <c r="W20" s="30"/>
      <c r="X20" s="30"/>
      <c r="Y20" s="30"/>
      <c r="Z20" s="29"/>
      <c r="AA20" s="29"/>
      <c r="AB20" s="29"/>
    </row>
    <row r="21" spans="1:28" s="2" customFormat="1" ht="18.75" x14ac:dyDescent="0.2">
      <c r="A21" s="38">
        <v>1</v>
      </c>
      <c r="B21" s="43">
        <v>2</v>
      </c>
      <c r="C21" s="38">
        <v>3</v>
      </c>
      <c r="D21" s="43">
        <v>4</v>
      </c>
      <c r="E21" s="38">
        <v>5</v>
      </c>
      <c r="F21" s="43">
        <v>6</v>
      </c>
      <c r="G21" s="138">
        <v>7</v>
      </c>
      <c r="H21" s="139">
        <v>8</v>
      </c>
      <c r="I21" s="138">
        <v>9</v>
      </c>
      <c r="J21" s="139">
        <v>10</v>
      </c>
      <c r="K21" s="138">
        <v>11</v>
      </c>
      <c r="L21" s="139">
        <v>12</v>
      </c>
      <c r="M21" s="138">
        <v>13</v>
      </c>
      <c r="N21" s="139">
        <v>14</v>
      </c>
      <c r="O21" s="138">
        <v>15</v>
      </c>
      <c r="P21" s="139">
        <v>16</v>
      </c>
      <c r="Q21" s="138">
        <v>17</v>
      </c>
      <c r="R21" s="139">
        <v>18</v>
      </c>
      <c r="S21" s="138">
        <v>19</v>
      </c>
      <c r="T21" s="30"/>
      <c r="U21" s="30"/>
      <c r="V21" s="30"/>
      <c r="W21" s="30"/>
      <c r="X21" s="30"/>
      <c r="Y21" s="30"/>
      <c r="Z21" s="29"/>
      <c r="AA21" s="29"/>
      <c r="AB21" s="29"/>
    </row>
    <row r="22" spans="1:28" s="182" customFormat="1" ht="32.25" customHeight="1" x14ac:dyDescent="0.2">
      <c r="A22" s="191" t="s">
        <v>352</v>
      </c>
      <c r="B22" s="192" t="s">
        <v>352</v>
      </c>
      <c r="C22" s="192" t="s">
        <v>352</v>
      </c>
      <c r="D22" s="192" t="s">
        <v>352</v>
      </c>
      <c r="E22" s="192" t="s">
        <v>352</v>
      </c>
      <c r="F22" s="192" t="s">
        <v>352</v>
      </c>
      <c r="G22" s="192" t="s">
        <v>352</v>
      </c>
      <c r="H22" s="192" t="s">
        <v>352</v>
      </c>
      <c r="I22" s="192" t="s">
        <v>352</v>
      </c>
      <c r="J22" s="192" t="s">
        <v>352</v>
      </c>
      <c r="K22" s="192" t="s">
        <v>352</v>
      </c>
      <c r="L22" s="192" t="s">
        <v>352</v>
      </c>
      <c r="M22" s="192" t="s">
        <v>352</v>
      </c>
      <c r="N22" s="192" t="s">
        <v>352</v>
      </c>
      <c r="O22" s="192" t="s">
        <v>352</v>
      </c>
      <c r="P22" s="192" t="s">
        <v>352</v>
      </c>
      <c r="Q22" s="192" t="s">
        <v>352</v>
      </c>
      <c r="R22" s="193" t="s">
        <v>352</v>
      </c>
      <c r="S22" s="193" t="s">
        <v>352</v>
      </c>
      <c r="T22" s="188"/>
      <c r="U22" s="188"/>
      <c r="V22" s="188"/>
      <c r="W22" s="188"/>
      <c r="X22" s="188"/>
      <c r="Y22" s="188"/>
      <c r="Z22" s="187"/>
      <c r="AA22" s="187"/>
      <c r="AB22" s="187"/>
    </row>
    <row r="23" spans="1:28" s="180" customFormat="1" ht="20.25" customHeight="1" x14ac:dyDescent="0.25">
      <c r="A23" s="195"/>
      <c r="B23" s="192" t="s">
        <v>351</v>
      </c>
      <c r="C23" s="192"/>
      <c r="D23" s="192"/>
      <c r="E23" s="195" t="s">
        <v>352</v>
      </c>
      <c r="F23" s="195" t="s">
        <v>352</v>
      </c>
      <c r="G23" s="195" t="s">
        <v>352</v>
      </c>
      <c r="H23" s="195"/>
      <c r="I23" s="195"/>
      <c r="J23" s="195"/>
      <c r="K23" s="195"/>
      <c r="L23" s="195"/>
      <c r="M23" s="195"/>
      <c r="N23" s="195"/>
      <c r="O23" s="195"/>
      <c r="P23" s="195"/>
      <c r="Q23" s="196"/>
      <c r="R23" s="181"/>
      <c r="S23" s="181"/>
      <c r="T23" s="186"/>
      <c r="U23" s="186"/>
      <c r="V23" s="186"/>
      <c r="W23" s="186"/>
      <c r="X23" s="186"/>
      <c r="Y23" s="186"/>
      <c r="Z23" s="186"/>
      <c r="AA23" s="186"/>
      <c r="AB23" s="186"/>
    </row>
    <row r="24" spans="1:28" x14ac:dyDescent="0.25">
      <c r="A24" s="25"/>
      <c r="B24" s="25"/>
      <c r="C24" s="25"/>
      <c r="D24" s="25"/>
      <c r="E24" s="25"/>
      <c r="F24" s="25"/>
      <c r="G24" s="25"/>
      <c r="H24" s="25"/>
      <c r="I24" s="25"/>
      <c r="J24" s="25"/>
      <c r="K24" s="25"/>
      <c r="L24" s="25"/>
      <c r="M24" s="25"/>
      <c r="N24" s="25"/>
      <c r="O24" s="25"/>
      <c r="P24" s="25"/>
      <c r="Q24" s="25"/>
      <c r="R24" s="25"/>
      <c r="S24" s="25"/>
      <c r="T24" s="25"/>
      <c r="U24" s="25"/>
      <c r="V24" s="25"/>
      <c r="W24" s="25"/>
      <c r="X24" s="25"/>
      <c r="Y24" s="25"/>
      <c r="Z24" s="25"/>
      <c r="AA24" s="25"/>
      <c r="AB24" s="25"/>
    </row>
    <row r="25" spans="1:28" x14ac:dyDescent="0.25">
      <c r="A25" s="25"/>
      <c r="B25" s="25"/>
      <c r="C25" s="25"/>
      <c r="D25" s="25"/>
      <c r="E25" s="25"/>
      <c r="F25" s="25"/>
      <c r="G25" s="25"/>
      <c r="H25" s="25"/>
      <c r="I25" s="25"/>
      <c r="J25" s="25"/>
      <c r="K25" s="25"/>
      <c r="L25" s="25"/>
      <c r="M25" s="25"/>
      <c r="N25" s="25"/>
      <c r="O25" s="25"/>
      <c r="P25" s="25"/>
      <c r="Q25" s="25"/>
      <c r="R25" s="25"/>
      <c r="S25" s="25"/>
      <c r="T25" s="25"/>
      <c r="U25" s="25"/>
      <c r="V25" s="25"/>
      <c r="W25" s="25"/>
      <c r="X25" s="25"/>
      <c r="Y25" s="25"/>
      <c r="Z25" s="25"/>
      <c r="AA25" s="25"/>
      <c r="AB25" s="25"/>
    </row>
    <row r="26" spans="1:28" x14ac:dyDescent="0.25">
      <c r="A26" s="25"/>
      <c r="B26" s="25"/>
      <c r="C26" s="25"/>
      <c r="D26" s="25"/>
      <c r="E26" s="25"/>
      <c r="F26" s="25"/>
      <c r="G26" s="25"/>
      <c r="H26" s="25"/>
      <c r="I26" s="25"/>
      <c r="J26" s="25"/>
      <c r="K26" s="25"/>
      <c r="L26" s="25"/>
      <c r="M26" s="25"/>
      <c r="N26" s="25"/>
      <c r="O26" s="25"/>
      <c r="P26" s="25"/>
      <c r="Q26" s="25"/>
      <c r="R26" s="25"/>
      <c r="S26" s="25"/>
      <c r="T26" s="25"/>
      <c r="U26" s="25"/>
      <c r="V26" s="25"/>
      <c r="W26" s="25"/>
      <c r="X26" s="25"/>
      <c r="Y26" s="25"/>
      <c r="Z26" s="25"/>
      <c r="AA26" s="25"/>
      <c r="AB26" s="25"/>
    </row>
    <row r="27" spans="1:28" x14ac:dyDescent="0.25">
      <c r="A27" s="25"/>
      <c r="B27" s="25"/>
      <c r="C27" s="25"/>
      <c r="D27" s="25"/>
      <c r="E27" s="25"/>
      <c r="F27" s="25"/>
      <c r="G27" s="25"/>
      <c r="H27" s="25"/>
      <c r="I27" s="25"/>
      <c r="J27" s="25"/>
      <c r="K27" s="25"/>
      <c r="L27" s="25"/>
      <c r="M27" s="25"/>
      <c r="N27" s="25"/>
      <c r="O27" s="25"/>
      <c r="P27" s="25"/>
      <c r="Q27" s="25"/>
      <c r="R27" s="25"/>
      <c r="S27" s="25"/>
      <c r="T27" s="25"/>
      <c r="U27" s="25"/>
      <c r="V27" s="25"/>
      <c r="W27" s="25"/>
      <c r="X27" s="25"/>
      <c r="Y27" s="25"/>
      <c r="Z27" s="25"/>
      <c r="AA27" s="25"/>
      <c r="AB27" s="25"/>
    </row>
    <row r="28" spans="1:28" x14ac:dyDescent="0.25">
      <c r="A28" s="25"/>
      <c r="B28" s="25"/>
      <c r="C28" s="25"/>
      <c r="D28" s="25"/>
      <c r="E28" s="25"/>
      <c r="F28" s="25"/>
      <c r="G28" s="25"/>
      <c r="H28" s="25"/>
      <c r="I28" s="25"/>
      <c r="J28" s="25"/>
      <c r="K28" s="25"/>
      <c r="L28" s="25"/>
      <c r="M28" s="25"/>
      <c r="N28" s="25"/>
      <c r="O28" s="25"/>
      <c r="P28" s="25"/>
      <c r="Q28" s="25"/>
      <c r="R28" s="25"/>
      <c r="S28" s="25"/>
      <c r="T28" s="25"/>
      <c r="U28" s="25"/>
      <c r="V28" s="25"/>
      <c r="W28" s="25"/>
      <c r="X28" s="25"/>
      <c r="Y28" s="25"/>
      <c r="Z28" s="25"/>
      <c r="AA28" s="25"/>
      <c r="AB28" s="25"/>
    </row>
    <row r="29" spans="1:28" x14ac:dyDescent="0.25">
      <c r="A29" s="25"/>
      <c r="B29" s="25"/>
      <c r="C29" s="25"/>
      <c r="D29" s="25"/>
      <c r="E29" s="25"/>
      <c r="F29" s="25"/>
      <c r="G29" s="25"/>
      <c r="H29" s="25"/>
      <c r="I29" s="25"/>
      <c r="J29" s="25"/>
      <c r="K29" s="25"/>
      <c r="L29" s="25"/>
      <c r="M29" s="25"/>
      <c r="N29" s="25"/>
      <c r="O29" s="25"/>
      <c r="P29" s="25"/>
      <c r="Q29" s="25"/>
      <c r="R29" s="25"/>
      <c r="S29" s="25"/>
      <c r="T29" s="25"/>
      <c r="U29" s="25"/>
      <c r="V29" s="25"/>
      <c r="W29" s="25"/>
      <c r="X29" s="25"/>
      <c r="Y29" s="25"/>
      <c r="Z29" s="25"/>
      <c r="AA29" s="25"/>
      <c r="AB29" s="25"/>
    </row>
    <row r="30" spans="1:28" x14ac:dyDescent="0.25">
      <c r="A30" s="25"/>
      <c r="B30" s="25"/>
      <c r="C30" s="25"/>
      <c r="D30" s="25"/>
      <c r="E30" s="25"/>
      <c r="F30" s="25"/>
      <c r="G30" s="25"/>
      <c r="H30" s="25"/>
      <c r="I30" s="25"/>
      <c r="J30" s="25"/>
      <c r="K30" s="25"/>
      <c r="L30" s="25"/>
      <c r="M30" s="25"/>
      <c r="N30" s="25"/>
      <c r="O30" s="25"/>
      <c r="P30" s="25"/>
      <c r="Q30" s="25"/>
      <c r="R30" s="25"/>
      <c r="S30" s="25"/>
      <c r="T30" s="25"/>
      <c r="U30" s="25"/>
      <c r="V30" s="25"/>
      <c r="W30" s="25"/>
      <c r="X30" s="25"/>
      <c r="Y30" s="25"/>
      <c r="Z30" s="25"/>
      <c r="AA30" s="25"/>
      <c r="AB30" s="25"/>
    </row>
    <row r="31" spans="1:28" x14ac:dyDescent="0.25">
      <c r="A31" s="25"/>
      <c r="B31" s="25"/>
      <c r="C31" s="25"/>
      <c r="D31" s="25"/>
      <c r="E31" s="25"/>
      <c r="F31" s="25"/>
      <c r="G31" s="25"/>
      <c r="H31" s="25"/>
      <c r="I31" s="25"/>
      <c r="J31" s="25"/>
      <c r="K31" s="25"/>
      <c r="L31" s="25"/>
      <c r="M31" s="25"/>
      <c r="N31" s="25"/>
      <c r="O31" s="25"/>
      <c r="P31" s="25"/>
      <c r="Q31" s="25"/>
      <c r="R31" s="25"/>
      <c r="S31" s="25"/>
      <c r="T31" s="25"/>
      <c r="U31" s="25"/>
      <c r="V31" s="25"/>
      <c r="W31" s="25"/>
      <c r="X31" s="25"/>
      <c r="Y31" s="25"/>
      <c r="Z31" s="25"/>
      <c r="AA31" s="25"/>
      <c r="AB31" s="25"/>
    </row>
    <row r="32" spans="1:28" x14ac:dyDescent="0.25">
      <c r="A32" s="25"/>
      <c r="B32" s="25"/>
      <c r="C32" s="25"/>
      <c r="D32" s="25"/>
      <c r="E32" s="25"/>
      <c r="F32" s="25"/>
      <c r="G32" s="25"/>
      <c r="H32" s="25"/>
      <c r="I32" s="25"/>
      <c r="J32" s="25"/>
      <c r="K32" s="25"/>
      <c r="L32" s="25"/>
      <c r="M32" s="25"/>
      <c r="N32" s="25"/>
      <c r="O32" s="25"/>
      <c r="P32" s="25"/>
      <c r="Q32" s="25"/>
      <c r="R32" s="25"/>
      <c r="S32" s="25"/>
      <c r="T32" s="25"/>
      <c r="U32" s="25"/>
      <c r="V32" s="25"/>
      <c r="W32" s="25"/>
      <c r="X32" s="25"/>
      <c r="Y32" s="25"/>
      <c r="Z32" s="25"/>
      <c r="AA32" s="25"/>
      <c r="AB32" s="25"/>
    </row>
    <row r="33" spans="1:28" x14ac:dyDescent="0.25">
      <c r="A33" s="25"/>
      <c r="B33" s="25"/>
      <c r="C33" s="25"/>
      <c r="D33" s="25"/>
      <c r="E33" s="25"/>
      <c r="F33" s="25"/>
      <c r="G33" s="25"/>
      <c r="H33" s="25"/>
      <c r="I33" s="25"/>
      <c r="J33" s="25"/>
      <c r="K33" s="25"/>
      <c r="L33" s="25"/>
      <c r="M33" s="25"/>
      <c r="N33" s="25"/>
      <c r="O33" s="25"/>
      <c r="P33" s="25"/>
      <c r="Q33" s="25"/>
      <c r="R33" s="25"/>
      <c r="S33" s="25"/>
      <c r="T33" s="25"/>
      <c r="U33" s="25"/>
      <c r="V33" s="25"/>
      <c r="W33" s="25"/>
      <c r="X33" s="25"/>
      <c r="Y33" s="25"/>
      <c r="Z33" s="25"/>
      <c r="AA33" s="25"/>
      <c r="AB33" s="25"/>
    </row>
    <row r="34" spans="1:28" x14ac:dyDescent="0.25">
      <c r="A34" s="25"/>
      <c r="B34" s="25"/>
      <c r="C34" s="25"/>
      <c r="D34" s="25"/>
      <c r="E34" s="25"/>
      <c r="F34" s="25"/>
      <c r="G34" s="25"/>
      <c r="H34" s="25"/>
      <c r="I34" s="25"/>
      <c r="J34" s="25"/>
      <c r="K34" s="25"/>
      <c r="L34" s="25"/>
      <c r="M34" s="25"/>
      <c r="N34" s="25"/>
      <c r="O34" s="25"/>
      <c r="P34" s="25"/>
      <c r="Q34" s="25"/>
      <c r="R34" s="25"/>
      <c r="S34" s="25"/>
      <c r="T34" s="25"/>
      <c r="U34" s="25"/>
      <c r="V34" s="25"/>
      <c r="W34" s="25"/>
      <c r="X34" s="25"/>
      <c r="Y34" s="25"/>
      <c r="Z34" s="25"/>
      <c r="AA34" s="25"/>
      <c r="AB34" s="25"/>
    </row>
    <row r="35" spans="1:28" x14ac:dyDescent="0.25">
      <c r="A35" s="25"/>
      <c r="B35" s="25"/>
      <c r="C35" s="25"/>
      <c r="D35" s="25"/>
      <c r="E35" s="25"/>
      <c r="F35" s="25"/>
      <c r="G35" s="25"/>
      <c r="H35" s="25"/>
      <c r="I35" s="25"/>
      <c r="J35" s="25"/>
      <c r="K35" s="25"/>
      <c r="L35" s="25"/>
      <c r="M35" s="25"/>
      <c r="N35" s="25"/>
      <c r="O35" s="25"/>
      <c r="P35" s="25"/>
      <c r="Q35" s="25"/>
      <c r="R35" s="25"/>
      <c r="S35" s="25"/>
      <c r="T35" s="25"/>
      <c r="U35" s="25"/>
      <c r="V35" s="25"/>
      <c r="W35" s="25"/>
      <c r="X35" s="25"/>
      <c r="Y35" s="25"/>
      <c r="Z35" s="25"/>
      <c r="AA35" s="25"/>
      <c r="AB35" s="25"/>
    </row>
    <row r="36" spans="1:28" x14ac:dyDescent="0.25">
      <c r="A36" s="25"/>
      <c r="B36" s="25"/>
      <c r="C36" s="25"/>
      <c r="D36" s="25"/>
      <c r="E36" s="25"/>
      <c r="F36" s="25"/>
      <c r="G36" s="25"/>
      <c r="H36" s="25"/>
      <c r="I36" s="25"/>
      <c r="J36" s="25"/>
      <c r="K36" s="25"/>
      <c r="L36" s="25"/>
      <c r="M36" s="25"/>
      <c r="N36" s="25"/>
      <c r="O36" s="25"/>
      <c r="P36" s="25"/>
      <c r="Q36" s="25"/>
      <c r="R36" s="25"/>
      <c r="S36" s="25"/>
      <c r="T36" s="25"/>
      <c r="U36" s="25"/>
      <c r="V36" s="25"/>
      <c r="W36" s="25"/>
      <c r="X36" s="25"/>
      <c r="Y36" s="25"/>
      <c r="Z36" s="25"/>
      <c r="AA36" s="25"/>
      <c r="AB36" s="25"/>
    </row>
    <row r="37" spans="1:28" x14ac:dyDescent="0.25">
      <c r="A37" s="25"/>
      <c r="B37" s="25"/>
      <c r="C37" s="25"/>
      <c r="D37" s="25"/>
      <c r="E37" s="25"/>
      <c r="F37" s="25"/>
      <c r="G37" s="25"/>
      <c r="H37" s="25"/>
      <c r="I37" s="25"/>
      <c r="J37" s="25"/>
      <c r="K37" s="25"/>
      <c r="L37" s="25"/>
      <c r="M37" s="25"/>
      <c r="N37" s="25"/>
      <c r="O37" s="25"/>
      <c r="P37" s="25"/>
      <c r="Q37" s="25"/>
      <c r="R37" s="25"/>
      <c r="S37" s="25"/>
      <c r="T37" s="25"/>
      <c r="U37" s="25"/>
      <c r="V37" s="25"/>
      <c r="W37" s="25"/>
      <c r="X37" s="25"/>
      <c r="Y37" s="25"/>
      <c r="Z37" s="25"/>
      <c r="AA37" s="25"/>
      <c r="AB37" s="25"/>
    </row>
    <row r="38" spans="1:28" x14ac:dyDescent="0.25">
      <c r="A38" s="25"/>
      <c r="B38" s="25"/>
      <c r="C38" s="25"/>
      <c r="D38" s="25"/>
      <c r="E38" s="25"/>
      <c r="F38" s="25"/>
      <c r="G38" s="25"/>
      <c r="H38" s="25"/>
      <c r="I38" s="25"/>
      <c r="J38" s="25"/>
      <c r="K38" s="25"/>
      <c r="L38" s="25"/>
      <c r="M38" s="25"/>
      <c r="N38" s="25"/>
      <c r="O38" s="25"/>
      <c r="P38" s="25"/>
      <c r="Q38" s="25"/>
      <c r="R38" s="25"/>
      <c r="S38" s="25"/>
      <c r="T38" s="25"/>
      <c r="U38" s="25"/>
      <c r="V38" s="25"/>
      <c r="W38" s="25"/>
      <c r="X38" s="25"/>
      <c r="Y38" s="25"/>
      <c r="Z38" s="25"/>
      <c r="AA38" s="25"/>
      <c r="AB38" s="25"/>
    </row>
    <row r="39" spans="1:28" x14ac:dyDescent="0.25">
      <c r="A39" s="25"/>
      <c r="B39" s="25"/>
      <c r="C39" s="25"/>
      <c r="D39" s="25"/>
      <c r="E39" s="25"/>
      <c r="F39" s="25"/>
      <c r="G39" s="25"/>
      <c r="H39" s="25"/>
      <c r="I39" s="25"/>
      <c r="J39" s="25"/>
      <c r="K39" s="25"/>
      <c r="L39" s="25"/>
      <c r="M39" s="25"/>
      <c r="N39" s="25"/>
      <c r="O39" s="25"/>
      <c r="P39" s="25"/>
      <c r="Q39" s="25"/>
      <c r="R39" s="25"/>
      <c r="S39" s="25"/>
      <c r="T39" s="25"/>
      <c r="U39" s="25"/>
      <c r="V39" s="25"/>
      <c r="W39" s="25"/>
      <c r="X39" s="25"/>
      <c r="Y39" s="25"/>
      <c r="Z39" s="25"/>
      <c r="AA39" s="25"/>
      <c r="AB39" s="25"/>
    </row>
    <row r="40" spans="1:28" x14ac:dyDescent="0.25">
      <c r="A40" s="25"/>
      <c r="B40" s="25"/>
      <c r="C40" s="25"/>
      <c r="D40" s="25"/>
      <c r="E40" s="25"/>
      <c r="F40" s="25"/>
      <c r="G40" s="25"/>
      <c r="H40" s="25"/>
      <c r="I40" s="25"/>
      <c r="J40" s="25"/>
      <c r="K40" s="25"/>
      <c r="L40" s="25"/>
      <c r="M40" s="25"/>
      <c r="N40" s="25"/>
      <c r="O40" s="25"/>
      <c r="P40" s="25"/>
      <c r="Q40" s="25"/>
      <c r="R40" s="25"/>
      <c r="S40" s="25"/>
      <c r="T40" s="25"/>
      <c r="U40" s="25"/>
      <c r="V40" s="25"/>
      <c r="W40" s="25"/>
      <c r="X40" s="25"/>
      <c r="Y40" s="25"/>
      <c r="Z40" s="25"/>
      <c r="AA40" s="25"/>
      <c r="AB40" s="25"/>
    </row>
    <row r="41" spans="1:28" x14ac:dyDescent="0.25">
      <c r="A41" s="25"/>
      <c r="B41" s="25"/>
      <c r="C41" s="25"/>
      <c r="D41" s="25"/>
      <c r="E41" s="25"/>
      <c r="F41" s="25"/>
      <c r="G41" s="25"/>
      <c r="H41" s="25"/>
      <c r="I41" s="25"/>
      <c r="J41" s="25"/>
      <c r="K41" s="25"/>
      <c r="L41" s="25"/>
      <c r="M41" s="25"/>
      <c r="N41" s="25"/>
      <c r="O41" s="25"/>
      <c r="P41" s="25"/>
      <c r="Q41" s="25"/>
      <c r="R41" s="25"/>
      <c r="S41" s="25"/>
      <c r="T41" s="25"/>
      <c r="U41" s="25"/>
      <c r="V41" s="25"/>
      <c r="W41" s="25"/>
      <c r="X41" s="25"/>
      <c r="Y41" s="25"/>
      <c r="Z41" s="25"/>
      <c r="AA41" s="25"/>
      <c r="AB41" s="25"/>
    </row>
    <row r="42" spans="1:28" x14ac:dyDescent="0.25">
      <c r="A42" s="25"/>
      <c r="B42" s="25"/>
      <c r="C42" s="25"/>
      <c r="D42" s="25"/>
      <c r="E42" s="25"/>
      <c r="F42" s="25"/>
      <c r="G42" s="25"/>
      <c r="H42" s="25"/>
      <c r="I42" s="25"/>
      <c r="J42" s="25"/>
      <c r="K42" s="25"/>
      <c r="L42" s="25"/>
      <c r="M42" s="25"/>
      <c r="N42" s="25"/>
      <c r="O42" s="25"/>
      <c r="P42" s="25"/>
      <c r="Q42" s="25"/>
      <c r="R42" s="25"/>
      <c r="S42" s="25"/>
      <c r="T42" s="25"/>
      <c r="U42" s="25"/>
      <c r="V42" s="25"/>
      <c r="W42" s="25"/>
      <c r="X42" s="25"/>
      <c r="Y42" s="25"/>
      <c r="Z42" s="25"/>
      <c r="AA42" s="25"/>
      <c r="AB42" s="25"/>
    </row>
    <row r="43" spans="1:28" x14ac:dyDescent="0.25">
      <c r="A43" s="25"/>
      <c r="B43" s="25"/>
      <c r="C43" s="25"/>
      <c r="D43" s="25"/>
      <c r="E43" s="25"/>
      <c r="F43" s="25"/>
      <c r="G43" s="25"/>
      <c r="H43" s="25"/>
      <c r="I43" s="25"/>
      <c r="J43" s="25"/>
      <c r="K43" s="25"/>
      <c r="L43" s="25"/>
      <c r="M43" s="25"/>
      <c r="N43" s="25"/>
      <c r="O43" s="25"/>
      <c r="P43" s="25"/>
      <c r="Q43" s="25"/>
      <c r="R43" s="25"/>
      <c r="S43" s="25"/>
      <c r="T43" s="25"/>
      <c r="U43" s="25"/>
      <c r="V43" s="25"/>
      <c r="W43" s="25"/>
      <c r="X43" s="25"/>
      <c r="Y43" s="25"/>
      <c r="Z43" s="25"/>
      <c r="AA43" s="25"/>
      <c r="AB43" s="25"/>
    </row>
    <row r="44" spans="1:28" x14ac:dyDescent="0.25">
      <c r="A44" s="25"/>
      <c r="B44" s="25"/>
      <c r="C44" s="25"/>
      <c r="D44" s="25"/>
      <c r="E44" s="25"/>
      <c r="F44" s="25"/>
      <c r="G44" s="25"/>
      <c r="H44" s="25"/>
      <c r="I44" s="25"/>
      <c r="J44" s="25"/>
      <c r="K44" s="25"/>
      <c r="L44" s="25"/>
      <c r="M44" s="25"/>
      <c r="N44" s="25"/>
      <c r="O44" s="25"/>
      <c r="P44" s="25"/>
      <c r="Q44" s="25"/>
      <c r="R44" s="25"/>
      <c r="S44" s="25"/>
      <c r="T44" s="25"/>
      <c r="U44" s="25"/>
      <c r="V44" s="25"/>
      <c r="W44" s="25"/>
      <c r="X44" s="25"/>
      <c r="Y44" s="25"/>
      <c r="Z44" s="25"/>
      <c r="AA44" s="25"/>
      <c r="AB44" s="25"/>
    </row>
    <row r="45" spans="1:28" x14ac:dyDescent="0.25">
      <c r="A45" s="25"/>
      <c r="B45" s="25"/>
      <c r="C45" s="25"/>
      <c r="D45" s="25"/>
      <c r="E45" s="25"/>
      <c r="F45" s="25"/>
      <c r="G45" s="25"/>
      <c r="H45" s="25"/>
      <c r="I45" s="25"/>
      <c r="J45" s="25"/>
      <c r="K45" s="25"/>
      <c r="L45" s="25"/>
      <c r="M45" s="25"/>
      <c r="N45" s="25"/>
      <c r="O45" s="25"/>
      <c r="P45" s="25"/>
      <c r="Q45" s="25"/>
      <c r="R45" s="25"/>
      <c r="S45" s="25"/>
      <c r="T45" s="25"/>
      <c r="U45" s="25"/>
      <c r="V45" s="25"/>
      <c r="W45" s="25"/>
      <c r="X45" s="25"/>
      <c r="Y45" s="25"/>
      <c r="Z45" s="25"/>
      <c r="AA45" s="25"/>
      <c r="AB45" s="25"/>
    </row>
    <row r="46" spans="1:28" x14ac:dyDescent="0.25">
      <c r="A46" s="25"/>
      <c r="B46" s="25"/>
      <c r="C46" s="25"/>
      <c r="D46" s="25"/>
      <c r="E46" s="25"/>
      <c r="F46" s="25"/>
      <c r="G46" s="25"/>
      <c r="H46" s="25"/>
      <c r="I46" s="25"/>
      <c r="J46" s="25"/>
      <c r="K46" s="25"/>
      <c r="L46" s="25"/>
      <c r="M46" s="25"/>
      <c r="N46" s="25"/>
      <c r="O46" s="25"/>
      <c r="P46" s="25"/>
      <c r="Q46" s="25"/>
      <c r="R46" s="25"/>
      <c r="S46" s="25"/>
      <c r="T46" s="25"/>
      <c r="U46" s="25"/>
      <c r="V46" s="25"/>
      <c r="W46" s="25"/>
      <c r="X46" s="25"/>
      <c r="Y46" s="25"/>
      <c r="Z46" s="25"/>
      <c r="AA46" s="25"/>
      <c r="AB46" s="25"/>
    </row>
    <row r="47" spans="1:28" x14ac:dyDescent="0.25">
      <c r="A47" s="25"/>
      <c r="B47" s="25"/>
      <c r="C47" s="25"/>
      <c r="D47" s="25"/>
      <c r="E47" s="25"/>
      <c r="F47" s="25"/>
      <c r="G47" s="25"/>
      <c r="H47" s="25"/>
      <c r="I47" s="25"/>
      <c r="J47" s="25"/>
      <c r="K47" s="25"/>
      <c r="L47" s="25"/>
      <c r="M47" s="25"/>
      <c r="N47" s="25"/>
      <c r="O47" s="25"/>
      <c r="P47" s="25"/>
      <c r="Q47" s="25"/>
      <c r="R47" s="25"/>
      <c r="S47" s="25"/>
      <c r="T47" s="25"/>
      <c r="U47" s="25"/>
      <c r="V47" s="25"/>
      <c r="W47" s="25"/>
      <c r="X47" s="25"/>
      <c r="Y47" s="25"/>
      <c r="Z47" s="25"/>
      <c r="AA47" s="25"/>
      <c r="AB47" s="25"/>
    </row>
    <row r="48" spans="1:28" x14ac:dyDescent="0.25">
      <c r="A48" s="25"/>
      <c r="B48" s="25"/>
      <c r="C48" s="25"/>
      <c r="D48" s="25"/>
      <c r="E48" s="25"/>
      <c r="F48" s="25"/>
      <c r="G48" s="25"/>
      <c r="H48" s="25"/>
      <c r="I48" s="25"/>
      <c r="J48" s="25"/>
      <c r="K48" s="25"/>
      <c r="L48" s="25"/>
      <c r="M48" s="25"/>
      <c r="N48" s="25"/>
      <c r="O48" s="25"/>
      <c r="P48" s="25"/>
      <c r="Q48" s="25"/>
      <c r="R48" s="25"/>
      <c r="S48" s="25"/>
      <c r="T48" s="25"/>
      <c r="U48" s="25"/>
      <c r="V48" s="25"/>
      <c r="W48" s="25"/>
      <c r="X48" s="25"/>
      <c r="Y48" s="25"/>
      <c r="Z48" s="25"/>
      <c r="AA48" s="25"/>
      <c r="AB48" s="25"/>
    </row>
    <row r="49" spans="1:28" x14ac:dyDescent="0.25">
      <c r="A49" s="25"/>
      <c r="B49" s="25"/>
      <c r="C49" s="25"/>
      <c r="D49" s="25"/>
      <c r="E49" s="25"/>
      <c r="F49" s="25"/>
      <c r="G49" s="25"/>
      <c r="H49" s="25"/>
      <c r="I49" s="25"/>
      <c r="J49" s="25"/>
      <c r="K49" s="25"/>
      <c r="L49" s="25"/>
      <c r="M49" s="25"/>
      <c r="N49" s="25"/>
      <c r="O49" s="25"/>
      <c r="P49" s="25"/>
      <c r="Q49" s="25"/>
      <c r="R49" s="25"/>
      <c r="S49" s="25"/>
      <c r="T49" s="25"/>
      <c r="U49" s="25"/>
      <c r="V49" s="25"/>
      <c r="W49" s="25"/>
      <c r="X49" s="25"/>
      <c r="Y49" s="25"/>
      <c r="Z49" s="25"/>
      <c r="AA49" s="25"/>
      <c r="AB49" s="25"/>
    </row>
    <row r="50" spans="1:28" x14ac:dyDescent="0.25">
      <c r="A50" s="25"/>
      <c r="B50" s="25"/>
      <c r="C50" s="25"/>
      <c r="D50" s="25"/>
      <c r="E50" s="25"/>
      <c r="F50" s="25"/>
      <c r="G50" s="25"/>
      <c r="H50" s="25"/>
      <c r="I50" s="25"/>
      <c r="J50" s="25"/>
      <c r="K50" s="25"/>
      <c r="L50" s="25"/>
      <c r="M50" s="25"/>
      <c r="N50" s="25"/>
      <c r="O50" s="25"/>
      <c r="P50" s="25"/>
      <c r="Q50" s="25"/>
      <c r="R50" s="25"/>
      <c r="S50" s="25"/>
      <c r="T50" s="25"/>
      <c r="U50" s="25"/>
      <c r="V50" s="25"/>
      <c r="W50" s="25"/>
      <c r="X50" s="25"/>
      <c r="Y50" s="25"/>
      <c r="Z50" s="25"/>
      <c r="AA50" s="25"/>
      <c r="AB50" s="25"/>
    </row>
    <row r="51" spans="1:28" x14ac:dyDescent="0.25">
      <c r="A51" s="25"/>
      <c r="B51" s="25"/>
      <c r="C51" s="25"/>
      <c r="D51" s="25"/>
      <c r="E51" s="25"/>
      <c r="F51" s="25"/>
      <c r="G51" s="25"/>
      <c r="H51" s="25"/>
      <c r="I51" s="25"/>
      <c r="J51" s="25"/>
      <c r="K51" s="25"/>
      <c r="L51" s="25"/>
      <c r="M51" s="25"/>
      <c r="N51" s="25"/>
      <c r="O51" s="25"/>
      <c r="P51" s="25"/>
      <c r="Q51" s="25"/>
      <c r="R51" s="25"/>
      <c r="S51" s="25"/>
      <c r="T51" s="25"/>
      <c r="U51" s="25"/>
      <c r="V51" s="25"/>
      <c r="W51" s="25"/>
      <c r="X51" s="25"/>
      <c r="Y51" s="25"/>
      <c r="Z51" s="25"/>
      <c r="AA51" s="25"/>
      <c r="AB51" s="25"/>
    </row>
    <row r="52" spans="1:28" x14ac:dyDescent="0.25">
      <c r="A52" s="25"/>
      <c r="B52" s="25"/>
      <c r="C52" s="25"/>
      <c r="D52" s="25"/>
      <c r="E52" s="25"/>
      <c r="F52" s="25"/>
      <c r="G52" s="25"/>
      <c r="H52" s="25"/>
      <c r="I52" s="25"/>
      <c r="J52" s="25"/>
      <c r="K52" s="25"/>
      <c r="L52" s="25"/>
      <c r="M52" s="25"/>
      <c r="N52" s="25"/>
      <c r="O52" s="25"/>
      <c r="P52" s="25"/>
      <c r="Q52" s="25"/>
      <c r="R52" s="25"/>
      <c r="S52" s="25"/>
      <c r="T52" s="25"/>
      <c r="U52" s="25"/>
      <c r="V52" s="25"/>
      <c r="W52" s="25"/>
      <c r="X52" s="25"/>
      <c r="Y52" s="25"/>
      <c r="Z52" s="25"/>
      <c r="AA52" s="25"/>
      <c r="AB52" s="25"/>
    </row>
    <row r="53" spans="1:28" x14ac:dyDescent="0.25">
      <c r="A53" s="25"/>
      <c r="B53" s="25"/>
      <c r="C53" s="25"/>
      <c r="D53" s="25"/>
      <c r="E53" s="25"/>
      <c r="F53" s="25"/>
      <c r="G53" s="25"/>
      <c r="H53" s="25"/>
      <c r="I53" s="25"/>
      <c r="J53" s="25"/>
      <c r="K53" s="25"/>
      <c r="L53" s="25"/>
      <c r="M53" s="25"/>
      <c r="N53" s="25"/>
      <c r="O53" s="25"/>
      <c r="P53" s="25"/>
      <c r="Q53" s="25"/>
      <c r="R53" s="25"/>
      <c r="S53" s="25"/>
      <c r="T53" s="25"/>
      <c r="U53" s="25"/>
      <c r="V53" s="25"/>
      <c r="W53" s="25"/>
      <c r="X53" s="25"/>
      <c r="Y53" s="25"/>
      <c r="Z53" s="25"/>
      <c r="AA53" s="25"/>
      <c r="AB53" s="25"/>
    </row>
    <row r="54" spans="1:28" x14ac:dyDescent="0.25">
      <c r="A54" s="25"/>
      <c r="B54" s="25"/>
      <c r="C54" s="25"/>
      <c r="D54" s="25"/>
      <c r="E54" s="25"/>
      <c r="F54" s="25"/>
      <c r="G54" s="25"/>
      <c r="H54" s="25"/>
      <c r="I54" s="25"/>
      <c r="J54" s="25"/>
      <c r="K54" s="25"/>
      <c r="L54" s="25"/>
      <c r="M54" s="25"/>
      <c r="N54" s="25"/>
      <c r="O54" s="25"/>
      <c r="P54" s="25"/>
      <c r="Q54" s="25"/>
      <c r="R54" s="25"/>
      <c r="S54" s="25"/>
      <c r="T54" s="25"/>
      <c r="U54" s="25"/>
      <c r="V54" s="25"/>
      <c r="W54" s="25"/>
      <c r="X54" s="25"/>
      <c r="Y54" s="25"/>
      <c r="Z54" s="25"/>
      <c r="AA54" s="25"/>
      <c r="AB54" s="25"/>
    </row>
    <row r="55" spans="1:28" x14ac:dyDescent="0.25">
      <c r="A55" s="25"/>
      <c r="B55" s="25"/>
      <c r="C55" s="25"/>
      <c r="D55" s="25"/>
      <c r="E55" s="25"/>
      <c r="F55" s="25"/>
      <c r="G55" s="25"/>
      <c r="H55" s="25"/>
      <c r="I55" s="25"/>
      <c r="J55" s="25"/>
      <c r="K55" s="25"/>
      <c r="L55" s="25"/>
      <c r="M55" s="25"/>
      <c r="N55" s="25"/>
      <c r="O55" s="25"/>
      <c r="P55" s="25"/>
      <c r="Q55" s="25"/>
      <c r="R55" s="25"/>
      <c r="S55" s="25"/>
      <c r="T55" s="25"/>
      <c r="U55" s="25"/>
      <c r="V55" s="25"/>
      <c r="W55" s="25"/>
      <c r="X55" s="25"/>
      <c r="Y55" s="25"/>
      <c r="Z55" s="25"/>
      <c r="AA55" s="25"/>
      <c r="AB55" s="25"/>
    </row>
    <row r="56" spans="1:28" x14ac:dyDescent="0.25">
      <c r="A56" s="25"/>
      <c r="B56" s="25"/>
      <c r="C56" s="25"/>
      <c r="D56" s="25"/>
      <c r="E56" s="25"/>
      <c r="F56" s="25"/>
      <c r="G56" s="25"/>
      <c r="H56" s="25"/>
      <c r="I56" s="25"/>
      <c r="J56" s="25"/>
      <c r="K56" s="25"/>
      <c r="L56" s="25"/>
      <c r="M56" s="25"/>
      <c r="N56" s="25"/>
      <c r="O56" s="25"/>
      <c r="P56" s="25"/>
      <c r="Q56" s="25"/>
      <c r="R56" s="25"/>
      <c r="S56" s="25"/>
      <c r="T56" s="25"/>
      <c r="U56" s="25"/>
      <c r="V56" s="25"/>
      <c r="W56" s="25"/>
      <c r="X56" s="25"/>
      <c r="Y56" s="25"/>
      <c r="Z56" s="25"/>
      <c r="AA56" s="25"/>
      <c r="AB56" s="25"/>
    </row>
    <row r="57" spans="1:28" x14ac:dyDescent="0.25">
      <c r="A57" s="25"/>
      <c r="B57" s="25"/>
      <c r="C57" s="25"/>
      <c r="D57" s="25"/>
      <c r="E57" s="25"/>
      <c r="F57" s="25"/>
      <c r="G57" s="25"/>
      <c r="H57" s="25"/>
      <c r="I57" s="25"/>
      <c r="J57" s="25"/>
      <c r="K57" s="25"/>
      <c r="L57" s="25"/>
      <c r="M57" s="25"/>
      <c r="N57" s="25"/>
      <c r="O57" s="25"/>
      <c r="P57" s="25"/>
      <c r="Q57" s="25"/>
      <c r="R57" s="25"/>
      <c r="S57" s="25"/>
      <c r="T57" s="25"/>
      <c r="U57" s="25"/>
      <c r="V57" s="25"/>
      <c r="W57" s="25"/>
      <c r="X57" s="25"/>
      <c r="Y57" s="25"/>
      <c r="Z57" s="25"/>
      <c r="AA57" s="25"/>
      <c r="AB57" s="25"/>
    </row>
    <row r="58" spans="1:28" x14ac:dyDescent="0.25">
      <c r="A58" s="25"/>
      <c r="B58" s="25"/>
      <c r="C58" s="25"/>
      <c r="D58" s="25"/>
      <c r="E58" s="25"/>
      <c r="F58" s="25"/>
      <c r="G58" s="25"/>
      <c r="H58" s="25"/>
      <c r="I58" s="25"/>
      <c r="J58" s="25"/>
      <c r="K58" s="25"/>
      <c r="L58" s="25"/>
      <c r="M58" s="25"/>
      <c r="N58" s="25"/>
      <c r="O58" s="25"/>
      <c r="P58" s="25"/>
      <c r="Q58" s="25"/>
      <c r="R58" s="25"/>
      <c r="S58" s="25"/>
      <c r="T58" s="25"/>
      <c r="U58" s="25"/>
      <c r="V58" s="25"/>
      <c r="W58" s="25"/>
      <c r="X58" s="25"/>
      <c r="Y58" s="25"/>
      <c r="Z58" s="25"/>
      <c r="AA58" s="25"/>
      <c r="AB58" s="25"/>
    </row>
    <row r="59" spans="1:28" x14ac:dyDescent="0.25">
      <c r="A59" s="25"/>
      <c r="B59" s="25"/>
      <c r="C59" s="25"/>
      <c r="D59" s="25"/>
      <c r="E59" s="25"/>
      <c r="F59" s="25"/>
      <c r="G59" s="25"/>
      <c r="H59" s="25"/>
      <c r="I59" s="25"/>
      <c r="J59" s="25"/>
      <c r="K59" s="25"/>
      <c r="L59" s="25"/>
      <c r="M59" s="25"/>
      <c r="N59" s="25"/>
      <c r="O59" s="25"/>
      <c r="P59" s="25"/>
      <c r="Q59" s="25"/>
      <c r="R59" s="25"/>
      <c r="S59" s="25"/>
      <c r="T59" s="25"/>
      <c r="U59" s="25"/>
      <c r="V59" s="25"/>
      <c r="W59" s="25"/>
      <c r="X59" s="25"/>
      <c r="Y59" s="25"/>
      <c r="Z59" s="25"/>
      <c r="AA59" s="25"/>
      <c r="AB59" s="25"/>
    </row>
    <row r="60" spans="1:28" x14ac:dyDescent="0.25">
      <c r="A60" s="25"/>
      <c r="B60" s="25"/>
      <c r="C60" s="25"/>
      <c r="D60" s="25"/>
      <c r="E60" s="25"/>
      <c r="F60" s="25"/>
      <c r="G60" s="25"/>
      <c r="H60" s="25"/>
      <c r="I60" s="25"/>
      <c r="J60" s="25"/>
      <c r="K60" s="25"/>
      <c r="L60" s="25"/>
      <c r="M60" s="25"/>
      <c r="N60" s="25"/>
      <c r="O60" s="25"/>
      <c r="P60" s="25"/>
      <c r="Q60" s="25"/>
      <c r="R60" s="25"/>
      <c r="S60" s="25"/>
      <c r="T60" s="25"/>
      <c r="U60" s="25"/>
      <c r="V60" s="25"/>
      <c r="W60" s="25"/>
      <c r="X60" s="25"/>
      <c r="Y60" s="25"/>
      <c r="Z60" s="25"/>
      <c r="AA60" s="25"/>
      <c r="AB60" s="25"/>
    </row>
    <row r="61" spans="1:28" x14ac:dyDescent="0.25">
      <c r="A61" s="25"/>
      <c r="B61" s="25"/>
      <c r="C61" s="25"/>
      <c r="D61" s="25"/>
      <c r="E61" s="25"/>
      <c r="F61" s="25"/>
      <c r="G61" s="25"/>
      <c r="H61" s="25"/>
      <c r="I61" s="25"/>
      <c r="J61" s="25"/>
      <c r="K61" s="25"/>
      <c r="L61" s="25"/>
      <c r="M61" s="25"/>
      <c r="N61" s="25"/>
      <c r="O61" s="25"/>
      <c r="P61" s="25"/>
      <c r="Q61" s="25"/>
      <c r="R61" s="25"/>
      <c r="S61" s="25"/>
      <c r="T61" s="25"/>
      <c r="U61" s="25"/>
      <c r="V61" s="25"/>
      <c r="W61" s="25"/>
      <c r="X61" s="25"/>
      <c r="Y61" s="25"/>
      <c r="Z61" s="25"/>
      <c r="AA61" s="25"/>
      <c r="AB61" s="25"/>
    </row>
    <row r="62" spans="1:28" x14ac:dyDescent="0.25">
      <c r="A62" s="25"/>
      <c r="B62" s="25"/>
      <c r="C62" s="25"/>
      <c r="D62" s="25"/>
      <c r="E62" s="25"/>
      <c r="F62" s="25"/>
      <c r="G62" s="25"/>
      <c r="H62" s="25"/>
      <c r="I62" s="25"/>
      <c r="J62" s="25"/>
      <c r="K62" s="25"/>
      <c r="L62" s="25"/>
      <c r="M62" s="25"/>
      <c r="N62" s="25"/>
      <c r="O62" s="25"/>
      <c r="P62" s="25"/>
      <c r="Q62" s="25"/>
      <c r="R62" s="25"/>
      <c r="S62" s="25"/>
      <c r="T62" s="25"/>
      <c r="U62" s="25"/>
      <c r="V62" s="25"/>
      <c r="W62" s="25"/>
      <c r="X62" s="25"/>
      <c r="Y62" s="25"/>
      <c r="Z62" s="25"/>
      <c r="AA62" s="25"/>
      <c r="AB62" s="25"/>
    </row>
    <row r="63" spans="1:28" x14ac:dyDescent="0.25">
      <c r="A63" s="25"/>
      <c r="B63" s="25"/>
      <c r="C63" s="25"/>
      <c r="D63" s="25"/>
      <c r="E63" s="25"/>
      <c r="F63" s="25"/>
      <c r="G63" s="25"/>
      <c r="H63" s="25"/>
      <c r="I63" s="25"/>
      <c r="J63" s="25"/>
      <c r="K63" s="25"/>
      <c r="L63" s="25"/>
      <c r="M63" s="25"/>
      <c r="N63" s="25"/>
      <c r="O63" s="25"/>
      <c r="P63" s="25"/>
      <c r="Q63" s="25"/>
      <c r="R63" s="25"/>
      <c r="S63" s="25"/>
      <c r="T63" s="25"/>
      <c r="U63" s="25"/>
      <c r="V63" s="25"/>
      <c r="W63" s="25"/>
      <c r="X63" s="25"/>
      <c r="Y63" s="25"/>
      <c r="Z63" s="25"/>
      <c r="AA63" s="25"/>
      <c r="AB63" s="25"/>
    </row>
    <row r="64" spans="1:28" x14ac:dyDescent="0.25">
      <c r="A64" s="25"/>
      <c r="B64" s="25"/>
      <c r="C64" s="25"/>
      <c r="D64" s="25"/>
      <c r="E64" s="25"/>
      <c r="F64" s="25"/>
      <c r="G64" s="25"/>
      <c r="H64" s="25"/>
      <c r="I64" s="25"/>
      <c r="J64" s="25"/>
      <c r="K64" s="25"/>
      <c r="L64" s="25"/>
      <c r="M64" s="25"/>
      <c r="N64" s="25"/>
      <c r="O64" s="25"/>
      <c r="P64" s="25"/>
      <c r="Q64" s="25"/>
      <c r="R64" s="25"/>
      <c r="S64" s="25"/>
      <c r="T64" s="25"/>
      <c r="U64" s="25"/>
      <c r="V64" s="25"/>
      <c r="W64" s="25"/>
      <c r="X64" s="25"/>
      <c r="Y64" s="25"/>
      <c r="Z64" s="25"/>
      <c r="AA64" s="25"/>
      <c r="AB64" s="25"/>
    </row>
    <row r="65" spans="1:28" x14ac:dyDescent="0.25">
      <c r="A65" s="25"/>
      <c r="B65" s="25"/>
      <c r="C65" s="25"/>
      <c r="D65" s="25"/>
      <c r="E65" s="25"/>
      <c r="F65" s="25"/>
      <c r="G65" s="25"/>
      <c r="H65" s="25"/>
      <c r="I65" s="25"/>
      <c r="J65" s="25"/>
      <c r="K65" s="25"/>
      <c r="L65" s="25"/>
      <c r="M65" s="25"/>
      <c r="N65" s="25"/>
      <c r="O65" s="25"/>
      <c r="P65" s="25"/>
      <c r="Q65" s="25"/>
      <c r="R65" s="25"/>
      <c r="S65" s="25"/>
      <c r="T65" s="25"/>
      <c r="U65" s="25"/>
      <c r="V65" s="25"/>
      <c r="W65" s="25"/>
      <c r="X65" s="25"/>
      <c r="Y65" s="25"/>
      <c r="Z65" s="25"/>
      <c r="AA65" s="25"/>
      <c r="AB65" s="25"/>
    </row>
    <row r="66" spans="1:28" x14ac:dyDescent="0.25">
      <c r="A66" s="25"/>
      <c r="B66" s="25"/>
      <c r="C66" s="25"/>
      <c r="D66" s="25"/>
      <c r="E66" s="25"/>
      <c r="F66" s="25"/>
      <c r="G66" s="25"/>
      <c r="H66" s="25"/>
      <c r="I66" s="25"/>
      <c r="J66" s="25"/>
      <c r="K66" s="25"/>
      <c r="L66" s="25"/>
      <c r="M66" s="25"/>
      <c r="N66" s="25"/>
      <c r="O66" s="25"/>
      <c r="P66" s="25"/>
      <c r="Q66" s="25"/>
      <c r="R66" s="25"/>
      <c r="S66" s="25"/>
      <c r="T66" s="25"/>
      <c r="U66" s="25"/>
      <c r="V66" s="25"/>
      <c r="W66" s="25"/>
      <c r="X66" s="25"/>
      <c r="Y66" s="25"/>
      <c r="Z66" s="25"/>
      <c r="AA66" s="25"/>
      <c r="AB66" s="25"/>
    </row>
    <row r="67" spans="1:28" x14ac:dyDescent="0.25">
      <c r="A67" s="25"/>
      <c r="B67" s="25"/>
      <c r="C67" s="25"/>
      <c r="D67" s="25"/>
      <c r="E67" s="25"/>
      <c r="F67" s="25"/>
      <c r="G67" s="25"/>
      <c r="H67" s="25"/>
      <c r="I67" s="25"/>
      <c r="J67" s="25"/>
      <c r="K67" s="25"/>
      <c r="L67" s="25"/>
      <c r="M67" s="25"/>
      <c r="N67" s="25"/>
      <c r="O67" s="25"/>
      <c r="P67" s="25"/>
      <c r="Q67" s="25"/>
      <c r="R67" s="25"/>
      <c r="S67" s="25"/>
      <c r="T67" s="25"/>
      <c r="U67" s="25"/>
      <c r="V67" s="25"/>
      <c r="W67" s="25"/>
      <c r="X67" s="25"/>
      <c r="Y67" s="25"/>
      <c r="Z67" s="25"/>
      <c r="AA67" s="25"/>
      <c r="AB67" s="25"/>
    </row>
    <row r="68" spans="1:28" x14ac:dyDescent="0.25">
      <c r="A68" s="25"/>
      <c r="B68" s="25"/>
      <c r="C68" s="25"/>
      <c r="D68" s="25"/>
      <c r="E68" s="25"/>
      <c r="F68" s="25"/>
      <c r="G68" s="25"/>
      <c r="H68" s="25"/>
      <c r="I68" s="25"/>
      <c r="J68" s="25"/>
      <c r="K68" s="25"/>
      <c r="L68" s="25"/>
      <c r="M68" s="25"/>
      <c r="N68" s="25"/>
      <c r="O68" s="25"/>
      <c r="P68" s="25"/>
      <c r="Q68" s="25"/>
      <c r="R68" s="25"/>
      <c r="S68" s="25"/>
      <c r="T68" s="25"/>
      <c r="U68" s="25"/>
      <c r="V68" s="25"/>
      <c r="W68" s="25"/>
      <c r="X68" s="25"/>
      <c r="Y68" s="25"/>
      <c r="Z68" s="25"/>
      <c r="AA68" s="25"/>
      <c r="AB68" s="25"/>
    </row>
    <row r="69" spans="1:28" x14ac:dyDescent="0.25">
      <c r="A69" s="25"/>
      <c r="B69" s="25"/>
      <c r="C69" s="25"/>
      <c r="D69" s="25"/>
      <c r="E69" s="25"/>
      <c r="F69" s="25"/>
      <c r="G69" s="25"/>
      <c r="H69" s="25"/>
      <c r="I69" s="25"/>
      <c r="J69" s="25"/>
      <c r="K69" s="25"/>
      <c r="L69" s="25"/>
      <c r="M69" s="25"/>
      <c r="N69" s="25"/>
      <c r="O69" s="25"/>
      <c r="P69" s="25"/>
      <c r="Q69" s="25"/>
      <c r="R69" s="25"/>
      <c r="S69" s="25"/>
      <c r="T69" s="25"/>
      <c r="U69" s="25"/>
      <c r="V69" s="25"/>
      <c r="W69" s="25"/>
      <c r="X69" s="25"/>
      <c r="Y69" s="25"/>
      <c r="Z69" s="25"/>
      <c r="AA69" s="25"/>
      <c r="AB69" s="25"/>
    </row>
    <row r="70" spans="1:28" x14ac:dyDescent="0.25">
      <c r="A70" s="25"/>
      <c r="B70" s="25"/>
      <c r="C70" s="25"/>
      <c r="D70" s="25"/>
      <c r="E70" s="25"/>
      <c r="F70" s="25"/>
      <c r="G70" s="25"/>
      <c r="H70" s="25"/>
      <c r="I70" s="25"/>
      <c r="J70" s="25"/>
      <c r="K70" s="25"/>
      <c r="L70" s="25"/>
      <c r="M70" s="25"/>
      <c r="N70" s="25"/>
      <c r="O70" s="25"/>
      <c r="P70" s="25"/>
      <c r="Q70" s="25"/>
      <c r="R70" s="25"/>
      <c r="S70" s="25"/>
      <c r="T70" s="25"/>
      <c r="U70" s="25"/>
      <c r="V70" s="25"/>
      <c r="W70" s="25"/>
      <c r="X70" s="25"/>
      <c r="Y70" s="25"/>
      <c r="Z70" s="25"/>
      <c r="AA70" s="25"/>
      <c r="AB70" s="25"/>
    </row>
    <row r="71" spans="1:28" x14ac:dyDescent="0.25">
      <c r="A71" s="25"/>
      <c r="B71" s="25"/>
      <c r="C71" s="25"/>
      <c r="D71" s="25"/>
      <c r="E71" s="25"/>
      <c r="F71" s="25"/>
      <c r="G71" s="25"/>
      <c r="H71" s="25"/>
      <c r="I71" s="25"/>
      <c r="J71" s="25"/>
      <c r="K71" s="25"/>
      <c r="L71" s="25"/>
      <c r="M71" s="25"/>
      <c r="N71" s="25"/>
      <c r="O71" s="25"/>
      <c r="P71" s="25"/>
      <c r="Q71" s="25"/>
      <c r="R71" s="25"/>
      <c r="S71" s="25"/>
      <c r="T71" s="25"/>
      <c r="U71" s="25"/>
      <c r="V71" s="25"/>
      <c r="W71" s="25"/>
      <c r="X71" s="25"/>
      <c r="Y71" s="25"/>
      <c r="Z71" s="25"/>
      <c r="AA71" s="25"/>
      <c r="AB71" s="25"/>
    </row>
    <row r="72" spans="1:28" x14ac:dyDescent="0.25">
      <c r="A72" s="25"/>
      <c r="B72" s="25"/>
      <c r="C72" s="25"/>
      <c r="D72" s="25"/>
      <c r="E72" s="25"/>
      <c r="F72" s="25"/>
      <c r="G72" s="25"/>
      <c r="H72" s="25"/>
      <c r="I72" s="25"/>
      <c r="J72" s="25"/>
      <c r="K72" s="25"/>
      <c r="L72" s="25"/>
      <c r="M72" s="25"/>
      <c r="N72" s="25"/>
      <c r="O72" s="25"/>
      <c r="P72" s="25"/>
      <c r="Q72" s="25"/>
      <c r="R72" s="25"/>
      <c r="S72" s="25"/>
      <c r="T72" s="25"/>
      <c r="U72" s="25"/>
      <c r="V72" s="25"/>
      <c r="W72" s="25"/>
      <c r="X72" s="25"/>
      <c r="Y72" s="25"/>
      <c r="Z72" s="25"/>
      <c r="AA72" s="25"/>
      <c r="AB72" s="25"/>
    </row>
    <row r="73" spans="1:28" x14ac:dyDescent="0.25">
      <c r="A73" s="25"/>
      <c r="B73" s="25"/>
      <c r="C73" s="25"/>
      <c r="D73" s="25"/>
      <c r="E73" s="25"/>
      <c r="F73" s="25"/>
      <c r="G73" s="25"/>
      <c r="H73" s="25"/>
      <c r="I73" s="25"/>
      <c r="J73" s="25"/>
      <c r="K73" s="25"/>
      <c r="L73" s="25"/>
      <c r="M73" s="25"/>
      <c r="N73" s="25"/>
      <c r="O73" s="25"/>
      <c r="P73" s="25"/>
      <c r="Q73" s="25"/>
      <c r="R73" s="25"/>
      <c r="S73" s="25"/>
      <c r="T73" s="25"/>
      <c r="U73" s="25"/>
      <c r="V73" s="25"/>
      <c r="W73" s="25"/>
      <c r="X73" s="25"/>
      <c r="Y73" s="25"/>
      <c r="Z73" s="25"/>
      <c r="AA73" s="25"/>
      <c r="AB73" s="25"/>
    </row>
    <row r="74" spans="1:28" x14ac:dyDescent="0.25">
      <c r="A74" s="25"/>
      <c r="B74" s="25"/>
      <c r="C74" s="25"/>
      <c r="D74" s="25"/>
      <c r="E74" s="25"/>
      <c r="F74" s="25"/>
      <c r="G74" s="25"/>
      <c r="H74" s="25"/>
      <c r="I74" s="25"/>
      <c r="J74" s="25"/>
      <c r="K74" s="25"/>
      <c r="L74" s="25"/>
      <c r="M74" s="25"/>
      <c r="N74" s="25"/>
      <c r="O74" s="25"/>
      <c r="P74" s="25"/>
      <c r="Q74" s="25"/>
      <c r="R74" s="25"/>
      <c r="S74" s="25"/>
      <c r="T74" s="25"/>
      <c r="U74" s="25"/>
      <c r="V74" s="25"/>
      <c r="W74" s="25"/>
      <c r="X74" s="25"/>
      <c r="Y74" s="25"/>
      <c r="Z74" s="25"/>
      <c r="AA74" s="25"/>
      <c r="AB74" s="25"/>
    </row>
    <row r="75" spans="1:28" x14ac:dyDescent="0.25">
      <c r="A75" s="25"/>
      <c r="B75" s="25"/>
      <c r="C75" s="25"/>
      <c r="D75" s="25"/>
      <c r="E75" s="25"/>
      <c r="F75" s="25"/>
      <c r="G75" s="25"/>
      <c r="H75" s="25"/>
      <c r="I75" s="25"/>
      <c r="J75" s="25"/>
      <c r="K75" s="25"/>
      <c r="L75" s="25"/>
      <c r="M75" s="25"/>
      <c r="N75" s="25"/>
      <c r="O75" s="25"/>
      <c r="P75" s="25"/>
      <c r="Q75" s="25"/>
      <c r="R75" s="25"/>
      <c r="S75" s="25"/>
      <c r="T75" s="25"/>
      <c r="U75" s="25"/>
      <c r="V75" s="25"/>
      <c r="W75" s="25"/>
      <c r="X75" s="25"/>
      <c r="Y75" s="25"/>
      <c r="Z75" s="25"/>
      <c r="AA75" s="25"/>
      <c r="AB75" s="25"/>
    </row>
    <row r="76" spans="1:28" x14ac:dyDescent="0.25">
      <c r="A76" s="25"/>
      <c r="B76" s="25"/>
      <c r="C76" s="25"/>
      <c r="D76" s="25"/>
      <c r="E76" s="25"/>
      <c r="F76" s="25"/>
      <c r="G76" s="25"/>
      <c r="H76" s="25"/>
      <c r="I76" s="25"/>
      <c r="J76" s="25"/>
      <c r="K76" s="25"/>
      <c r="L76" s="25"/>
      <c r="M76" s="25"/>
      <c r="N76" s="25"/>
      <c r="O76" s="25"/>
      <c r="P76" s="25"/>
      <c r="Q76" s="25"/>
      <c r="R76" s="25"/>
      <c r="S76" s="25"/>
      <c r="T76" s="25"/>
      <c r="U76" s="25"/>
      <c r="V76" s="25"/>
      <c r="W76" s="25"/>
      <c r="X76" s="25"/>
      <c r="Y76" s="25"/>
      <c r="Z76" s="25"/>
      <c r="AA76" s="25"/>
      <c r="AB76" s="25"/>
    </row>
    <row r="77" spans="1:28" x14ac:dyDescent="0.25">
      <c r="A77" s="25"/>
      <c r="B77" s="25"/>
      <c r="C77" s="25"/>
      <c r="D77" s="25"/>
      <c r="E77" s="25"/>
      <c r="F77" s="25"/>
      <c r="G77" s="25"/>
      <c r="H77" s="25"/>
      <c r="I77" s="25"/>
      <c r="J77" s="25"/>
      <c r="K77" s="25"/>
      <c r="L77" s="25"/>
      <c r="M77" s="25"/>
      <c r="N77" s="25"/>
      <c r="O77" s="25"/>
      <c r="P77" s="25"/>
      <c r="Q77" s="25"/>
      <c r="R77" s="25"/>
      <c r="S77" s="25"/>
      <c r="T77" s="25"/>
      <c r="U77" s="25"/>
      <c r="V77" s="25"/>
      <c r="W77" s="25"/>
      <c r="X77" s="25"/>
      <c r="Y77" s="25"/>
      <c r="Z77" s="25"/>
      <c r="AA77" s="25"/>
      <c r="AB77" s="25"/>
    </row>
    <row r="78" spans="1:28" x14ac:dyDescent="0.25">
      <c r="A78" s="25"/>
      <c r="B78" s="25"/>
      <c r="C78" s="25"/>
      <c r="D78" s="25"/>
      <c r="E78" s="25"/>
      <c r="F78" s="25"/>
      <c r="G78" s="25"/>
      <c r="H78" s="25"/>
      <c r="I78" s="25"/>
      <c r="J78" s="25"/>
      <c r="K78" s="25"/>
      <c r="L78" s="25"/>
      <c r="M78" s="25"/>
      <c r="N78" s="25"/>
      <c r="O78" s="25"/>
      <c r="P78" s="25"/>
      <c r="Q78" s="25"/>
      <c r="R78" s="25"/>
      <c r="S78" s="25"/>
      <c r="T78" s="25"/>
      <c r="U78" s="25"/>
      <c r="V78" s="25"/>
      <c r="W78" s="25"/>
      <c r="X78" s="25"/>
      <c r="Y78" s="25"/>
      <c r="Z78" s="25"/>
      <c r="AA78" s="25"/>
      <c r="AB78" s="25"/>
    </row>
    <row r="79" spans="1:28" x14ac:dyDescent="0.25">
      <c r="A79" s="25"/>
      <c r="B79" s="25"/>
      <c r="C79" s="25"/>
      <c r="D79" s="25"/>
      <c r="E79" s="25"/>
      <c r="F79" s="25"/>
      <c r="G79" s="25"/>
      <c r="H79" s="25"/>
      <c r="I79" s="25"/>
      <c r="J79" s="25"/>
      <c r="K79" s="25"/>
      <c r="L79" s="25"/>
      <c r="M79" s="25"/>
      <c r="N79" s="25"/>
      <c r="O79" s="25"/>
      <c r="P79" s="25"/>
      <c r="Q79" s="25"/>
      <c r="R79" s="25"/>
      <c r="S79" s="25"/>
      <c r="T79" s="25"/>
      <c r="U79" s="25"/>
      <c r="V79" s="25"/>
      <c r="W79" s="25"/>
      <c r="X79" s="25"/>
      <c r="Y79" s="25"/>
      <c r="Z79" s="25"/>
      <c r="AA79" s="25"/>
      <c r="AB79" s="25"/>
    </row>
    <row r="80" spans="1:28" x14ac:dyDescent="0.25">
      <c r="A80" s="25"/>
      <c r="B80" s="25"/>
      <c r="C80" s="25"/>
      <c r="D80" s="25"/>
      <c r="E80" s="25"/>
      <c r="F80" s="25"/>
      <c r="G80" s="25"/>
      <c r="H80" s="25"/>
      <c r="I80" s="25"/>
      <c r="J80" s="25"/>
      <c r="K80" s="25"/>
      <c r="L80" s="25"/>
      <c r="M80" s="25"/>
      <c r="N80" s="25"/>
      <c r="O80" s="25"/>
      <c r="P80" s="25"/>
      <c r="Q80" s="25"/>
      <c r="R80" s="25"/>
      <c r="S80" s="25"/>
      <c r="T80" s="25"/>
      <c r="U80" s="25"/>
      <c r="V80" s="25"/>
      <c r="W80" s="25"/>
      <c r="X80" s="25"/>
      <c r="Y80" s="25"/>
      <c r="Z80" s="25"/>
      <c r="AA80" s="25"/>
      <c r="AB80" s="25"/>
    </row>
    <row r="81" spans="1:28" x14ac:dyDescent="0.25">
      <c r="A81" s="25"/>
      <c r="B81" s="25"/>
      <c r="C81" s="25"/>
      <c r="D81" s="25"/>
      <c r="E81" s="25"/>
      <c r="F81" s="25"/>
      <c r="G81" s="25"/>
      <c r="H81" s="25"/>
      <c r="I81" s="25"/>
      <c r="J81" s="25"/>
      <c r="K81" s="25"/>
      <c r="L81" s="25"/>
      <c r="M81" s="25"/>
      <c r="N81" s="25"/>
      <c r="O81" s="25"/>
      <c r="P81" s="25"/>
      <c r="Q81" s="25"/>
      <c r="R81" s="25"/>
      <c r="S81" s="25"/>
      <c r="T81" s="25"/>
      <c r="U81" s="25"/>
      <c r="V81" s="25"/>
      <c r="W81" s="25"/>
      <c r="X81" s="25"/>
      <c r="Y81" s="25"/>
      <c r="Z81" s="25"/>
      <c r="AA81" s="25"/>
      <c r="AB81" s="25"/>
    </row>
    <row r="82" spans="1:28" x14ac:dyDescent="0.25">
      <c r="A82" s="25"/>
      <c r="B82" s="25"/>
      <c r="C82" s="25"/>
      <c r="D82" s="25"/>
      <c r="E82" s="25"/>
      <c r="F82" s="25"/>
      <c r="G82" s="25"/>
      <c r="H82" s="25"/>
      <c r="I82" s="25"/>
      <c r="J82" s="25"/>
      <c r="K82" s="25"/>
      <c r="L82" s="25"/>
      <c r="M82" s="25"/>
      <c r="N82" s="25"/>
      <c r="O82" s="25"/>
      <c r="P82" s="25"/>
      <c r="Q82" s="25"/>
      <c r="R82" s="25"/>
      <c r="S82" s="25"/>
      <c r="T82" s="25"/>
      <c r="U82" s="25"/>
      <c r="V82" s="25"/>
      <c r="W82" s="25"/>
      <c r="X82" s="25"/>
      <c r="Y82" s="25"/>
      <c r="Z82" s="25"/>
      <c r="AA82" s="25"/>
      <c r="AB82" s="25"/>
    </row>
    <row r="83" spans="1:28" x14ac:dyDescent="0.25">
      <c r="A83" s="25"/>
      <c r="B83" s="25"/>
      <c r="C83" s="25"/>
      <c r="D83" s="25"/>
      <c r="E83" s="25"/>
      <c r="F83" s="25"/>
      <c r="G83" s="25"/>
      <c r="H83" s="25"/>
      <c r="I83" s="25"/>
      <c r="J83" s="25"/>
      <c r="K83" s="25"/>
      <c r="L83" s="25"/>
      <c r="M83" s="25"/>
      <c r="N83" s="25"/>
      <c r="O83" s="25"/>
      <c r="P83" s="25"/>
      <c r="Q83" s="25"/>
      <c r="R83" s="25"/>
      <c r="S83" s="25"/>
      <c r="T83" s="25"/>
      <c r="U83" s="25"/>
      <c r="V83" s="25"/>
      <c r="W83" s="25"/>
      <c r="X83" s="25"/>
      <c r="Y83" s="25"/>
      <c r="Z83" s="25"/>
      <c r="AA83" s="25"/>
      <c r="AB83" s="25"/>
    </row>
    <row r="84" spans="1:28" x14ac:dyDescent="0.25">
      <c r="A84" s="25"/>
      <c r="B84" s="25"/>
      <c r="C84" s="25"/>
      <c r="D84" s="25"/>
      <c r="E84" s="25"/>
      <c r="F84" s="25"/>
      <c r="G84" s="25"/>
      <c r="H84" s="25"/>
      <c r="I84" s="25"/>
      <c r="J84" s="25"/>
      <c r="K84" s="25"/>
      <c r="L84" s="25"/>
      <c r="M84" s="25"/>
      <c r="N84" s="25"/>
      <c r="O84" s="25"/>
      <c r="P84" s="25"/>
      <c r="Q84" s="25"/>
      <c r="R84" s="25"/>
      <c r="S84" s="25"/>
      <c r="T84" s="25"/>
      <c r="U84" s="25"/>
      <c r="V84" s="25"/>
      <c r="W84" s="25"/>
      <c r="X84" s="25"/>
      <c r="Y84" s="25"/>
      <c r="Z84" s="25"/>
      <c r="AA84" s="25"/>
      <c r="AB84" s="25"/>
    </row>
    <row r="85" spans="1:28" x14ac:dyDescent="0.25">
      <c r="A85" s="25"/>
      <c r="B85" s="25"/>
      <c r="C85" s="25"/>
      <c r="D85" s="25"/>
      <c r="E85" s="25"/>
      <c r="F85" s="25"/>
      <c r="G85" s="25"/>
      <c r="H85" s="25"/>
      <c r="I85" s="25"/>
      <c r="J85" s="25"/>
      <c r="K85" s="25"/>
      <c r="L85" s="25"/>
      <c r="M85" s="25"/>
      <c r="N85" s="25"/>
      <c r="O85" s="25"/>
      <c r="P85" s="25"/>
      <c r="Q85" s="25"/>
      <c r="R85" s="25"/>
      <c r="S85" s="25"/>
      <c r="T85" s="25"/>
      <c r="U85" s="25"/>
      <c r="V85" s="25"/>
      <c r="W85" s="25"/>
      <c r="X85" s="25"/>
      <c r="Y85" s="25"/>
      <c r="Z85" s="25"/>
      <c r="AA85" s="25"/>
      <c r="AB85" s="25"/>
    </row>
    <row r="86" spans="1:28" x14ac:dyDescent="0.25">
      <c r="A86" s="25"/>
      <c r="B86" s="25"/>
      <c r="C86" s="25"/>
      <c r="D86" s="25"/>
      <c r="E86" s="25"/>
      <c r="F86" s="25"/>
      <c r="G86" s="25"/>
      <c r="H86" s="25"/>
      <c r="I86" s="25"/>
      <c r="J86" s="25"/>
      <c r="K86" s="25"/>
      <c r="L86" s="25"/>
      <c r="M86" s="25"/>
      <c r="N86" s="25"/>
      <c r="O86" s="25"/>
      <c r="P86" s="25"/>
      <c r="Q86" s="25"/>
      <c r="R86" s="25"/>
      <c r="S86" s="25"/>
      <c r="T86" s="25"/>
      <c r="U86" s="25"/>
      <c r="V86" s="25"/>
      <c r="W86" s="25"/>
      <c r="X86" s="25"/>
      <c r="Y86" s="25"/>
      <c r="Z86" s="25"/>
      <c r="AA86" s="25"/>
      <c r="AB86" s="25"/>
    </row>
    <row r="87" spans="1:28" x14ac:dyDescent="0.25">
      <c r="A87" s="25"/>
      <c r="B87" s="25"/>
      <c r="C87" s="25"/>
      <c r="D87" s="25"/>
      <c r="E87" s="25"/>
      <c r="F87" s="25"/>
      <c r="G87" s="25"/>
      <c r="H87" s="25"/>
      <c r="I87" s="25"/>
      <c r="J87" s="25"/>
      <c r="K87" s="25"/>
      <c r="L87" s="25"/>
      <c r="M87" s="25"/>
      <c r="N87" s="25"/>
      <c r="O87" s="25"/>
      <c r="P87" s="25"/>
      <c r="Q87" s="25"/>
      <c r="R87" s="25"/>
      <c r="S87" s="25"/>
      <c r="T87" s="25"/>
      <c r="U87" s="25"/>
      <c r="V87" s="25"/>
      <c r="W87" s="25"/>
      <c r="X87" s="25"/>
      <c r="Y87" s="25"/>
      <c r="Z87" s="25"/>
      <c r="AA87" s="25"/>
      <c r="AB87" s="25"/>
    </row>
    <row r="88" spans="1:28" x14ac:dyDescent="0.25">
      <c r="A88" s="25"/>
      <c r="B88" s="25"/>
      <c r="C88" s="25"/>
      <c r="D88" s="25"/>
      <c r="E88" s="25"/>
      <c r="F88" s="25"/>
      <c r="G88" s="25"/>
      <c r="H88" s="25"/>
      <c r="I88" s="25"/>
      <c r="J88" s="25"/>
      <c r="K88" s="25"/>
      <c r="L88" s="25"/>
      <c r="M88" s="25"/>
      <c r="N88" s="25"/>
      <c r="O88" s="25"/>
      <c r="P88" s="25"/>
      <c r="Q88" s="25"/>
      <c r="R88" s="25"/>
      <c r="S88" s="25"/>
      <c r="T88" s="25"/>
      <c r="U88" s="25"/>
      <c r="V88" s="25"/>
      <c r="W88" s="25"/>
      <c r="X88" s="25"/>
      <c r="Y88" s="25"/>
      <c r="Z88" s="25"/>
      <c r="AA88" s="25"/>
      <c r="AB88" s="25"/>
    </row>
    <row r="89" spans="1:28" x14ac:dyDescent="0.25">
      <c r="A89" s="25"/>
      <c r="B89" s="25"/>
      <c r="C89" s="25"/>
      <c r="D89" s="25"/>
      <c r="E89" s="25"/>
      <c r="F89" s="25"/>
      <c r="G89" s="25"/>
      <c r="H89" s="25"/>
      <c r="I89" s="25"/>
      <c r="J89" s="25"/>
      <c r="K89" s="25"/>
      <c r="L89" s="25"/>
      <c r="M89" s="25"/>
      <c r="N89" s="25"/>
      <c r="O89" s="25"/>
      <c r="P89" s="25"/>
      <c r="Q89" s="25"/>
      <c r="R89" s="25"/>
      <c r="S89" s="25"/>
      <c r="T89" s="25"/>
      <c r="U89" s="25"/>
      <c r="V89" s="25"/>
      <c r="W89" s="25"/>
      <c r="X89" s="25"/>
      <c r="Y89" s="25"/>
      <c r="Z89" s="25"/>
      <c r="AA89" s="25"/>
      <c r="AB89" s="25"/>
    </row>
    <row r="90" spans="1:28" x14ac:dyDescent="0.25">
      <c r="A90" s="25"/>
      <c r="B90" s="25"/>
      <c r="C90" s="25"/>
      <c r="D90" s="25"/>
      <c r="E90" s="25"/>
      <c r="F90" s="25"/>
      <c r="G90" s="25"/>
      <c r="H90" s="25"/>
      <c r="I90" s="25"/>
      <c r="J90" s="25"/>
      <c r="K90" s="25"/>
      <c r="L90" s="25"/>
      <c r="M90" s="25"/>
      <c r="N90" s="25"/>
      <c r="O90" s="25"/>
      <c r="P90" s="25"/>
      <c r="Q90" s="25"/>
      <c r="R90" s="25"/>
      <c r="S90" s="25"/>
      <c r="T90" s="25"/>
      <c r="U90" s="25"/>
      <c r="V90" s="25"/>
      <c r="W90" s="25"/>
      <c r="X90" s="25"/>
      <c r="Y90" s="25"/>
      <c r="Z90" s="25"/>
      <c r="AA90" s="25"/>
      <c r="AB90" s="25"/>
    </row>
    <row r="91" spans="1:28" x14ac:dyDescent="0.25">
      <c r="A91" s="25"/>
      <c r="B91" s="25"/>
      <c r="C91" s="25"/>
      <c r="D91" s="25"/>
      <c r="E91" s="25"/>
      <c r="F91" s="25"/>
      <c r="G91" s="25"/>
      <c r="H91" s="25"/>
      <c r="I91" s="25"/>
      <c r="J91" s="25"/>
      <c r="K91" s="25"/>
      <c r="L91" s="25"/>
      <c r="M91" s="25"/>
      <c r="N91" s="25"/>
      <c r="O91" s="25"/>
      <c r="P91" s="25"/>
      <c r="Q91" s="25"/>
      <c r="R91" s="25"/>
      <c r="S91" s="25"/>
      <c r="T91" s="25"/>
      <c r="U91" s="25"/>
      <c r="V91" s="25"/>
      <c r="W91" s="25"/>
      <c r="X91" s="25"/>
      <c r="Y91" s="25"/>
      <c r="Z91" s="25"/>
      <c r="AA91" s="25"/>
      <c r="AB91" s="25"/>
    </row>
    <row r="92" spans="1:28" x14ac:dyDescent="0.25">
      <c r="A92" s="25"/>
      <c r="B92" s="25"/>
      <c r="C92" s="25"/>
      <c r="D92" s="25"/>
      <c r="E92" s="25"/>
      <c r="F92" s="25"/>
      <c r="G92" s="25"/>
      <c r="H92" s="25"/>
      <c r="I92" s="25"/>
      <c r="J92" s="25"/>
      <c r="K92" s="25"/>
      <c r="L92" s="25"/>
      <c r="M92" s="25"/>
      <c r="N92" s="25"/>
      <c r="O92" s="25"/>
      <c r="P92" s="25"/>
      <c r="Q92" s="25"/>
      <c r="R92" s="25"/>
      <c r="S92" s="25"/>
      <c r="T92" s="25"/>
      <c r="U92" s="25"/>
      <c r="V92" s="25"/>
      <c r="W92" s="25"/>
      <c r="X92" s="25"/>
      <c r="Y92" s="25"/>
      <c r="Z92" s="25"/>
      <c r="AA92" s="25"/>
      <c r="AB92" s="25"/>
    </row>
    <row r="93" spans="1:28" x14ac:dyDescent="0.25">
      <c r="A93" s="25"/>
      <c r="B93" s="25"/>
      <c r="C93" s="25"/>
      <c r="D93" s="25"/>
      <c r="E93" s="25"/>
      <c r="F93" s="25"/>
      <c r="G93" s="25"/>
      <c r="H93" s="25"/>
      <c r="I93" s="25"/>
      <c r="J93" s="25"/>
      <c r="K93" s="25"/>
      <c r="L93" s="25"/>
      <c r="M93" s="25"/>
      <c r="N93" s="25"/>
      <c r="O93" s="25"/>
      <c r="P93" s="25"/>
      <c r="Q93" s="25"/>
      <c r="R93" s="25"/>
      <c r="S93" s="25"/>
      <c r="T93" s="25"/>
      <c r="U93" s="25"/>
      <c r="V93" s="25"/>
      <c r="W93" s="25"/>
      <c r="X93" s="25"/>
      <c r="Y93" s="25"/>
      <c r="Z93" s="25"/>
      <c r="AA93" s="25"/>
      <c r="AB93" s="25"/>
    </row>
    <row r="94" spans="1:28" x14ac:dyDescent="0.25">
      <c r="A94" s="25"/>
      <c r="B94" s="25"/>
      <c r="C94" s="25"/>
      <c r="D94" s="25"/>
      <c r="E94" s="25"/>
      <c r="F94" s="25"/>
      <c r="G94" s="25"/>
      <c r="H94" s="25"/>
      <c r="I94" s="25"/>
      <c r="J94" s="25"/>
      <c r="K94" s="25"/>
      <c r="L94" s="25"/>
      <c r="M94" s="25"/>
      <c r="N94" s="25"/>
      <c r="O94" s="25"/>
      <c r="P94" s="25"/>
      <c r="Q94" s="25"/>
      <c r="R94" s="25"/>
      <c r="S94" s="25"/>
      <c r="T94" s="25"/>
      <c r="U94" s="25"/>
      <c r="V94" s="25"/>
      <c r="W94" s="25"/>
      <c r="X94" s="25"/>
      <c r="Y94" s="25"/>
      <c r="Z94" s="25"/>
      <c r="AA94" s="25"/>
      <c r="AB94" s="25"/>
    </row>
    <row r="95" spans="1:28" x14ac:dyDescent="0.25">
      <c r="A95" s="25"/>
      <c r="B95" s="25"/>
      <c r="C95" s="25"/>
      <c r="D95" s="25"/>
      <c r="E95" s="25"/>
      <c r="F95" s="25"/>
      <c r="G95" s="25"/>
      <c r="H95" s="25"/>
      <c r="I95" s="25"/>
      <c r="J95" s="25"/>
      <c r="K95" s="25"/>
      <c r="L95" s="25"/>
      <c r="M95" s="25"/>
      <c r="N95" s="25"/>
      <c r="O95" s="25"/>
      <c r="P95" s="25"/>
      <c r="Q95" s="25"/>
      <c r="R95" s="25"/>
      <c r="S95" s="25"/>
      <c r="T95" s="25"/>
      <c r="U95" s="25"/>
      <c r="V95" s="25"/>
      <c r="W95" s="25"/>
      <c r="X95" s="25"/>
      <c r="Y95" s="25"/>
      <c r="Z95" s="25"/>
      <c r="AA95" s="25"/>
      <c r="AB95" s="25"/>
    </row>
    <row r="96" spans="1:28" x14ac:dyDescent="0.25">
      <c r="A96" s="25"/>
      <c r="B96" s="25"/>
      <c r="C96" s="25"/>
      <c r="D96" s="25"/>
      <c r="E96" s="25"/>
      <c r="F96" s="25"/>
      <c r="G96" s="25"/>
      <c r="H96" s="25"/>
      <c r="I96" s="25"/>
      <c r="J96" s="25"/>
      <c r="K96" s="25"/>
      <c r="L96" s="25"/>
      <c r="M96" s="25"/>
      <c r="N96" s="25"/>
      <c r="O96" s="25"/>
      <c r="P96" s="25"/>
      <c r="Q96" s="25"/>
      <c r="R96" s="25"/>
      <c r="S96" s="25"/>
      <c r="T96" s="25"/>
      <c r="U96" s="25"/>
      <c r="V96" s="25"/>
      <c r="W96" s="25"/>
      <c r="X96" s="25"/>
      <c r="Y96" s="25"/>
      <c r="Z96" s="25"/>
      <c r="AA96" s="25"/>
      <c r="AB96" s="25"/>
    </row>
    <row r="97" spans="1:28" x14ac:dyDescent="0.25">
      <c r="A97" s="25"/>
      <c r="B97" s="25"/>
      <c r="C97" s="25"/>
      <c r="D97" s="25"/>
      <c r="E97" s="25"/>
      <c r="F97" s="25"/>
      <c r="G97" s="25"/>
      <c r="H97" s="25"/>
      <c r="I97" s="25"/>
      <c r="J97" s="25"/>
      <c r="K97" s="25"/>
      <c r="L97" s="25"/>
      <c r="M97" s="25"/>
      <c r="N97" s="25"/>
      <c r="O97" s="25"/>
      <c r="P97" s="25"/>
      <c r="Q97" s="25"/>
      <c r="R97" s="25"/>
      <c r="S97" s="25"/>
      <c r="T97" s="25"/>
      <c r="U97" s="25"/>
      <c r="V97" s="25"/>
      <c r="W97" s="25"/>
      <c r="X97" s="25"/>
      <c r="Y97" s="25"/>
      <c r="Z97" s="25"/>
      <c r="AA97" s="25"/>
      <c r="AB97" s="25"/>
    </row>
    <row r="98" spans="1:28" x14ac:dyDescent="0.25">
      <c r="A98" s="25"/>
      <c r="B98" s="25"/>
      <c r="C98" s="25"/>
      <c r="D98" s="25"/>
      <c r="E98" s="25"/>
      <c r="F98" s="25"/>
      <c r="G98" s="25"/>
      <c r="H98" s="25"/>
      <c r="I98" s="25"/>
      <c r="J98" s="25"/>
      <c r="K98" s="25"/>
      <c r="L98" s="25"/>
      <c r="M98" s="25"/>
      <c r="N98" s="25"/>
      <c r="O98" s="25"/>
      <c r="P98" s="25"/>
      <c r="Q98" s="25"/>
      <c r="R98" s="25"/>
      <c r="S98" s="25"/>
      <c r="T98" s="25"/>
      <c r="U98" s="25"/>
      <c r="V98" s="25"/>
      <c r="W98" s="25"/>
      <c r="X98" s="25"/>
      <c r="Y98" s="25"/>
      <c r="Z98" s="25"/>
      <c r="AA98" s="25"/>
      <c r="AB98" s="25"/>
    </row>
    <row r="99" spans="1:28" x14ac:dyDescent="0.25">
      <c r="A99" s="25"/>
      <c r="B99" s="25"/>
      <c r="C99" s="25"/>
      <c r="D99" s="25"/>
      <c r="E99" s="25"/>
      <c r="F99" s="25"/>
      <c r="G99" s="25"/>
      <c r="H99" s="25"/>
      <c r="I99" s="25"/>
      <c r="J99" s="25"/>
      <c r="K99" s="25"/>
      <c r="L99" s="25"/>
      <c r="M99" s="25"/>
      <c r="N99" s="25"/>
      <c r="O99" s="25"/>
      <c r="P99" s="25"/>
      <c r="Q99" s="25"/>
      <c r="R99" s="25"/>
      <c r="S99" s="25"/>
      <c r="T99" s="25"/>
      <c r="U99" s="25"/>
      <c r="V99" s="25"/>
      <c r="W99" s="25"/>
      <c r="X99" s="25"/>
      <c r="Y99" s="25"/>
      <c r="Z99" s="25"/>
      <c r="AA99" s="25"/>
      <c r="AB99" s="25"/>
    </row>
    <row r="100" spans="1:28" x14ac:dyDescent="0.25">
      <c r="A100" s="25"/>
      <c r="B100" s="25"/>
      <c r="C100" s="25"/>
      <c r="D100" s="25"/>
      <c r="E100" s="25"/>
      <c r="F100" s="25"/>
      <c r="G100" s="25"/>
      <c r="H100" s="25"/>
      <c r="I100" s="25"/>
      <c r="J100" s="25"/>
      <c r="K100" s="25"/>
      <c r="L100" s="25"/>
      <c r="M100" s="25"/>
      <c r="N100" s="25"/>
      <c r="O100" s="25"/>
      <c r="P100" s="25"/>
      <c r="Q100" s="25"/>
      <c r="R100" s="25"/>
      <c r="S100" s="25"/>
      <c r="T100" s="25"/>
      <c r="U100" s="25"/>
      <c r="V100" s="25"/>
      <c r="W100" s="25"/>
      <c r="X100" s="25"/>
      <c r="Y100" s="25"/>
      <c r="Z100" s="25"/>
      <c r="AA100" s="25"/>
      <c r="AB100" s="25"/>
    </row>
    <row r="101" spans="1:28" x14ac:dyDescent="0.25">
      <c r="A101" s="25"/>
      <c r="B101" s="25"/>
      <c r="C101" s="25"/>
      <c r="D101" s="25"/>
      <c r="E101" s="25"/>
      <c r="F101" s="25"/>
      <c r="G101" s="25"/>
      <c r="H101" s="25"/>
      <c r="I101" s="25"/>
      <c r="J101" s="25"/>
      <c r="K101" s="25"/>
      <c r="L101" s="25"/>
      <c r="M101" s="25"/>
      <c r="N101" s="25"/>
      <c r="O101" s="25"/>
      <c r="P101" s="25"/>
      <c r="Q101" s="25"/>
      <c r="R101" s="25"/>
      <c r="S101" s="25"/>
      <c r="T101" s="25"/>
      <c r="U101" s="25"/>
      <c r="V101" s="25"/>
      <c r="W101" s="25"/>
      <c r="X101" s="25"/>
      <c r="Y101" s="25"/>
      <c r="Z101" s="25"/>
      <c r="AA101" s="25"/>
      <c r="AB101" s="25"/>
    </row>
    <row r="102" spans="1:28" x14ac:dyDescent="0.25">
      <c r="A102" s="25"/>
      <c r="B102" s="25"/>
      <c r="C102" s="25"/>
      <c r="D102" s="25"/>
      <c r="E102" s="25"/>
      <c r="F102" s="25"/>
      <c r="G102" s="25"/>
      <c r="H102" s="25"/>
      <c r="I102" s="25"/>
      <c r="J102" s="25"/>
      <c r="K102" s="25"/>
      <c r="L102" s="25"/>
      <c r="M102" s="25"/>
      <c r="N102" s="25"/>
      <c r="O102" s="25"/>
      <c r="P102" s="25"/>
      <c r="Q102" s="25"/>
      <c r="R102" s="25"/>
      <c r="S102" s="25"/>
      <c r="T102" s="25"/>
      <c r="U102" s="25"/>
      <c r="V102" s="25"/>
      <c r="W102" s="25"/>
      <c r="X102" s="25"/>
      <c r="Y102" s="25"/>
      <c r="Z102" s="25"/>
      <c r="AA102" s="25"/>
      <c r="AB102" s="25"/>
    </row>
    <row r="103" spans="1:28" x14ac:dyDescent="0.25">
      <c r="A103" s="25"/>
      <c r="B103" s="25"/>
      <c r="C103" s="25"/>
      <c r="D103" s="25"/>
      <c r="E103" s="25"/>
      <c r="F103" s="25"/>
      <c r="G103" s="25"/>
      <c r="H103" s="25"/>
      <c r="I103" s="25"/>
      <c r="J103" s="25"/>
      <c r="K103" s="25"/>
      <c r="L103" s="25"/>
      <c r="M103" s="25"/>
      <c r="N103" s="25"/>
      <c r="O103" s="25"/>
      <c r="P103" s="25"/>
      <c r="Q103" s="25"/>
      <c r="R103" s="25"/>
      <c r="S103" s="25"/>
      <c r="T103" s="25"/>
      <c r="U103" s="25"/>
      <c r="V103" s="25"/>
      <c r="W103" s="25"/>
      <c r="X103" s="25"/>
      <c r="Y103" s="25"/>
      <c r="Z103" s="25"/>
      <c r="AA103" s="25"/>
      <c r="AB103" s="25"/>
    </row>
    <row r="104" spans="1:28" x14ac:dyDescent="0.25">
      <c r="A104" s="25"/>
      <c r="B104" s="25"/>
      <c r="C104" s="25"/>
      <c r="D104" s="25"/>
      <c r="E104" s="25"/>
      <c r="F104" s="25"/>
      <c r="G104" s="25"/>
      <c r="H104" s="25"/>
      <c r="I104" s="25"/>
      <c r="J104" s="25"/>
      <c r="K104" s="25"/>
      <c r="L104" s="25"/>
      <c r="M104" s="25"/>
      <c r="N104" s="25"/>
      <c r="O104" s="25"/>
      <c r="P104" s="25"/>
      <c r="Q104" s="25"/>
      <c r="R104" s="25"/>
      <c r="S104" s="25"/>
      <c r="T104" s="25"/>
      <c r="U104" s="25"/>
      <c r="V104" s="25"/>
      <c r="W104" s="25"/>
      <c r="X104" s="25"/>
      <c r="Y104" s="25"/>
      <c r="Z104" s="25"/>
      <c r="AA104" s="25"/>
      <c r="AB104" s="25"/>
    </row>
    <row r="105" spans="1:28" x14ac:dyDescent="0.25">
      <c r="A105" s="25"/>
      <c r="B105" s="25"/>
      <c r="C105" s="25"/>
      <c r="D105" s="25"/>
      <c r="E105" s="25"/>
      <c r="F105" s="25"/>
      <c r="G105" s="25"/>
      <c r="H105" s="25"/>
      <c r="I105" s="25"/>
      <c r="J105" s="25"/>
      <c r="K105" s="25"/>
      <c r="L105" s="25"/>
      <c r="M105" s="25"/>
      <c r="N105" s="25"/>
      <c r="O105" s="25"/>
      <c r="P105" s="25"/>
      <c r="Q105" s="25"/>
      <c r="R105" s="25"/>
      <c r="S105" s="25"/>
      <c r="T105" s="25"/>
      <c r="U105" s="25"/>
      <c r="V105" s="25"/>
      <c r="W105" s="25"/>
      <c r="X105" s="25"/>
      <c r="Y105" s="25"/>
      <c r="Z105" s="25"/>
      <c r="AA105" s="25"/>
      <c r="AB105" s="25"/>
    </row>
    <row r="106" spans="1:28" x14ac:dyDescent="0.25">
      <c r="A106" s="25"/>
      <c r="B106" s="25"/>
      <c r="C106" s="25"/>
      <c r="D106" s="25"/>
      <c r="E106" s="25"/>
      <c r="F106" s="25"/>
      <c r="G106" s="25"/>
      <c r="H106" s="25"/>
      <c r="I106" s="25"/>
      <c r="J106" s="25"/>
      <c r="K106" s="25"/>
      <c r="L106" s="25"/>
      <c r="M106" s="25"/>
      <c r="N106" s="25"/>
      <c r="O106" s="25"/>
      <c r="P106" s="25"/>
      <c r="Q106" s="25"/>
      <c r="R106" s="25"/>
      <c r="S106" s="25"/>
      <c r="T106" s="25"/>
      <c r="U106" s="25"/>
      <c r="V106" s="25"/>
      <c r="W106" s="25"/>
      <c r="X106" s="25"/>
      <c r="Y106" s="25"/>
      <c r="Z106" s="25"/>
      <c r="AA106" s="25"/>
      <c r="AB106" s="25"/>
    </row>
    <row r="107" spans="1:28" x14ac:dyDescent="0.25">
      <c r="A107" s="25"/>
      <c r="B107" s="25"/>
      <c r="C107" s="25"/>
      <c r="D107" s="25"/>
      <c r="E107" s="25"/>
      <c r="F107" s="25"/>
      <c r="G107" s="25"/>
      <c r="H107" s="25"/>
      <c r="I107" s="25"/>
      <c r="J107" s="25"/>
      <c r="K107" s="25"/>
      <c r="L107" s="25"/>
      <c r="M107" s="25"/>
      <c r="N107" s="25"/>
      <c r="O107" s="25"/>
      <c r="P107" s="25"/>
      <c r="Q107" s="25"/>
      <c r="R107" s="25"/>
      <c r="S107" s="25"/>
      <c r="T107" s="25"/>
      <c r="U107" s="25"/>
      <c r="V107" s="25"/>
      <c r="W107" s="25"/>
      <c r="X107" s="25"/>
      <c r="Y107" s="25"/>
      <c r="Z107" s="25"/>
      <c r="AA107" s="25"/>
      <c r="AB107" s="25"/>
    </row>
    <row r="108" spans="1:28" x14ac:dyDescent="0.25">
      <c r="A108" s="25"/>
      <c r="B108" s="25"/>
      <c r="C108" s="25"/>
      <c r="D108" s="25"/>
      <c r="E108" s="25"/>
      <c r="F108" s="25"/>
      <c r="G108" s="25"/>
      <c r="H108" s="25"/>
      <c r="I108" s="25"/>
      <c r="J108" s="25"/>
      <c r="K108" s="25"/>
      <c r="L108" s="25"/>
      <c r="M108" s="25"/>
      <c r="N108" s="25"/>
      <c r="O108" s="25"/>
      <c r="P108" s="25"/>
      <c r="Q108" s="25"/>
      <c r="R108" s="25"/>
      <c r="S108" s="25"/>
      <c r="T108" s="25"/>
      <c r="U108" s="25"/>
      <c r="V108" s="25"/>
      <c r="W108" s="25"/>
      <c r="X108" s="25"/>
      <c r="Y108" s="25"/>
      <c r="Z108" s="25"/>
      <c r="AA108" s="25"/>
      <c r="AB108" s="25"/>
    </row>
    <row r="109" spans="1:28" x14ac:dyDescent="0.25">
      <c r="A109" s="25"/>
      <c r="B109" s="25"/>
      <c r="C109" s="25"/>
      <c r="D109" s="25"/>
      <c r="E109" s="25"/>
      <c r="F109" s="25"/>
      <c r="G109" s="25"/>
      <c r="H109" s="25"/>
      <c r="I109" s="25"/>
      <c r="J109" s="25"/>
      <c r="K109" s="25"/>
      <c r="L109" s="25"/>
      <c r="M109" s="25"/>
      <c r="N109" s="25"/>
      <c r="O109" s="25"/>
      <c r="P109" s="25"/>
      <c r="Q109" s="25"/>
      <c r="R109" s="25"/>
      <c r="S109" s="25"/>
      <c r="T109" s="25"/>
      <c r="U109" s="25"/>
      <c r="V109" s="25"/>
      <c r="W109" s="25"/>
      <c r="X109" s="25"/>
      <c r="Y109" s="25"/>
      <c r="Z109" s="25"/>
      <c r="AA109" s="25"/>
      <c r="AB109" s="25"/>
    </row>
    <row r="110" spans="1:28" x14ac:dyDescent="0.25">
      <c r="A110" s="25"/>
      <c r="B110" s="25"/>
      <c r="C110" s="25"/>
      <c r="D110" s="25"/>
      <c r="E110" s="25"/>
      <c r="F110" s="25"/>
      <c r="G110" s="25"/>
      <c r="H110" s="25"/>
      <c r="I110" s="25"/>
      <c r="J110" s="25"/>
      <c r="K110" s="25"/>
      <c r="L110" s="25"/>
      <c r="M110" s="25"/>
      <c r="N110" s="25"/>
      <c r="O110" s="25"/>
      <c r="P110" s="25"/>
      <c r="Q110" s="25"/>
      <c r="R110" s="25"/>
      <c r="S110" s="25"/>
      <c r="T110" s="25"/>
      <c r="U110" s="25"/>
      <c r="V110" s="25"/>
      <c r="W110" s="25"/>
      <c r="X110" s="25"/>
      <c r="Y110" s="25"/>
      <c r="Z110" s="25"/>
      <c r="AA110" s="25"/>
      <c r="AB110" s="25"/>
    </row>
    <row r="111" spans="1:28" x14ac:dyDescent="0.25">
      <c r="A111" s="25"/>
      <c r="B111" s="25"/>
      <c r="C111" s="25"/>
      <c r="D111" s="25"/>
      <c r="E111" s="25"/>
      <c r="F111" s="25"/>
      <c r="G111" s="25"/>
      <c r="H111" s="25"/>
      <c r="I111" s="25"/>
      <c r="J111" s="25"/>
      <c r="K111" s="25"/>
      <c r="L111" s="25"/>
      <c r="M111" s="25"/>
      <c r="N111" s="25"/>
      <c r="O111" s="25"/>
      <c r="P111" s="25"/>
      <c r="Q111" s="25"/>
      <c r="R111" s="25"/>
      <c r="S111" s="25"/>
      <c r="T111" s="25"/>
      <c r="U111" s="25"/>
      <c r="V111" s="25"/>
      <c r="W111" s="25"/>
      <c r="X111" s="25"/>
      <c r="Y111" s="25"/>
      <c r="Z111" s="25"/>
      <c r="AA111" s="25"/>
      <c r="AB111" s="25"/>
    </row>
    <row r="112" spans="1:28" x14ac:dyDescent="0.25">
      <c r="A112" s="25"/>
      <c r="B112" s="25"/>
      <c r="C112" s="25"/>
      <c r="D112" s="25"/>
      <c r="E112" s="25"/>
      <c r="F112" s="25"/>
      <c r="G112" s="25"/>
      <c r="H112" s="25"/>
      <c r="I112" s="25"/>
      <c r="J112" s="25"/>
      <c r="K112" s="25"/>
      <c r="L112" s="25"/>
      <c r="M112" s="25"/>
      <c r="N112" s="25"/>
      <c r="O112" s="25"/>
      <c r="P112" s="25"/>
      <c r="Q112" s="25"/>
      <c r="R112" s="25"/>
      <c r="S112" s="25"/>
      <c r="T112" s="25"/>
      <c r="U112" s="25"/>
      <c r="V112" s="25"/>
      <c r="W112" s="25"/>
      <c r="X112" s="25"/>
      <c r="Y112" s="25"/>
      <c r="Z112" s="25"/>
      <c r="AA112" s="25"/>
      <c r="AB112" s="25"/>
    </row>
    <row r="113" spans="1:28" x14ac:dyDescent="0.25">
      <c r="A113" s="25"/>
      <c r="B113" s="25"/>
      <c r="C113" s="25"/>
      <c r="D113" s="25"/>
      <c r="E113" s="25"/>
      <c r="F113" s="25"/>
      <c r="G113" s="25"/>
      <c r="H113" s="25"/>
      <c r="I113" s="25"/>
      <c r="J113" s="25"/>
      <c r="K113" s="25"/>
      <c r="L113" s="25"/>
      <c r="M113" s="25"/>
      <c r="N113" s="25"/>
      <c r="O113" s="25"/>
      <c r="P113" s="25"/>
      <c r="Q113" s="25"/>
      <c r="R113" s="25"/>
      <c r="S113" s="25"/>
      <c r="T113" s="25"/>
      <c r="U113" s="25"/>
      <c r="V113" s="25"/>
      <c r="W113" s="25"/>
      <c r="X113" s="25"/>
      <c r="Y113" s="25"/>
      <c r="Z113" s="25"/>
      <c r="AA113" s="25"/>
      <c r="AB113" s="25"/>
    </row>
    <row r="114" spans="1:28" x14ac:dyDescent="0.25">
      <c r="A114" s="25"/>
      <c r="B114" s="25"/>
      <c r="C114" s="25"/>
      <c r="D114" s="25"/>
      <c r="E114" s="25"/>
      <c r="F114" s="25"/>
      <c r="G114" s="25"/>
      <c r="H114" s="25"/>
      <c r="I114" s="25"/>
      <c r="J114" s="25"/>
      <c r="K114" s="25"/>
      <c r="L114" s="25"/>
      <c r="M114" s="25"/>
      <c r="N114" s="25"/>
      <c r="O114" s="25"/>
      <c r="P114" s="25"/>
      <c r="Q114" s="25"/>
      <c r="R114" s="25"/>
      <c r="S114" s="25"/>
      <c r="T114" s="25"/>
      <c r="U114" s="25"/>
      <c r="V114" s="25"/>
      <c r="W114" s="25"/>
      <c r="X114" s="25"/>
      <c r="Y114" s="25"/>
      <c r="Z114" s="25"/>
      <c r="AA114" s="25"/>
      <c r="AB114" s="25"/>
    </row>
    <row r="115" spans="1:28" x14ac:dyDescent="0.25">
      <c r="A115" s="25"/>
      <c r="B115" s="25"/>
      <c r="C115" s="25"/>
      <c r="D115" s="25"/>
      <c r="E115" s="25"/>
      <c r="F115" s="25"/>
      <c r="G115" s="25"/>
      <c r="H115" s="25"/>
      <c r="I115" s="25"/>
      <c r="J115" s="25"/>
      <c r="K115" s="25"/>
      <c r="L115" s="25"/>
      <c r="M115" s="25"/>
      <c r="N115" s="25"/>
      <c r="O115" s="25"/>
      <c r="P115" s="25"/>
      <c r="Q115" s="25"/>
      <c r="R115" s="25"/>
      <c r="S115" s="25"/>
      <c r="T115" s="25"/>
      <c r="U115" s="25"/>
      <c r="V115" s="25"/>
      <c r="W115" s="25"/>
      <c r="X115" s="25"/>
      <c r="Y115" s="25"/>
      <c r="Z115" s="25"/>
      <c r="AA115" s="25"/>
      <c r="AB115" s="25"/>
    </row>
    <row r="116" spans="1:28" x14ac:dyDescent="0.25">
      <c r="A116" s="25"/>
      <c r="B116" s="25"/>
      <c r="C116" s="25"/>
      <c r="D116" s="25"/>
      <c r="E116" s="25"/>
      <c r="F116" s="25"/>
      <c r="G116" s="25"/>
      <c r="H116" s="25"/>
      <c r="I116" s="25"/>
      <c r="J116" s="25"/>
      <c r="K116" s="25"/>
      <c r="L116" s="25"/>
      <c r="M116" s="25"/>
      <c r="N116" s="25"/>
      <c r="O116" s="25"/>
      <c r="P116" s="25"/>
      <c r="Q116" s="25"/>
      <c r="R116" s="25"/>
      <c r="S116" s="25"/>
      <c r="T116" s="25"/>
      <c r="U116" s="25"/>
      <c r="V116" s="25"/>
      <c r="W116" s="25"/>
      <c r="X116" s="25"/>
      <c r="Y116" s="25"/>
      <c r="Z116" s="25"/>
      <c r="AA116" s="25"/>
      <c r="AB116" s="25"/>
    </row>
    <row r="117" spans="1:28" x14ac:dyDescent="0.25">
      <c r="A117" s="25"/>
      <c r="B117" s="25"/>
      <c r="C117" s="25"/>
      <c r="D117" s="25"/>
      <c r="E117" s="25"/>
      <c r="F117" s="25"/>
      <c r="G117" s="25"/>
      <c r="H117" s="25"/>
      <c r="I117" s="25"/>
      <c r="J117" s="25"/>
      <c r="K117" s="25"/>
      <c r="L117" s="25"/>
      <c r="M117" s="25"/>
      <c r="N117" s="25"/>
      <c r="O117" s="25"/>
      <c r="P117" s="25"/>
      <c r="Q117" s="25"/>
      <c r="R117" s="25"/>
      <c r="S117" s="25"/>
      <c r="T117" s="25"/>
      <c r="U117" s="25"/>
      <c r="V117" s="25"/>
      <c r="W117" s="25"/>
      <c r="X117" s="25"/>
      <c r="Y117" s="25"/>
      <c r="Z117" s="25"/>
      <c r="AA117" s="25"/>
      <c r="AB117" s="25"/>
    </row>
    <row r="118" spans="1:28" x14ac:dyDescent="0.25">
      <c r="A118" s="25"/>
      <c r="B118" s="25"/>
      <c r="C118" s="25"/>
      <c r="D118" s="25"/>
      <c r="E118" s="25"/>
      <c r="F118" s="25"/>
      <c r="G118" s="25"/>
      <c r="H118" s="25"/>
      <c r="I118" s="25"/>
      <c r="J118" s="25"/>
      <c r="K118" s="25"/>
      <c r="L118" s="25"/>
      <c r="M118" s="25"/>
      <c r="N118" s="25"/>
      <c r="O118" s="25"/>
      <c r="P118" s="25"/>
      <c r="Q118" s="25"/>
      <c r="R118" s="25"/>
      <c r="S118" s="25"/>
      <c r="T118" s="25"/>
      <c r="U118" s="25"/>
      <c r="V118" s="25"/>
      <c r="W118" s="25"/>
      <c r="X118" s="25"/>
      <c r="Y118" s="25"/>
      <c r="Z118" s="25"/>
      <c r="AA118" s="25"/>
      <c r="AB118" s="25"/>
    </row>
    <row r="119" spans="1:28" x14ac:dyDescent="0.25">
      <c r="A119" s="25"/>
      <c r="B119" s="25"/>
      <c r="C119" s="25"/>
      <c r="D119" s="25"/>
      <c r="E119" s="25"/>
      <c r="F119" s="25"/>
      <c r="G119" s="25"/>
      <c r="H119" s="25"/>
      <c r="I119" s="25"/>
      <c r="J119" s="25"/>
      <c r="K119" s="25"/>
      <c r="L119" s="25"/>
      <c r="M119" s="25"/>
      <c r="N119" s="25"/>
      <c r="O119" s="25"/>
      <c r="P119" s="25"/>
      <c r="Q119" s="25"/>
      <c r="R119" s="25"/>
      <c r="S119" s="25"/>
      <c r="T119" s="25"/>
      <c r="U119" s="25"/>
      <c r="V119" s="25"/>
      <c r="W119" s="25"/>
      <c r="X119" s="25"/>
      <c r="Y119" s="25"/>
      <c r="Z119" s="25"/>
      <c r="AA119" s="25"/>
      <c r="AB119" s="25"/>
    </row>
    <row r="120" spans="1:28" x14ac:dyDescent="0.25">
      <c r="A120" s="25"/>
      <c r="B120" s="25"/>
      <c r="C120" s="25"/>
      <c r="D120" s="25"/>
      <c r="E120" s="25"/>
      <c r="F120" s="25"/>
      <c r="G120" s="25"/>
      <c r="H120" s="25"/>
      <c r="I120" s="25"/>
      <c r="J120" s="25"/>
      <c r="K120" s="25"/>
      <c r="L120" s="25"/>
      <c r="M120" s="25"/>
      <c r="N120" s="25"/>
      <c r="O120" s="25"/>
      <c r="P120" s="25"/>
      <c r="Q120" s="25"/>
      <c r="R120" s="25"/>
      <c r="S120" s="25"/>
      <c r="T120" s="25"/>
      <c r="U120" s="25"/>
      <c r="V120" s="25"/>
      <c r="W120" s="25"/>
      <c r="X120" s="25"/>
      <c r="Y120" s="25"/>
      <c r="Z120" s="25"/>
      <c r="AA120" s="25"/>
      <c r="AB120" s="25"/>
    </row>
    <row r="121" spans="1:28" x14ac:dyDescent="0.25">
      <c r="A121" s="25"/>
      <c r="B121" s="25"/>
      <c r="C121" s="25"/>
      <c r="D121" s="25"/>
      <c r="E121" s="25"/>
      <c r="F121" s="25"/>
      <c r="G121" s="25"/>
      <c r="H121" s="25"/>
      <c r="I121" s="25"/>
      <c r="J121" s="25"/>
      <c r="K121" s="25"/>
      <c r="L121" s="25"/>
      <c r="M121" s="25"/>
      <c r="N121" s="25"/>
      <c r="O121" s="25"/>
      <c r="P121" s="25"/>
      <c r="Q121" s="25"/>
      <c r="R121" s="25"/>
      <c r="S121" s="25"/>
      <c r="T121" s="25"/>
      <c r="U121" s="25"/>
      <c r="V121" s="25"/>
      <c r="W121" s="25"/>
      <c r="X121" s="25"/>
      <c r="Y121" s="25"/>
      <c r="Z121" s="25"/>
      <c r="AA121" s="25"/>
      <c r="AB121" s="25"/>
    </row>
    <row r="122" spans="1:28" x14ac:dyDescent="0.25">
      <c r="A122" s="25"/>
      <c r="B122" s="25"/>
      <c r="C122" s="25"/>
      <c r="D122" s="25"/>
      <c r="E122" s="25"/>
      <c r="F122" s="25"/>
      <c r="G122" s="25"/>
      <c r="H122" s="25"/>
      <c r="I122" s="25"/>
      <c r="J122" s="25"/>
      <c r="K122" s="25"/>
      <c r="L122" s="25"/>
      <c r="M122" s="25"/>
      <c r="N122" s="25"/>
      <c r="O122" s="25"/>
      <c r="P122" s="25"/>
      <c r="Q122" s="25"/>
      <c r="R122" s="25"/>
      <c r="S122" s="25"/>
      <c r="T122" s="25"/>
      <c r="U122" s="25"/>
      <c r="V122" s="25"/>
      <c r="W122" s="25"/>
      <c r="X122" s="25"/>
      <c r="Y122" s="25"/>
      <c r="Z122" s="25"/>
      <c r="AA122" s="25"/>
      <c r="AB122" s="25"/>
    </row>
    <row r="123" spans="1:28" x14ac:dyDescent="0.25">
      <c r="A123" s="25"/>
      <c r="B123" s="25"/>
      <c r="C123" s="25"/>
      <c r="D123" s="25"/>
      <c r="E123" s="25"/>
      <c r="F123" s="25"/>
      <c r="G123" s="25"/>
      <c r="H123" s="25"/>
      <c r="I123" s="25"/>
      <c r="J123" s="25"/>
      <c r="K123" s="25"/>
      <c r="L123" s="25"/>
      <c r="M123" s="25"/>
      <c r="N123" s="25"/>
      <c r="O123" s="25"/>
      <c r="P123" s="25"/>
      <c r="Q123" s="25"/>
      <c r="R123" s="25"/>
      <c r="S123" s="25"/>
      <c r="T123" s="25"/>
      <c r="U123" s="25"/>
      <c r="V123" s="25"/>
      <c r="W123" s="25"/>
      <c r="X123" s="25"/>
      <c r="Y123" s="25"/>
      <c r="Z123" s="25"/>
      <c r="AA123" s="25"/>
      <c r="AB123" s="25"/>
    </row>
    <row r="124" spans="1:28" x14ac:dyDescent="0.25">
      <c r="A124" s="25"/>
      <c r="B124" s="25"/>
      <c r="C124" s="25"/>
      <c r="D124" s="25"/>
      <c r="E124" s="25"/>
      <c r="F124" s="25"/>
      <c r="G124" s="25"/>
      <c r="H124" s="25"/>
      <c r="I124" s="25"/>
      <c r="J124" s="25"/>
      <c r="K124" s="25"/>
      <c r="L124" s="25"/>
      <c r="M124" s="25"/>
      <c r="N124" s="25"/>
      <c r="O124" s="25"/>
      <c r="P124" s="25"/>
      <c r="Q124" s="25"/>
      <c r="R124" s="25"/>
      <c r="S124" s="25"/>
      <c r="T124" s="25"/>
      <c r="U124" s="25"/>
      <c r="V124" s="25"/>
      <c r="W124" s="25"/>
      <c r="X124" s="25"/>
      <c r="Y124" s="25"/>
      <c r="Z124" s="25"/>
      <c r="AA124" s="25"/>
      <c r="AB124" s="25"/>
    </row>
    <row r="125" spans="1:28" x14ac:dyDescent="0.25">
      <c r="A125" s="25"/>
      <c r="B125" s="25"/>
      <c r="C125" s="25"/>
      <c r="D125" s="25"/>
      <c r="E125" s="25"/>
      <c r="F125" s="25"/>
      <c r="G125" s="25"/>
      <c r="H125" s="25"/>
      <c r="I125" s="25"/>
      <c r="J125" s="25"/>
      <c r="K125" s="25"/>
      <c r="L125" s="25"/>
      <c r="M125" s="25"/>
      <c r="N125" s="25"/>
      <c r="O125" s="25"/>
      <c r="P125" s="25"/>
      <c r="Q125" s="25"/>
      <c r="R125" s="25"/>
      <c r="S125" s="25"/>
      <c r="T125" s="25"/>
      <c r="U125" s="25"/>
      <c r="V125" s="25"/>
      <c r="W125" s="25"/>
      <c r="X125" s="25"/>
      <c r="Y125" s="25"/>
      <c r="Z125" s="25"/>
      <c r="AA125" s="25"/>
      <c r="AB125" s="25"/>
    </row>
    <row r="126" spans="1:28" x14ac:dyDescent="0.25">
      <c r="A126" s="25"/>
      <c r="B126" s="25"/>
      <c r="C126" s="25"/>
      <c r="D126" s="25"/>
      <c r="E126" s="25"/>
      <c r="F126" s="25"/>
      <c r="G126" s="25"/>
      <c r="H126" s="25"/>
      <c r="I126" s="25"/>
      <c r="J126" s="25"/>
      <c r="K126" s="25"/>
      <c r="L126" s="25"/>
      <c r="M126" s="25"/>
      <c r="N126" s="25"/>
      <c r="O126" s="25"/>
      <c r="P126" s="25"/>
      <c r="Q126" s="25"/>
      <c r="R126" s="25"/>
      <c r="S126" s="25"/>
      <c r="T126" s="25"/>
      <c r="U126" s="25"/>
      <c r="V126" s="25"/>
      <c r="W126" s="25"/>
      <c r="X126" s="25"/>
      <c r="Y126" s="25"/>
      <c r="Z126" s="25"/>
      <c r="AA126" s="25"/>
      <c r="AB126" s="25"/>
    </row>
    <row r="127" spans="1:28" x14ac:dyDescent="0.25">
      <c r="A127" s="25"/>
      <c r="B127" s="25"/>
      <c r="C127" s="25"/>
      <c r="D127" s="25"/>
      <c r="E127" s="25"/>
      <c r="F127" s="25"/>
      <c r="G127" s="25"/>
      <c r="H127" s="25"/>
      <c r="I127" s="25"/>
      <c r="J127" s="25"/>
      <c r="K127" s="25"/>
      <c r="L127" s="25"/>
      <c r="M127" s="25"/>
      <c r="N127" s="25"/>
      <c r="O127" s="25"/>
      <c r="P127" s="25"/>
      <c r="Q127" s="25"/>
      <c r="R127" s="25"/>
      <c r="S127" s="25"/>
      <c r="T127" s="25"/>
      <c r="U127" s="25"/>
      <c r="V127" s="25"/>
      <c r="W127" s="25"/>
      <c r="X127" s="25"/>
      <c r="Y127" s="25"/>
      <c r="Z127" s="25"/>
      <c r="AA127" s="25"/>
      <c r="AB127" s="25"/>
    </row>
    <row r="128" spans="1:28" x14ac:dyDescent="0.25">
      <c r="A128" s="25"/>
      <c r="B128" s="25"/>
      <c r="C128" s="25"/>
      <c r="D128" s="25"/>
      <c r="E128" s="25"/>
      <c r="F128" s="25"/>
      <c r="G128" s="25"/>
      <c r="H128" s="25"/>
      <c r="I128" s="25"/>
      <c r="J128" s="25"/>
      <c r="K128" s="25"/>
      <c r="L128" s="25"/>
      <c r="M128" s="25"/>
      <c r="N128" s="25"/>
      <c r="O128" s="25"/>
      <c r="P128" s="25"/>
      <c r="Q128" s="25"/>
      <c r="R128" s="25"/>
      <c r="S128" s="25"/>
      <c r="T128" s="25"/>
      <c r="U128" s="25"/>
      <c r="V128" s="25"/>
      <c r="W128" s="25"/>
      <c r="X128" s="25"/>
      <c r="Y128" s="25"/>
      <c r="Z128" s="25"/>
      <c r="AA128" s="25"/>
      <c r="AB128" s="25"/>
    </row>
    <row r="129" spans="1:28" x14ac:dyDescent="0.25">
      <c r="A129" s="25"/>
      <c r="B129" s="25"/>
      <c r="C129" s="25"/>
      <c r="D129" s="25"/>
      <c r="E129" s="25"/>
      <c r="F129" s="25"/>
      <c r="G129" s="25"/>
      <c r="H129" s="25"/>
      <c r="I129" s="25"/>
      <c r="J129" s="25"/>
      <c r="K129" s="25"/>
      <c r="L129" s="25"/>
      <c r="M129" s="25"/>
      <c r="N129" s="25"/>
      <c r="O129" s="25"/>
      <c r="P129" s="25"/>
      <c r="Q129" s="25"/>
      <c r="R129" s="25"/>
      <c r="S129" s="25"/>
      <c r="T129" s="25"/>
      <c r="U129" s="25"/>
      <c r="V129" s="25"/>
      <c r="W129" s="25"/>
      <c r="X129" s="25"/>
      <c r="Y129" s="25"/>
      <c r="Z129" s="25"/>
      <c r="AA129" s="25"/>
      <c r="AB129" s="25"/>
    </row>
    <row r="130" spans="1:28" x14ac:dyDescent="0.25">
      <c r="A130" s="25"/>
      <c r="B130" s="25"/>
      <c r="C130" s="25"/>
      <c r="D130" s="25"/>
      <c r="E130" s="25"/>
      <c r="F130" s="25"/>
      <c r="G130" s="25"/>
      <c r="H130" s="25"/>
      <c r="I130" s="25"/>
      <c r="J130" s="25"/>
      <c r="K130" s="25"/>
      <c r="L130" s="25"/>
      <c r="M130" s="25"/>
      <c r="N130" s="25"/>
      <c r="O130" s="25"/>
      <c r="P130" s="25"/>
      <c r="Q130" s="25"/>
      <c r="R130" s="25"/>
      <c r="S130" s="25"/>
      <c r="T130" s="25"/>
      <c r="U130" s="25"/>
      <c r="V130" s="25"/>
      <c r="W130" s="25"/>
      <c r="X130" s="25"/>
      <c r="Y130" s="25"/>
      <c r="Z130" s="25"/>
      <c r="AA130" s="25"/>
      <c r="AB130" s="25"/>
    </row>
    <row r="131" spans="1:28" x14ac:dyDescent="0.25">
      <c r="A131" s="25"/>
      <c r="B131" s="25"/>
      <c r="C131" s="25"/>
      <c r="D131" s="25"/>
      <c r="E131" s="25"/>
      <c r="F131" s="25"/>
      <c r="G131" s="25"/>
      <c r="H131" s="25"/>
      <c r="I131" s="25"/>
      <c r="J131" s="25"/>
      <c r="K131" s="25"/>
      <c r="L131" s="25"/>
      <c r="M131" s="25"/>
      <c r="N131" s="25"/>
      <c r="O131" s="25"/>
      <c r="P131" s="25"/>
      <c r="Q131" s="25"/>
      <c r="R131" s="25"/>
      <c r="S131" s="25"/>
      <c r="T131" s="25"/>
      <c r="U131" s="25"/>
      <c r="V131" s="25"/>
      <c r="W131" s="25"/>
      <c r="X131" s="25"/>
      <c r="Y131" s="25"/>
      <c r="Z131" s="25"/>
      <c r="AA131" s="25"/>
      <c r="AB131" s="25"/>
    </row>
    <row r="132" spans="1:28" x14ac:dyDescent="0.25">
      <c r="A132" s="25"/>
      <c r="B132" s="25"/>
      <c r="C132" s="25"/>
      <c r="D132" s="25"/>
      <c r="E132" s="25"/>
      <c r="F132" s="25"/>
      <c r="G132" s="25"/>
      <c r="H132" s="25"/>
      <c r="I132" s="25"/>
      <c r="J132" s="25"/>
      <c r="K132" s="25"/>
      <c r="L132" s="25"/>
      <c r="M132" s="25"/>
      <c r="N132" s="25"/>
      <c r="O132" s="25"/>
      <c r="P132" s="25"/>
      <c r="Q132" s="25"/>
      <c r="R132" s="25"/>
      <c r="S132" s="25"/>
      <c r="T132" s="25"/>
      <c r="U132" s="25"/>
      <c r="V132" s="25"/>
      <c r="W132" s="25"/>
      <c r="X132" s="25"/>
      <c r="Y132" s="25"/>
      <c r="Z132" s="25"/>
      <c r="AA132" s="25"/>
      <c r="AB132" s="25"/>
    </row>
    <row r="133" spans="1:28" x14ac:dyDescent="0.25">
      <c r="A133" s="25"/>
      <c r="B133" s="25"/>
      <c r="C133" s="25"/>
      <c r="D133" s="25"/>
      <c r="E133" s="25"/>
      <c r="F133" s="25"/>
      <c r="G133" s="25"/>
      <c r="H133" s="25"/>
      <c r="I133" s="25"/>
      <c r="J133" s="25"/>
      <c r="K133" s="25"/>
      <c r="L133" s="25"/>
      <c r="M133" s="25"/>
      <c r="N133" s="25"/>
      <c r="O133" s="25"/>
      <c r="P133" s="25"/>
      <c r="Q133" s="25"/>
      <c r="R133" s="25"/>
      <c r="S133" s="25"/>
      <c r="T133" s="25"/>
      <c r="U133" s="25"/>
      <c r="V133" s="25"/>
      <c r="W133" s="25"/>
      <c r="X133" s="25"/>
      <c r="Y133" s="25"/>
      <c r="Z133" s="25"/>
      <c r="AA133" s="25"/>
      <c r="AB133" s="25"/>
    </row>
    <row r="134" spans="1:28" x14ac:dyDescent="0.25">
      <c r="A134" s="25"/>
      <c r="B134" s="25"/>
      <c r="C134" s="25"/>
      <c r="D134" s="25"/>
      <c r="E134" s="25"/>
      <c r="F134" s="25"/>
      <c r="G134" s="25"/>
      <c r="H134" s="25"/>
      <c r="I134" s="25"/>
      <c r="J134" s="25"/>
      <c r="K134" s="25"/>
      <c r="L134" s="25"/>
      <c r="M134" s="25"/>
      <c r="N134" s="25"/>
      <c r="O134" s="25"/>
      <c r="P134" s="25"/>
      <c r="Q134" s="25"/>
      <c r="R134" s="25"/>
      <c r="S134" s="25"/>
      <c r="T134" s="25"/>
      <c r="U134" s="25"/>
      <c r="V134" s="25"/>
      <c r="W134" s="25"/>
      <c r="X134" s="25"/>
      <c r="Y134" s="25"/>
      <c r="Z134" s="25"/>
      <c r="AA134" s="25"/>
      <c r="AB134" s="25"/>
    </row>
    <row r="135" spans="1:28" x14ac:dyDescent="0.25">
      <c r="A135" s="25"/>
      <c r="B135" s="25"/>
      <c r="C135" s="25"/>
      <c r="D135" s="25"/>
      <c r="E135" s="25"/>
      <c r="F135" s="25"/>
      <c r="G135" s="25"/>
      <c r="H135" s="25"/>
      <c r="I135" s="25"/>
      <c r="J135" s="25"/>
      <c r="K135" s="25"/>
      <c r="L135" s="25"/>
      <c r="M135" s="25"/>
      <c r="N135" s="25"/>
      <c r="O135" s="25"/>
      <c r="P135" s="25"/>
      <c r="Q135" s="25"/>
      <c r="R135" s="25"/>
      <c r="S135" s="25"/>
      <c r="T135" s="25"/>
      <c r="U135" s="25"/>
      <c r="V135" s="25"/>
      <c r="W135" s="25"/>
      <c r="X135" s="25"/>
      <c r="Y135" s="25"/>
      <c r="Z135" s="25"/>
      <c r="AA135" s="25"/>
      <c r="AB135" s="25"/>
    </row>
    <row r="136" spans="1:28" x14ac:dyDescent="0.25">
      <c r="A136" s="25"/>
      <c r="B136" s="25"/>
      <c r="C136" s="25"/>
      <c r="D136" s="25"/>
      <c r="E136" s="25"/>
      <c r="F136" s="25"/>
      <c r="G136" s="25"/>
      <c r="H136" s="25"/>
      <c r="I136" s="25"/>
      <c r="J136" s="25"/>
      <c r="K136" s="25"/>
      <c r="L136" s="25"/>
      <c r="M136" s="25"/>
      <c r="N136" s="25"/>
      <c r="O136" s="25"/>
      <c r="P136" s="25"/>
      <c r="Q136" s="25"/>
      <c r="R136" s="25"/>
      <c r="S136" s="25"/>
      <c r="T136" s="25"/>
      <c r="U136" s="25"/>
      <c r="V136" s="25"/>
      <c r="W136" s="25"/>
      <c r="X136" s="25"/>
      <c r="Y136" s="25"/>
      <c r="Z136" s="25"/>
      <c r="AA136" s="25"/>
      <c r="AB136" s="25"/>
    </row>
    <row r="137" spans="1:28" x14ac:dyDescent="0.25">
      <c r="A137" s="25"/>
      <c r="B137" s="25"/>
      <c r="C137" s="25"/>
      <c r="D137" s="25"/>
      <c r="E137" s="25"/>
      <c r="F137" s="25"/>
      <c r="G137" s="25"/>
      <c r="H137" s="25"/>
      <c r="I137" s="25"/>
      <c r="J137" s="25"/>
      <c r="K137" s="25"/>
      <c r="L137" s="25"/>
      <c r="M137" s="25"/>
      <c r="N137" s="25"/>
      <c r="O137" s="25"/>
      <c r="P137" s="25"/>
      <c r="Q137" s="25"/>
      <c r="R137" s="25"/>
      <c r="S137" s="25"/>
      <c r="T137" s="25"/>
      <c r="U137" s="25"/>
      <c r="V137" s="25"/>
      <c r="W137" s="25"/>
      <c r="X137" s="25"/>
      <c r="Y137" s="25"/>
      <c r="Z137" s="25"/>
      <c r="AA137" s="25"/>
      <c r="AB137" s="25"/>
    </row>
    <row r="138" spans="1:28" x14ac:dyDescent="0.25">
      <c r="A138" s="25"/>
      <c r="B138" s="25"/>
      <c r="C138" s="25"/>
      <c r="D138" s="25"/>
      <c r="E138" s="25"/>
      <c r="F138" s="25"/>
      <c r="G138" s="25"/>
      <c r="H138" s="25"/>
      <c r="I138" s="25"/>
      <c r="J138" s="25"/>
      <c r="K138" s="25"/>
      <c r="L138" s="25"/>
      <c r="M138" s="25"/>
      <c r="N138" s="25"/>
      <c r="O138" s="25"/>
      <c r="P138" s="25"/>
      <c r="Q138" s="25"/>
      <c r="R138" s="25"/>
      <c r="S138" s="25"/>
      <c r="T138" s="25"/>
      <c r="U138" s="25"/>
      <c r="V138" s="25"/>
      <c r="W138" s="25"/>
      <c r="X138" s="25"/>
      <c r="Y138" s="25"/>
      <c r="Z138" s="25"/>
      <c r="AA138" s="25"/>
      <c r="AB138" s="25"/>
    </row>
    <row r="139" spans="1:28" x14ac:dyDescent="0.25">
      <c r="A139" s="25"/>
      <c r="B139" s="25"/>
      <c r="C139" s="25"/>
      <c r="D139" s="25"/>
      <c r="E139" s="25"/>
      <c r="F139" s="25"/>
      <c r="G139" s="25"/>
      <c r="H139" s="25"/>
      <c r="I139" s="25"/>
      <c r="J139" s="25"/>
      <c r="K139" s="25"/>
      <c r="L139" s="25"/>
      <c r="M139" s="25"/>
      <c r="N139" s="25"/>
      <c r="O139" s="25"/>
      <c r="P139" s="25"/>
      <c r="Q139" s="25"/>
      <c r="R139" s="25"/>
      <c r="S139" s="25"/>
      <c r="T139" s="25"/>
      <c r="U139" s="25"/>
      <c r="V139" s="25"/>
      <c r="W139" s="25"/>
      <c r="X139" s="25"/>
      <c r="Y139" s="25"/>
      <c r="Z139" s="25"/>
      <c r="AA139" s="25"/>
      <c r="AB139" s="25"/>
    </row>
    <row r="140" spans="1:28" x14ac:dyDescent="0.25">
      <c r="A140" s="25"/>
      <c r="B140" s="25"/>
      <c r="C140" s="25"/>
      <c r="D140" s="25"/>
      <c r="E140" s="25"/>
      <c r="F140" s="25"/>
      <c r="G140" s="25"/>
      <c r="H140" s="25"/>
      <c r="I140" s="25"/>
      <c r="J140" s="25"/>
      <c r="K140" s="25"/>
      <c r="L140" s="25"/>
      <c r="M140" s="25"/>
      <c r="N140" s="25"/>
      <c r="O140" s="25"/>
      <c r="P140" s="25"/>
      <c r="Q140" s="25"/>
      <c r="R140" s="25"/>
      <c r="S140" s="25"/>
      <c r="T140" s="25"/>
      <c r="U140" s="25"/>
      <c r="V140" s="25"/>
      <c r="W140" s="25"/>
      <c r="X140" s="25"/>
      <c r="Y140" s="25"/>
      <c r="Z140" s="25"/>
      <c r="AA140" s="25"/>
      <c r="AB140" s="25"/>
    </row>
    <row r="141" spans="1:28" x14ac:dyDescent="0.25">
      <c r="A141" s="25"/>
      <c r="B141" s="25"/>
      <c r="C141" s="25"/>
      <c r="D141" s="25"/>
      <c r="E141" s="25"/>
      <c r="F141" s="25"/>
      <c r="G141" s="25"/>
      <c r="H141" s="25"/>
      <c r="I141" s="25"/>
      <c r="J141" s="25"/>
      <c r="K141" s="25"/>
      <c r="L141" s="25"/>
      <c r="M141" s="25"/>
      <c r="N141" s="25"/>
      <c r="O141" s="25"/>
      <c r="P141" s="25"/>
      <c r="Q141" s="25"/>
      <c r="R141" s="25"/>
      <c r="S141" s="25"/>
      <c r="T141" s="25"/>
      <c r="U141" s="25"/>
      <c r="V141" s="25"/>
      <c r="W141" s="25"/>
      <c r="X141" s="25"/>
      <c r="Y141" s="25"/>
      <c r="Z141" s="25"/>
      <c r="AA141" s="25"/>
      <c r="AB141" s="25"/>
    </row>
    <row r="142" spans="1:28" x14ac:dyDescent="0.25">
      <c r="A142" s="25"/>
      <c r="B142" s="25"/>
      <c r="C142" s="25"/>
      <c r="D142" s="25"/>
      <c r="E142" s="25"/>
      <c r="F142" s="25"/>
      <c r="G142" s="25"/>
      <c r="H142" s="25"/>
      <c r="I142" s="25"/>
      <c r="J142" s="25"/>
      <c r="K142" s="25"/>
      <c r="L142" s="25"/>
      <c r="M142" s="25"/>
      <c r="N142" s="25"/>
      <c r="O142" s="25"/>
      <c r="P142" s="25"/>
      <c r="Q142" s="25"/>
      <c r="R142" s="25"/>
      <c r="S142" s="25"/>
      <c r="T142" s="25"/>
      <c r="U142" s="25"/>
      <c r="V142" s="25"/>
      <c r="W142" s="25"/>
      <c r="X142" s="25"/>
      <c r="Y142" s="25"/>
      <c r="Z142" s="25"/>
      <c r="AA142" s="25"/>
      <c r="AB142" s="25"/>
    </row>
    <row r="143" spans="1:28" x14ac:dyDescent="0.25">
      <c r="A143" s="25"/>
      <c r="B143" s="25"/>
      <c r="C143" s="25"/>
      <c r="D143" s="25"/>
      <c r="E143" s="25"/>
      <c r="F143" s="25"/>
      <c r="G143" s="25"/>
      <c r="H143" s="25"/>
      <c r="I143" s="25"/>
      <c r="J143" s="25"/>
      <c r="K143" s="25"/>
      <c r="L143" s="25"/>
      <c r="M143" s="25"/>
      <c r="N143" s="25"/>
      <c r="O143" s="25"/>
      <c r="P143" s="25"/>
      <c r="Q143" s="25"/>
      <c r="R143" s="25"/>
      <c r="S143" s="25"/>
      <c r="T143" s="25"/>
      <c r="U143" s="25"/>
      <c r="V143" s="25"/>
      <c r="W143" s="25"/>
      <c r="X143" s="25"/>
      <c r="Y143" s="25"/>
      <c r="Z143" s="25"/>
      <c r="AA143" s="25"/>
      <c r="AB143" s="25"/>
    </row>
    <row r="144" spans="1:28" x14ac:dyDescent="0.25">
      <c r="A144" s="25"/>
      <c r="B144" s="25"/>
      <c r="C144" s="25"/>
      <c r="D144" s="25"/>
      <c r="E144" s="25"/>
      <c r="F144" s="25"/>
      <c r="G144" s="25"/>
      <c r="H144" s="25"/>
      <c r="I144" s="25"/>
      <c r="J144" s="25"/>
      <c r="K144" s="25"/>
      <c r="L144" s="25"/>
      <c r="M144" s="25"/>
      <c r="N144" s="25"/>
      <c r="O144" s="25"/>
      <c r="P144" s="25"/>
      <c r="Q144" s="25"/>
      <c r="R144" s="25"/>
      <c r="S144" s="25"/>
      <c r="T144" s="25"/>
      <c r="U144" s="25"/>
      <c r="V144" s="25"/>
      <c r="W144" s="25"/>
      <c r="X144" s="25"/>
      <c r="Y144" s="25"/>
      <c r="Z144" s="25"/>
      <c r="AA144" s="25"/>
      <c r="AB144" s="25"/>
    </row>
    <row r="145" spans="1:28" x14ac:dyDescent="0.25">
      <c r="A145" s="25"/>
      <c r="B145" s="25"/>
      <c r="C145" s="25"/>
      <c r="D145" s="25"/>
      <c r="E145" s="25"/>
      <c r="F145" s="25"/>
      <c r="G145" s="25"/>
      <c r="H145" s="25"/>
      <c r="I145" s="25"/>
      <c r="J145" s="25"/>
      <c r="K145" s="25"/>
      <c r="L145" s="25"/>
      <c r="M145" s="25"/>
      <c r="N145" s="25"/>
      <c r="O145" s="25"/>
      <c r="P145" s="25"/>
      <c r="Q145" s="25"/>
      <c r="R145" s="25"/>
      <c r="S145" s="25"/>
      <c r="T145" s="25"/>
      <c r="U145" s="25"/>
      <c r="V145" s="25"/>
      <c r="W145" s="25"/>
      <c r="X145" s="25"/>
      <c r="Y145" s="25"/>
      <c r="Z145" s="25"/>
      <c r="AA145" s="25"/>
      <c r="AB145" s="25"/>
    </row>
    <row r="146" spans="1:28" x14ac:dyDescent="0.25">
      <c r="A146" s="25"/>
      <c r="B146" s="25"/>
      <c r="C146" s="25"/>
      <c r="D146" s="25"/>
      <c r="E146" s="25"/>
      <c r="F146" s="25"/>
      <c r="G146" s="25"/>
      <c r="H146" s="25"/>
      <c r="I146" s="25"/>
      <c r="J146" s="25"/>
      <c r="K146" s="25"/>
      <c r="L146" s="25"/>
      <c r="M146" s="25"/>
      <c r="N146" s="25"/>
      <c r="O146" s="25"/>
      <c r="P146" s="25"/>
      <c r="Q146" s="25"/>
      <c r="R146" s="25"/>
      <c r="S146" s="25"/>
      <c r="T146" s="25"/>
      <c r="U146" s="25"/>
      <c r="V146" s="25"/>
      <c r="W146" s="25"/>
      <c r="X146" s="25"/>
      <c r="Y146" s="25"/>
      <c r="Z146" s="25"/>
      <c r="AA146" s="25"/>
      <c r="AB146" s="25"/>
    </row>
    <row r="147" spans="1:28" x14ac:dyDescent="0.25">
      <c r="A147" s="25"/>
      <c r="B147" s="25"/>
      <c r="C147" s="25"/>
      <c r="D147" s="25"/>
      <c r="E147" s="25"/>
      <c r="F147" s="25"/>
      <c r="G147" s="25"/>
      <c r="H147" s="25"/>
      <c r="I147" s="25"/>
      <c r="J147" s="25"/>
      <c r="K147" s="25"/>
      <c r="L147" s="25"/>
      <c r="M147" s="25"/>
      <c r="N147" s="25"/>
      <c r="O147" s="25"/>
      <c r="P147" s="25"/>
      <c r="Q147" s="25"/>
      <c r="R147" s="25"/>
      <c r="S147" s="25"/>
      <c r="T147" s="25"/>
      <c r="U147" s="25"/>
      <c r="V147" s="25"/>
      <c r="W147" s="25"/>
      <c r="X147" s="25"/>
      <c r="Y147" s="25"/>
      <c r="Z147" s="25"/>
      <c r="AA147" s="25"/>
      <c r="AB147" s="25"/>
    </row>
    <row r="148" spans="1:28" x14ac:dyDescent="0.25">
      <c r="A148" s="25"/>
      <c r="B148" s="25"/>
      <c r="C148" s="25"/>
      <c r="D148" s="25"/>
      <c r="E148" s="25"/>
      <c r="F148" s="25"/>
      <c r="G148" s="25"/>
      <c r="H148" s="25"/>
      <c r="I148" s="25"/>
      <c r="J148" s="25"/>
      <c r="K148" s="25"/>
      <c r="L148" s="25"/>
      <c r="M148" s="25"/>
      <c r="N148" s="25"/>
      <c r="O148" s="25"/>
      <c r="P148" s="25"/>
      <c r="Q148" s="25"/>
      <c r="R148" s="25"/>
      <c r="S148" s="25"/>
      <c r="T148" s="25"/>
      <c r="U148" s="25"/>
      <c r="V148" s="25"/>
      <c r="W148" s="25"/>
      <c r="X148" s="25"/>
      <c r="Y148" s="25"/>
      <c r="Z148" s="25"/>
      <c r="AA148" s="25"/>
      <c r="AB148" s="25"/>
    </row>
    <row r="149" spans="1:28" x14ac:dyDescent="0.25">
      <c r="A149" s="25"/>
      <c r="B149" s="25"/>
      <c r="C149" s="25"/>
      <c r="D149" s="25"/>
      <c r="E149" s="25"/>
      <c r="F149" s="25"/>
      <c r="G149" s="25"/>
      <c r="H149" s="25"/>
      <c r="I149" s="25"/>
      <c r="J149" s="25"/>
      <c r="K149" s="25"/>
      <c r="L149" s="25"/>
      <c r="M149" s="25"/>
      <c r="N149" s="25"/>
      <c r="O149" s="25"/>
      <c r="P149" s="25"/>
      <c r="Q149" s="25"/>
      <c r="R149" s="25"/>
      <c r="S149" s="25"/>
      <c r="T149" s="25"/>
      <c r="U149" s="25"/>
      <c r="V149" s="25"/>
      <c r="W149" s="25"/>
      <c r="X149" s="25"/>
      <c r="Y149" s="25"/>
      <c r="Z149" s="25"/>
      <c r="AA149" s="25"/>
      <c r="AB149" s="25"/>
    </row>
    <row r="150" spans="1:28" x14ac:dyDescent="0.25">
      <c r="A150" s="25"/>
      <c r="B150" s="25"/>
      <c r="C150" s="25"/>
      <c r="D150" s="25"/>
      <c r="E150" s="25"/>
      <c r="F150" s="25"/>
      <c r="G150" s="25"/>
      <c r="H150" s="25"/>
      <c r="I150" s="25"/>
      <c r="J150" s="25"/>
      <c r="K150" s="25"/>
      <c r="L150" s="25"/>
      <c r="M150" s="25"/>
      <c r="N150" s="25"/>
      <c r="O150" s="25"/>
      <c r="P150" s="25"/>
      <c r="Q150" s="25"/>
      <c r="R150" s="25"/>
      <c r="S150" s="25"/>
      <c r="T150" s="25"/>
      <c r="U150" s="25"/>
      <c r="V150" s="25"/>
      <c r="W150" s="25"/>
      <c r="X150" s="25"/>
      <c r="Y150" s="25"/>
      <c r="Z150" s="25"/>
      <c r="AA150" s="25"/>
      <c r="AB150" s="25"/>
    </row>
    <row r="151" spans="1:28" x14ac:dyDescent="0.25">
      <c r="A151" s="25"/>
      <c r="B151" s="25"/>
      <c r="C151" s="25"/>
      <c r="D151" s="25"/>
      <c r="E151" s="25"/>
      <c r="F151" s="25"/>
      <c r="G151" s="25"/>
      <c r="H151" s="25"/>
      <c r="I151" s="25"/>
      <c r="J151" s="25"/>
      <c r="K151" s="25"/>
      <c r="L151" s="25"/>
      <c r="M151" s="25"/>
      <c r="N151" s="25"/>
      <c r="O151" s="25"/>
      <c r="P151" s="25"/>
      <c r="Q151" s="25"/>
      <c r="R151" s="25"/>
      <c r="S151" s="25"/>
      <c r="T151" s="25"/>
      <c r="U151" s="25"/>
      <c r="V151" s="25"/>
      <c r="W151" s="25"/>
      <c r="X151" s="25"/>
      <c r="Y151" s="25"/>
      <c r="Z151" s="25"/>
      <c r="AA151" s="25"/>
      <c r="AB151" s="25"/>
    </row>
    <row r="152" spans="1:28" x14ac:dyDescent="0.25">
      <c r="A152" s="25"/>
      <c r="B152" s="25"/>
      <c r="C152" s="25"/>
      <c r="D152" s="25"/>
      <c r="E152" s="25"/>
      <c r="F152" s="25"/>
      <c r="G152" s="25"/>
      <c r="H152" s="25"/>
      <c r="I152" s="25"/>
      <c r="J152" s="25"/>
      <c r="K152" s="25"/>
      <c r="L152" s="25"/>
      <c r="M152" s="25"/>
      <c r="N152" s="25"/>
      <c r="O152" s="25"/>
      <c r="P152" s="25"/>
      <c r="Q152" s="25"/>
      <c r="R152" s="25"/>
      <c r="S152" s="25"/>
      <c r="T152" s="25"/>
      <c r="U152" s="25"/>
      <c r="V152" s="25"/>
      <c r="W152" s="25"/>
      <c r="X152" s="25"/>
      <c r="Y152" s="25"/>
      <c r="Z152" s="25"/>
      <c r="AA152" s="25"/>
      <c r="AB152" s="25"/>
    </row>
    <row r="153" spans="1:28" x14ac:dyDescent="0.25">
      <c r="A153" s="25"/>
      <c r="B153" s="25"/>
      <c r="C153" s="25"/>
      <c r="D153" s="25"/>
      <c r="E153" s="25"/>
      <c r="F153" s="25"/>
      <c r="G153" s="25"/>
      <c r="H153" s="25"/>
      <c r="I153" s="25"/>
      <c r="J153" s="25"/>
      <c r="K153" s="25"/>
      <c r="L153" s="25"/>
      <c r="M153" s="25"/>
      <c r="N153" s="25"/>
      <c r="O153" s="25"/>
      <c r="P153" s="25"/>
      <c r="Q153" s="25"/>
      <c r="R153" s="25"/>
      <c r="S153" s="25"/>
      <c r="T153" s="25"/>
      <c r="U153" s="25"/>
      <c r="V153" s="25"/>
      <c r="W153" s="25"/>
      <c r="X153" s="25"/>
      <c r="Y153" s="25"/>
      <c r="Z153" s="25"/>
      <c r="AA153" s="25"/>
      <c r="AB153" s="25"/>
    </row>
    <row r="154" spans="1:28" x14ac:dyDescent="0.25">
      <c r="A154" s="25"/>
      <c r="B154" s="25"/>
      <c r="C154" s="25"/>
      <c r="D154" s="25"/>
      <c r="E154" s="25"/>
      <c r="F154" s="25"/>
      <c r="G154" s="25"/>
      <c r="H154" s="25"/>
      <c r="I154" s="25"/>
      <c r="J154" s="25"/>
      <c r="K154" s="25"/>
      <c r="L154" s="25"/>
      <c r="M154" s="25"/>
      <c r="N154" s="25"/>
      <c r="O154" s="25"/>
      <c r="P154" s="25"/>
      <c r="Q154" s="25"/>
      <c r="R154" s="25"/>
      <c r="S154" s="25"/>
      <c r="T154" s="25"/>
      <c r="U154" s="25"/>
      <c r="V154" s="25"/>
      <c r="W154" s="25"/>
      <c r="X154" s="25"/>
      <c r="Y154" s="25"/>
      <c r="Z154" s="25"/>
      <c r="AA154" s="25"/>
      <c r="AB154" s="25"/>
    </row>
    <row r="155" spans="1:28" x14ac:dyDescent="0.25">
      <c r="A155" s="25"/>
      <c r="B155" s="25"/>
      <c r="C155" s="25"/>
      <c r="D155" s="25"/>
      <c r="E155" s="25"/>
      <c r="F155" s="25"/>
      <c r="G155" s="25"/>
      <c r="H155" s="25"/>
      <c r="I155" s="25"/>
      <c r="J155" s="25"/>
      <c r="K155" s="25"/>
      <c r="L155" s="25"/>
      <c r="M155" s="25"/>
      <c r="N155" s="25"/>
      <c r="O155" s="25"/>
      <c r="P155" s="25"/>
      <c r="Q155" s="25"/>
      <c r="R155" s="25"/>
      <c r="S155" s="25"/>
      <c r="T155" s="25"/>
      <c r="U155" s="25"/>
      <c r="V155" s="25"/>
      <c r="W155" s="25"/>
      <c r="X155" s="25"/>
      <c r="Y155" s="25"/>
      <c r="Z155" s="25"/>
      <c r="AA155" s="25"/>
      <c r="AB155" s="25"/>
    </row>
    <row r="156" spans="1:28" x14ac:dyDescent="0.25">
      <c r="A156" s="25"/>
      <c r="B156" s="25"/>
      <c r="C156" s="25"/>
      <c r="D156" s="25"/>
      <c r="E156" s="25"/>
      <c r="F156" s="25"/>
      <c r="G156" s="25"/>
      <c r="H156" s="25"/>
      <c r="I156" s="25"/>
      <c r="J156" s="25"/>
      <c r="K156" s="25"/>
      <c r="L156" s="25"/>
      <c r="M156" s="25"/>
      <c r="N156" s="25"/>
      <c r="O156" s="25"/>
      <c r="P156" s="25"/>
      <c r="Q156" s="25"/>
      <c r="R156" s="25"/>
      <c r="S156" s="25"/>
      <c r="T156" s="25"/>
      <c r="U156" s="25"/>
      <c r="V156" s="25"/>
      <c r="W156" s="25"/>
      <c r="X156" s="25"/>
      <c r="Y156" s="25"/>
      <c r="Z156" s="25"/>
      <c r="AA156" s="25"/>
      <c r="AB156" s="25"/>
    </row>
    <row r="157" spans="1:28" x14ac:dyDescent="0.25">
      <c r="A157" s="25"/>
      <c r="B157" s="25"/>
      <c r="C157" s="25"/>
      <c r="D157" s="25"/>
      <c r="E157" s="25"/>
      <c r="F157" s="25"/>
      <c r="G157" s="25"/>
      <c r="H157" s="25"/>
      <c r="I157" s="25"/>
      <c r="J157" s="25"/>
      <c r="K157" s="25"/>
      <c r="L157" s="25"/>
      <c r="M157" s="25"/>
      <c r="N157" s="25"/>
      <c r="O157" s="25"/>
      <c r="P157" s="25"/>
      <c r="Q157" s="25"/>
      <c r="R157" s="25"/>
      <c r="S157" s="25"/>
      <c r="T157" s="25"/>
      <c r="U157" s="25"/>
      <c r="V157" s="25"/>
      <c r="W157" s="25"/>
      <c r="X157" s="25"/>
      <c r="Y157" s="25"/>
      <c r="Z157" s="25"/>
      <c r="AA157" s="25"/>
      <c r="AB157" s="25"/>
    </row>
    <row r="158" spans="1:28" x14ac:dyDescent="0.25">
      <c r="A158" s="25"/>
      <c r="B158" s="25"/>
      <c r="C158" s="25"/>
      <c r="D158" s="25"/>
      <c r="E158" s="25"/>
      <c r="F158" s="25"/>
      <c r="G158" s="25"/>
      <c r="H158" s="25"/>
      <c r="I158" s="25"/>
      <c r="J158" s="25"/>
      <c r="K158" s="25"/>
      <c r="L158" s="25"/>
      <c r="M158" s="25"/>
      <c r="N158" s="25"/>
      <c r="O158" s="25"/>
      <c r="P158" s="25"/>
      <c r="Q158" s="25"/>
      <c r="R158" s="25"/>
      <c r="S158" s="25"/>
      <c r="T158" s="25"/>
      <c r="U158" s="25"/>
      <c r="V158" s="25"/>
      <c r="W158" s="25"/>
      <c r="X158" s="25"/>
      <c r="Y158" s="25"/>
      <c r="Z158" s="25"/>
      <c r="AA158" s="25"/>
      <c r="AB158" s="25"/>
    </row>
    <row r="159" spans="1:28" x14ac:dyDescent="0.25">
      <c r="A159" s="25"/>
      <c r="B159" s="25"/>
      <c r="C159" s="25"/>
      <c r="D159" s="25"/>
      <c r="E159" s="25"/>
      <c r="F159" s="25"/>
      <c r="G159" s="25"/>
      <c r="H159" s="25"/>
      <c r="I159" s="25"/>
      <c r="J159" s="25"/>
      <c r="K159" s="25"/>
      <c r="L159" s="25"/>
      <c r="M159" s="25"/>
      <c r="N159" s="25"/>
      <c r="O159" s="25"/>
      <c r="P159" s="25"/>
      <c r="Q159" s="25"/>
      <c r="R159" s="25"/>
      <c r="S159" s="25"/>
      <c r="T159" s="25"/>
      <c r="U159" s="25"/>
      <c r="V159" s="25"/>
      <c r="W159" s="25"/>
      <c r="X159" s="25"/>
      <c r="Y159" s="25"/>
      <c r="Z159" s="25"/>
      <c r="AA159" s="25"/>
      <c r="AB159" s="25"/>
    </row>
    <row r="160" spans="1:28" x14ac:dyDescent="0.25">
      <c r="A160" s="25"/>
      <c r="B160" s="25"/>
      <c r="C160" s="25"/>
      <c r="D160" s="25"/>
      <c r="E160" s="25"/>
      <c r="F160" s="25"/>
      <c r="G160" s="25"/>
      <c r="H160" s="25"/>
      <c r="I160" s="25"/>
      <c r="J160" s="25"/>
      <c r="K160" s="25"/>
      <c r="L160" s="25"/>
      <c r="M160" s="25"/>
      <c r="N160" s="25"/>
      <c r="O160" s="25"/>
      <c r="P160" s="25"/>
      <c r="Q160" s="25"/>
      <c r="R160" s="25"/>
      <c r="S160" s="25"/>
      <c r="T160" s="25"/>
      <c r="U160" s="25"/>
      <c r="V160" s="25"/>
      <c r="W160" s="25"/>
      <c r="X160" s="25"/>
      <c r="Y160" s="25"/>
      <c r="Z160" s="25"/>
      <c r="AA160" s="25"/>
      <c r="AB160" s="25"/>
    </row>
    <row r="161" spans="1:28" x14ac:dyDescent="0.25">
      <c r="A161" s="25"/>
      <c r="B161" s="25"/>
      <c r="C161" s="25"/>
      <c r="D161" s="25"/>
      <c r="E161" s="25"/>
      <c r="F161" s="25"/>
      <c r="G161" s="25"/>
      <c r="H161" s="25"/>
      <c r="I161" s="25"/>
      <c r="J161" s="25"/>
      <c r="K161" s="25"/>
      <c r="L161" s="25"/>
      <c r="M161" s="25"/>
      <c r="N161" s="25"/>
      <c r="O161" s="25"/>
      <c r="P161" s="25"/>
      <c r="Q161" s="25"/>
      <c r="R161" s="25"/>
      <c r="S161" s="25"/>
      <c r="T161" s="25"/>
      <c r="U161" s="25"/>
      <c r="V161" s="25"/>
      <c r="W161" s="25"/>
      <c r="X161" s="25"/>
      <c r="Y161" s="25"/>
      <c r="Z161" s="25"/>
      <c r="AA161" s="25"/>
      <c r="AB161" s="25"/>
    </row>
    <row r="162" spans="1:28" x14ac:dyDescent="0.25">
      <c r="A162" s="25"/>
      <c r="B162" s="25"/>
      <c r="C162" s="25"/>
      <c r="D162" s="25"/>
      <c r="E162" s="25"/>
      <c r="F162" s="25"/>
      <c r="G162" s="25"/>
      <c r="H162" s="25"/>
      <c r="I162" s="25"/>
      <c r="J162" s="25"/>
      <c r="K162" s="25"/>
      <c r="L162" s="25"/>
      <c r="M162" s="25"/>
      <c r="N162" s="25"/>
      <c r="O162" s="25"/>
      <c r="P162" s="25"/>
      <c r="Q162" s="25"/>
      <c r="R162" s="25"/>
      <c r="S162" s="25"/>
      <c r="T162" s="25"/>
      <c r="U162" s="25"/>
      <c r="V162" s="25"/>
      <c r="W162" s="25"/>
      <c r="X162" s="25"/>
      <c r="Y162" s="25"/>
      <c r="Z162" s="25"/>
      <c r="AA162" s="25"/>
      <c r="AB162" s="25"/>
    </row>
    <row r="163" spans="1:28" x14ac:dyDescent="0.25">
      <c r="A163" s="25"/>
      <c r="B163" s="25"/>
      <c r="C163" s="25"/>
      <c r="D163" s="25"/>
      <c r="E163" s="25"/>
      <c r="F163" s="25"/>
      <c r="G163" s="25"/>
      <c r="H163" s="25"/>
      <c r="I163" s="25"/>
      <c r="J163" s="25"/>
      <c r="K163" s="25"/>
      <c r="L163" s="25"/>
      <c r="M163" s="25"/>
      <c r="N163" s="25"/>
      <c r="O163" s="25"/>
      <c r="P163" s="25"/>
      <c r="Q163" s="25"/>
      <c r="R163" s="25"/>
      <c r="S163" s="25"/>
      <c r="T163" s="25"/>
      <c r="U163" s="25"/>
      <c r="V163" s="25"/>
      <c r="W163" s="25"/>
      <c r="X163" s="25"/>
      <c r="Y163" s="25"/>
      <c r="Z163" s="25"/>
      <c r="AA163" s="25"/>
      <c r="AB163" s="25"/>
    </row>
    <row r="164" spans="1:28" x14ac:dyDescent="0.25">
      <c r="A164" s="25"/>
      <c r="B164" s="25"/>
      <c r="C164" s="25"/>
      <c r="D164" s="25"/>
      <c r="E164" s="25"/>
      <c r="F164" s="25"/>
      <c r="G164" s="25"/>
      <c r="H164" s="25"/>
      <c r="I164" s="25"/>
      <c r="J164" s="25"/>
      <c r="K164" s="25"/>
      <c r="L164" s="25"/>
      <c r="M164" s="25"/>
      <c r="N164" s="25"/>
      <c r="O164" s="25"/>
      <c r="P164" s="25"/>
      <c r="Q164" s="25"/>
      <c r="R164" s="25"/>
      <c r="S164" s="25"/>
      <c r="T164" s="25"/>
      <c r="U164" s="25"/>
      <c r="V164" s="25"/>
      <c r="W164" s="25"/>
      <c r="X164" s="25"/>
      <c r="Y164" s="25"/>
      <c r="Z164" s="25"/>
      <c r="AA164" s="25"/>
      <c r="AB164" s="25"/>
    </row>
    <row r="165" spans="1:28" x14ac:dyDescent="0.25">
      <c r="A165" s="25"/>
      <c r="B165" s="25"/>
      <c r="C165" s="25"/>
      <c r="D165" s="25"/>
      <c r="E165" s="25"/>
      <c r="F165" s="25"/>
      <c r="G165" s="25"/>
      <c r="H165" s="25"/>
      <c r="I165" s="25"/>
      <c r="J165" s="25"/>
      <c r="K165" s="25"/>
      <c r="L165" s="25"/>
      <c r="M165" s="25"/>
      <c r="N165" s="25"/>
      <c r="O165" s="25"/>
      <c r="P165" s="25"/>
      <c r="Q165" s="25"/>
      <c r="R165" s="25"/>
      <c r="S165" s="25"/>
      <c r="T165" s="25"/>
      <c r="U165" s="25"/>
      <c r="V165" s="25"/>
      <c r="W165" s="25"/>
      <c r="X165" s="25"/>
      <c r="Y165" s="25"/>
      <c r="Z165" s="25"/>
      <c r="AA165" s="25"/>
      <c r="AB165" s="25"/>
    </row>
    <row r="166" spans="1:28" x14ac:dyDescent="0.25">
      <c r="A166" s="25"/>
      <c r="B166" s="25"/>
      <c r="C166" s="25"/>
      <c r="D166" s="25"/>
      <c r="E166" s="25"/>
      <c r="F166" s="25"/>
      <c r="G166" s="25"/>
      <c r="H166" s="25"/>
      <c r="I166" s="25"/>
      <c r="J166" s="25"/>
      <c r="K166" s="25"/>
      <c r="L166" s="25"/>
      <c r="M166" s="25"/>
      <c r="N166" s="25"/>
      <c r="O166" s="25"/>
      <c r="P166" s="25"/>
      <c r="Q166" s="25"/>
      <c r="R166" s="25"/>
      <c r="S166" s="25"/>
      <c r="T166" s="25"/>
      <c r="U166" s="25"/>
      <c r="V166" s="25"/>
      <c r="W166" s="25"/>
      <c r="X166" s="25"/>
      <c r="Y166" s="25"/>
      <c r="Z166" s="25"/>
      <c r="AA166" s="25"/>
      <c r="AB166" s="25"/>
    </row>
    <row r="167" spans="1:28" x14ac:dyDescent="0.25">
      <c r="A167" s="25"/>
      <c r="B167" s="25"/>
      <c r="C167" s="25"/>
      <c r="D167" s="25"/>
      <c r="E167" s="25"/>
      <c r="F167" s="25"/>
      <c r="G167" s="25"/>
      <c r="H167" s="25"/>
      <c r="I167" s="25"/>
      <c r="J167" s="25"/>
      <c r="K167" s="25"/>
      <c r="L167" s="25"/>
      <c r="M167" s="25"/>
      <c r="N167" s="25"/>
      <c r="O167" s="25"/>
      <c r="P167" s="25"/>
      <c r="Q167" s="25"/>
      <c r="R167" s="25"/>
      <c r="S167" s="25"/>
      <c r="T167" s="25"/>
      <c r="U167" s="25"/>
      <c r="V167" s="25"/>
      <c r="W167" s="25"/>
      <c r="X167" s="25"/>
      <c r="Y167" s="25"/>
      <c r="Z167" s="25"/>
      <c r="AA167" s="25"/>
      <c r="AB167" s="25"/>
    </row>
    <row r="168" spans="1:28" x14ac:dyDescent="0.25">
      <c r="A168" s="25"/>
      <c r="B168" s="25"/>
      <c r="C168" s="25"/>
      <c r="D168" s="25"/>
      <c r="E168" s="25"/>
      <c r="F168" s="25"/>
      <c r="G168" s="25"/>
      <c r="H168" s="25"/>
      <c r="I168" s="25"/>
      <c r="J168" s="25"/>
      <c r="K168" s="25"/>
      <c r="L168" s="25"/>
      <c r="M168" s="25"/>
      <c r="N168" s="25"/>
      <c r="O168" s="25"/>
      <c r="P168" s="25"/>
      <c r="Q168" s="25"/>
      <c r="R168" s="25"/>
      <c r="S168" s="25"/>
      <c r="T168" s="25"/>
      <c r="U168" s="25"/>
      <c r="V168" s="25"/>
      <c r="W168" s="25"/>
      <c r="X168" s="25"/>
      <c r="Y168" s="25"/>
      <c r="Z168" s="25"/>
      <c r="AA168" s="25"/>
      <c r="AB168" s="25"/>
    </row>
    <row r="169" spans="1:28" x14ac:dyDescent="0.25">
      <c r="A169" s="25"/>
      <c r="B169" s="25"/>
      <c r="C169" s="25"/>
      <c r="D169" s="25"/>
      <c r="E169" s="25"/>
      <c r="F169" s="25"/>
      <c r="G169" s="25"/>
      <c r="H169" s="25"/>
      <c r="I169" s="25"/>
      <c r="J169" s="25"/>
      <c r="K169" s="25"/>
      <c r="L169" s="25"/>
      <c r="M169" s="25"/>
      <c r="N169" s="25"/>
      <c r="O169" s="25"/>
      <c r="P169" s="25"/>
      <c r="Q169" s="25"/>
      <c r="R169" s="25"/>
      <c r="S169" s="25"/>
      <c r="T169" s="25"/>
      <c r="U169" s="25"/>
      <c r="V169" s="25"/>
      <c r="W169" s="25"/>
      <c r="X169" s="25"/>
      <c r="Y169" s="25"/>
      <c r="Z169" s="25"/>
      <c r="AA169" s="25"/>
      <c r="AB169" s="25"/>
    </row>
    <row r="170" spans="1:28" x14ac:dyDescent="0.25">
      <c r="A170" s="25"/>
      <c r="B170" s="25"/>
      <c r="C170" s="25"/>
      <c r="D170" s="25"/>
      <c r="E170" s="25"/>
      <c r="F170" s="25"/>
      <c r="G170" s="25"/>
      <c r="H170" s="25"/>
      <c r="I170" s="25"/>
      <c r="J170" s="25"/>
      <c r="K170" s="25"/>
      <c r="L170" s="25"/>
      <c r="M170" s="25"/>
      <c r="N170" s="25"/>
      <c r="O170" s="25"/>
      <c r="P170" s="25"/>
      <c r="Q170" s="25"/>
      <c r="R170" s="25"/>
      <c r="S170" s="25"/>
      <c r="T170" s="25"/>
      <c r="U170" s="25"/>
      <c r="V170" s="25"/>
      <c r="W170" s="25"/>
      <c r="X170" s="25"/>
      <c r="Y170" s="25"/>
      <c r="Z170" s="25"/>
      <c r="AA170" s="25"/>
      <c r="AB170" s="25"/>
    </row>
    <row r="171" spans="1:28" x14ac:dyDescent="0.25">
      <c r="A171" s="25"/>
      <c r="B171" s="25"/>
      <c r="C171" s="25"/>
      <c r="D171" s="25"/>
      <c r="E171" s="25"/>
      <c r="F171" s="25"/>
      <c r="G171" s="25"/>
      <c r="H171" s="25"/>
      <c r="I171" s="25"/>
      <c r="J171" s="25"/>
      <c r="K171" s="25"/>
      <c r="L171" s="25"/>
      <c r="M171" s="25"/>
      <c r="N171" s="25"/>
      <c r="O171" s="25"/>
      <c r="P171" s="25"/>
      <c r="Q171" s="25"/>
      <c r="R171" s="25"/>
      <c r="S171" s="25"/>
      <c r="T171" s="25"/>
      <c r="U171" s="25"/>
      <c r="V171" s="25"/>
      <c r="W171" s="25"/>
      <c r="X171" s="25"/>
      <c r="Y171" s="25"/>
      <c r="Z171" s="25"/>
      <c r="AA171" s="25"/>
      <c r="AB171" s="25"/>
    </row>
    <row r="172" spans="1:28" x14ac:dyDescent="0.25">
      <c r="A172" s="25"/>
      <c r="B172" s="25"/>
      <c r="C172" s="25"/>
      <c r="D172" s="25"/>
      <c r="E172" s="25"/>
      <c r="F172" s="25"/>
      <c r="G172" s="25"/>
      <c r="H172" s="25"/>
      <c r="I172" s="25"/>
      <c r="J172" s="25"/>
      <c r="K172" s="25"/>
      <c r="L172" s="25"/>
      <c r="M172" s="25"/>
      <c r="N172" s="25"/>
      <c r="O172" s="25"/>
      <c r="P172" s="25"/>
      <c r="Q172" s="25"/>
      <c r="R172" s="25"/>
      <c r="S172" s="25"/>
      <c r="T172" s="25"/>
      <c r="U172" s="25"/>
      <c r="V172" s="25"/>
      <c r="W172" s="25"/>
      <c r="X172" s="25"/>
      <c r="Y172" s="25"/>
      <c r="Z172" s="25"/>
      <c r="AA172" s="25"/>
      <c r="AB172" s="25"/>
    </row>
    <row r="173" spans="1:28" x14ac:dyDescent="0.25">
      <c r="A173" s="25"/>
      <c r="B173" s="25"/>
      <c r="C173" s="25"/>
      <c r="D173" s="25"/>
      <c r="E173" s="25"/>
      <c r="F173" s="25"/>
      <c r="G173" s="25"/>
      <c r="H173" s="25"/>
      <c r="I173" s="25"/>
      <c r="J173" s="25"/>
      <c r="K173" s="25"/>
      <c r="L173" s="25"/>
      <c r="M173" s="25"/>
      <c r="N173" s="25"/>
      <c r="O173" s="25"/>
      <c r="P173" s="25"/>
      <c r="Q173" s="25"/>
      <c r="R173" s="25"/>
      <c r="S173" s="25"/>
      <c r="T173" s="25"/>
      <c r="U173" s="25"/>
      <c r="V173" s="25"/>
      <c r="W173" s="25"/>
      <c r="X173" s="25"/>
      <c r="Y173" s="25"/>
      <c r="Z173" s="25"/>
      <c r="AA173" s="25"/>
      <c r="AB173" s="25"/>
    </row>
    <row r="174" spans="1:28" x14ac:dyDescent="0.25">
      <c r="A174" s="25"/>
      <c r="B174" s="25"/>
      <c r="C174" s="25"/>
      <c r="D174" s="25"/>
      <c r="E174" s="25"/>
      <c r="F174" s="25"/>
      <c r="G174" s="25"/>
      <c r="H174" s="25"/>
      <c r="I174" s="25"/>
      <c r="J174" s="25"/>
      <c r="K174" s="25"/>
      <c r="L174" s="25"/>
      <c r="M174" s="25"/>
      <c r="N174" s="25"/>
      <c r="O174" s="25"/>
      <c r="P174" s="25"/>
      <c r="Q174" s="25"/>
      <c r="R174" s="25"/>
      <c r="S174" s="25"/>
      <c r="T174" s="25"/>
      <c r="U174" s="25"/>
      <c r="V174" s="25"/>
      <c r="W174" s="25"/>
      <c r="X174" s="25"/>
      <c r="Y174" s="25"/>
      <c r="Z174" s="25"/>
      <c r="AA174" s="25"/>
      <c r="AB174" s="25"/>
    </row>
    <row r="175" spans="1:28" x14ac:dyDescent="0.25">
      <c r="A175" s="25"/>
      <c r="B175" s="25"/>
      <c r="C175" s="25"/>
      <c r="D175" s="25"/>
      <c r="E175" s="25"/>
      <c r="F175" s="25"/>
      <c r="G175" s="25"/>
      <c r="H175" s="25"/>
      <c r="I175" s="25"/>
      <c r="J175" s="25"/>
      <c r="K175" s="25"/>
      <c r="L175" s="25"/>
      <c r="M175" s="25"/>
      <c r="N175" s="25"/>
      <c r="O175" s="25"/>
      <c r="P175" s="25"/>
      <c r="Q175" s="25"/>
      <c r="R175" s="25"/>
      <c r="S175" s="25"/>
      <c r="T175" s="25"/>
      <c r="U175" s="25"/>
      <c r="V175" s="25"/>
      <c r="W175" s="25"/>
      <c r="X175" s="25"/>
      <c r="Y175" s="25"/>
      <c r="Z175" s="25"/>
      <c r="AA175" s="25"/>
      <c r="AB175" s="25"/>
    </row>
    <row r="176" spans="1:28" x14ac:dyDescent="0.25">
      <c r="A176" s="25"/>
      <c r="B176" s="25"/>
      <c r="C176" s="25"/>
      <c r="D176" s="25"/>
      <c r="E176" s="25"/>
      <c r="F176" s="25"/>
      <c r="G176" s="25"/>
      <c r="H176" s="25"/>
      <c r="I176" s="25"/>
      <c r="J176" s="25"/>
      <c r="K176" s="25"/>
      <c r="L176" s="25"/>
      <c r="M176" s="25"/>
      <c r="N176" s="25"/>
      <c r="O176" s="25"/>
      <c r="P176" s="25"/>
      <c r="Q176" s="25"/>
      <c r="R176" s="25"/>
      <c r="S176" s="25"/>
      <c r="T176" s="25"/>
      <c r="U176" s="25"/>
      <c r="V176" s="25"/>
      <c r="W176" s="25"/>
      <c r="X176" s="25"/>
      <c r="Y176" s="25"/>
      <c r="Z176" s="25"/>
      <c r="AA176" s="25"/>
      <c r="AB176" s="25"/>
    </row>
    <row r="177" spans="1:28" x14ac:dyDescent="0.25">
      <c r="A177" s="25"/>
      <c r="B177" s="25"/>
      <c r="C177" s="25"/>
      <c r="D177" s="25"/>
      <c r="E177" s="25"/>
      <c r="F177" s="25"/>
      <c r="G177" s="25"/>
      <c r="H177" s="25"/>
      <c r="I177" s="25"/>
      <c r="J177" s="25"/>
      <c r="K177" s="25"/>
      <c r="L177" s="25"/>
      <c r="M177" s="25"/>
      <c r="N177" s="25"/>
      <c r="O177" s="25"/>
      <c r="P177" s="25"/>
      <c r="Q177" s="25"/>
      <c r="R177" s="25"/>
      <c r="S177" s="25"/>
      <c r="T177" s="25"/>
      <c r="U177" s="25"/>
      <c r="V177" s="25"/>
      <c r="W177" s="25"/>
      <c r="X177" s="25"/>
      <c r="Y177" s="25"/>
      <c r="Z177" s="25"/>
      <c r="AA177" s="25"/>
      <c r="AB177" s="25"/>
    </row>
    <row r="178" spans="1:28" x14ac:dyDescent="0.25">
      <c r="A178" s="25"/>
      <c r="B178" s="25"/>
      <c r="C178" s="25"/>
      <c r="D178" s="25"/>
      <c r="E178" s="25"/>
      <c r="F178" s="25"/>
      <c r="G178" s="25"/>
      <c r="H178" s="25"/>
      <c r="I178" s="25"/>
      <c r="J178" s="25"/>
      <c r="K178" s="25"/>
      <c r="L178" s="25"/>
      <c r="M178" s="25"/>
      <c r="N178" s="25"/>
      <c r="O178" s="25"/>
      <c r="P178" s="25"/>
      <c r="Q178" s="25"/>
      <c r="R178" s="25"/>
      <c r="S178" s="25"/>
      <c r="T178" s="25"/>
      <c r="U178" s="25"/>
      <c r="V178" s="25"/>
      <c r="W178" s="25"/>
      <c r="X178" s="25"/>
      <c r="Y178" s="25"/>
      <c r="Z178" s="25"/>
      <c r="AA178" s="25"/>
      <c r="AB178" s="25"/>
    </row>
    <row r="179" spans="1:28" x14ac:dyDescent="0.25">
      <c r="A179" s="25"/>
      <c r="B179" s="25"/>
      <c r="C179" s="25"/>
      <c r="D179" s="25"/>
      <c r="E179" s="25"/>
      <c r="F179" s="25"/>
      <c r="G179" s="25"/>
      <c r="H179" s="25"/>
      <c r="I179" s="25"/>
      <c r="J179" s="25"/>
      <c r="K179" s="25"/>
      <c r="L179" s="25"/>
      <c r="M179" s="25"/>
      <c r="N179" s="25"/>
      <c r="O179" s="25"/>
      <c r="P179" s="25"/>
      <c r="Q179" s="25"/>
      <c r="R179" s="25"/>
      <c r="S179" s="25"/>
      <c r="T179" s="25"/>
      <c r="U179" s="25"/>
      <c r="V179" s="25"/>
      <c r="W179" s="25"/>
      <c r="X179" s="25"/>
      <c r="Y179" s="25"/>
      <c r="Z179" s="25"/>
      <c r="AA179" s="25"/>
      <c r="AB179" s="25"/>
    </row>
    <row r="180" spans="1:28" x14ac:dyDescent="0.25">
      <c r="A180" s="25"/>
      <c r="B180" s="25"/>
      <c r="C180" s="25"/>
      <c r="D180" s="25"/>
      <c r="E180" s="25"/>
      <c r="F180" s="25"/>
      <c r="G180" s="25"/>
      <c r="H180" s="25"/>
      <c r="I180" s="25"/>
      <c r="J180" s="25"/>
      <c r="K180" s="25"/>
      <c r="L180" s="25"/>
      <c r="M180" s="25"/>
      <c r="N180" s="25"/>
      <c r="O180" s="25"/>
      <c r="P180" s="25"/>
      <c r="Q180" s="25"/>
      <c r="R180" s="25"/>
      <c r="S180" s="25"/>
      <c r="T180" s="25"/>
      <c r="U180" s="25"/>
      <c r="V180" s="25"/>
      <c r="W180" s="25"/>
      <c r="X180" s="25"/>
      <c r="Y180" s="25"/>
      <c r="Z180" s="25"/>
      <c r="AA180" s="25"/>
      <c r="AB180" s="25"/>
    </row>
    <row r="181" spans="1:28" x14ac:dyDescent="0.25">
      <c r="A181" s="25"/>
      <c r="B181" s="25"/>
      <c r="C181" s="25"/>
      <c r="D181" s="25"/>
      <c r="E181" s="25"/>
      <c r="F181" s="25"/>
      <c r="G181" s="25"/>
      <c r="H181" s="25"/>
      <c r="I181" s="25"/>
      <c r="J181" s="25"/>
      <c r="K181" s="25"/>
      <c r="L181" s="25"/>
      <c r="M181" s="25"/>
      <c r="N181" s="25"/>
      <c r="O181" s="25"/>
      <c r="P181" s="25"/>
      <c r="Q181" s="25"/>
      <c r="R181" s="25"/>
      <c r="S181" s="25"/>
      <c r="T181" s="25"/>
      <c r="U181" s="25"/>
      <c r="V181" s="25"/>
      <c r="W181" s="25"/>
      <c r="X181" s="25"/>
      <c r="Y181" s="25"/>
      <c r="Z181" s="25"/>
      <c r="AA181" s="25"/>
      <c r="AB181" s="25"/>
    </row>
    <row r="182" spans="1:28" x14ac:dyDescent="0.25">
      <c r="A182" s="25"/>
      <c r="B182" s="25"/>
      <c r="C182" s="25"/>
      <c r="D182" s="25"/>
      <c r="E182" s="25"/>
      <c r="F182" s="25"/>
      <c r="G182" s="25"/>
      <c r="H182" s="25"/>
      <c r="I182" s="25"/>
      <c r="J182" s="25"/>
      <c r="K182" s="25"/>
      <c r="L182" s="25"/>
      <c r="M182" s="25"/>
      <c r="N182" s="25"/>
      <c r="O182" s="25"/>
      <c r="P182" s="25"/>
      <c r="Q182" s="25"/>
      <c r="R182" s="25"/>
      <c r="S182" s="25"/>
      <c r="T182" s="25"/>
      <c r="U182" s="25"/>
      <c r="V182" s="25"/>
      <c r="W182" s="25"/>
      <c r="X182" s="25"/>
      <c r="Y182" s="25"/>
      <c r="Z182" s="25"/>
      <c r="AA182" s="25"/>
      <c r="AB182" s="25"/>
    </row>
    <row r="183" spans="1:28" x14ac:dyDescent="0.25">
      <c r="A183" s="25"/>
      <c r="B183" s="25"/>
      <c r="C183" s="25"/>
      <c r="D183" s="25"/>
      <c r="E183" s="25"/>
      <c r="F183" s="25"/>
      <c r="G183" s="25"/>
      <c r="H183" s="25"/>
      <c r="I183" s="25"/>
      <c r="J183" s="25"/>
      <c r="K183" s="25"/>
      <c r="L183" s="25"/>
      <c r="M183" s="25"/>
      <c r="N183" s="25"/>
      <c r="O183" s="25"/>
      <c r="P183" s="25"/>
      <c r="Q183" s="25"/>
      <c r="R183" s="25"/>
      <c r="S183" s="25"/>
      <c r="T183" s="25"/>
      <c r="U183" s="25"/>
      <c r="V183" s="25"/>
      <c r="W183" s="25"/>
      <c r="X183" s="25"/>
      <c r="Y183" s="25"/>
      <c r="Z183" s="25"/>
      <c r="AA183" s="25"/>
      <c r="AB183" s="25"/>
    </row>
    <row r="184" spans="1:28" x14ac:dyDescent="0.25">
      <c r="A184" s="25"/>
      <c r="B184" s="25"/>
      <c r="C184" s="25"/>
      <c r="D184" s="25"/>
      <c r="E184" s="25"/>
      <c r="F184" s="25"/>
      <c r="G184" s="25"/>
      <c r="H184" s="25"/>
      <c r="I184" s="25"/>
      <c r="J184" s="25"/>
      <c r="K184" s="25"/>
      <c r="L184" s="25"/>
      <c r="M184" s="25"/>
      <c r="N184" s="25"/>
      <c r="O184" s="25"/>
      <c r="P184" s="25"/>
      <c r="Q184" s="25"/>
      <c r="R184" s="25"/>
      <c r="S184" s="25"/>
      <c r="T184" s="25"/>
      <c r="U184" s="25"/>
      <c r="V184" s="25"/>
      <c r="W184" s="25"/>
      <c r="X184" s="25"/>
      <c r="Y184" s="25"/>
      <c r="Z184" s="25"/>
      <c r="AA184" s="25"/>
      <c r="AB184" s="25"/>
    </row>
    <row r="185" spans="1:28" x14ac:dyDescent="0.25">
      <c r="A185" s="25"/>
      <c r="B185" s="25"/>
      <c r="C185" s="25"/>
      <c r="D185" s="25"/>
      <c r="E185" s="25"/>
      <c r="F185" s="25"/>
      <c r="G185" s="25"/>
      <c r="H185" s="25"/>
      <c r="I185" s="25"/>
      <c r="J185" s="25"/>
      <c r="K185" s="25"/>
      <c r="L185" s="25"/>
      <c r="M185" s="25"/>
      <c r="N185" s="25"/>
      <c r="O185" s="25"/>
      <c r="P185" s="25"/>
      <c r="Q185" s="25"/>
      <c r="R185" s="25"/>
      <c r="S185" s="25"/>
      <c r="T185" s="25"/>
      <c r="U185" s="25"/>
      <c r="V185" s="25"/>
      <c r="W185" s="25"/>
      <c r="X185" s="25"/>
      <c r="Y185" s="25"/>
      <c r="Z185" s="25"/>
      <c r="AA185" s="25"/>
      <c r="AB185" s="25"/>
    </row>
    <row r="186" spans="1:28" x14ac:dyDescent="0.25">
      <c r="A186" s="25"/>
      <c r="B186" s="25"/>
      <c r="C186" s="25"/>
      <c r="D186" s="25"/>
      <c r="E186" s="25"/>
      <c r="F186" s="25"/>
      <c r="G186" s="25"/>
      <c r="H186" s="25"/>
      <c r="I186" s="25"/>
      <c r="J186" s="25"/>
      <c r="K186" s="25"/>
      <c r="L186" s="25"/>
      <c r="M186" s="25"/>
      <c r="N186" s="25"/>
      <c r="O186" s="25"/>
      <c r="P186" s="25"/>
      <c r="Q186" s="25"/>
      <c r="R186" s="25"/>
      <c r="S186" s="25"/>
      <c r="T186" s="25"/>
      <c r="U186" s="25"/>
      <c r="V186" s="25"/>
      <c r="W186" s="25"/>
      <c r="X186" s="25"/>
      <c r="Y186" s="25"/>
      <c r="Z186" s="25"/>
      <c r="AA186" s="25"/>
      <c r="AB186" s="25"/>
    </row>
    <row r="187" spans="1:28" x14ac:dyDescent="0.25">
      <c r="A187" s="25"/>
      <c r="B187" s="25"/>
      <c r="C187" s="25"/>
      <c r="D187" s="25"/>
      <c r="E187" s="25"/>
      <c r="F187" s="25"/>
      <c r="G187" s="25"/>
      <c r="H187" s="25"/>
      <c r="I187" s="25"/>
      <c r="J187" s="25"/>
      <c r="K187" s="25"/>
      <c r="L187" s="25"/>
      <c r="M187" s="25"/>
      <c r="N187" s="25"/>
      <c r="O187" s="25"/>
      <c r="P187" s="25"/>
      <c r="Q187" s="25"/>
      <c r="R187" s="25"/>
      <c r="S187" s="25"/>
      <c r="T187" s="25"/>
      <c r="U187" s="25"/>
      <c r="V187" s="25"/>
      <c r="W187" s="25"/>
      <c r="X187" s="25"/>
      <c r="Y187" s="25"/>
      <c r="Z187" s="25"/>
      <c r="AA187" s="25"/>
      <c r="AB187" s="25"/>
    </row>
    <row r="188" spans="1:28" x14ac:dyDescent="0.25">
      <c r="A188" s="25"/>
      <c r="B188" s="25"/>
      <c r="C188" s="25"/>
      <c r="D188" s="25"/>
      <c r="E188" s="25"/>
      <c r="F188" s="25"/>
      <c r="G188" s="25"/>
      <c r="H188" s="25"/>
      <c r="I188" s="25"/>
      <c r="J188" s="25"/>
      <c r="K188" s="25"/>
      <c r="L188" s="25"/>
      <c r="M188" s="25"/>
      <c r="N188" s="25"/>
      <c r="O188" s="25"/>
      <c r="P188" s="25"/>
      <c r="Q188" s="25"/>
      <c r="R188" s="25"/>
      <c r="S188" s="25"/>
      <c r="T188" s="25"/>
      <c r="U188" s="25"/>
      <c r="V188" s="25"/>
      <c r="W188" s="25"/>
      <c r="X188" s="25"/>
      <c r="Y188" s="25"/>
      <c r="Z188" s="25"/>
      <c r="AA188" s="25"/>
      <c r="AB188" s="25"/>
    </row>
    <row r="189" spans="1:28" x14ac:dyDescent="0.25">
      <c r="A189" s="25"/>
      <c r="B189" s="25"/>
      <c r="C189" s="25"/>
      <c r="D189" s="25"/>
      <c r="E189" s="25"/>
      <c r="F189" s="25"/>
      <c r="G189" s="25"/>
      <c r="H189" s="25"/>
      <c r="I189" s="25"/>
      <c r="J189" s="25"/>
      <c r="K189" s="25"/>
      <c r="L189" s="25"/>
      <c r="M189" s="25"/>
      <c r="N189" s="25"/>
      <c r="O189" s="25"/>
      <c r="P189" s="25"/>
      <c r="Q189" s="25"/>
      <c r="R189" s="25"/>
      <c r="S189" s="25"/>
      <c r="T189" s="25"/>
      <c r="U189" s="25"/>
      <c r="V189" s="25"/>
      <c r="W189" s="25"/>
      <c r="X189" s="25"/>
      <c r="Y189" s="25"/>
      <c r="Z189" s="25"/>
      <c r="AA189" s="25"/>
      <c r="AB189" s="25"/>
    </row>
    <row r="190" spans="1:28" x14ac:dyDescent="0.25">
      <c r="A190" s="25"/>
      <c r="B190" s="25"/>
      <c r="C190" s="25"/>
      <c r="D190" s="25"/>
      <c r="E190" s="25"/>
      <c r="F190" s="25"/>
      <c r="G190" s="25"/>
      <c r="H190" s="25"/>
      <c r="I190" s="25"/>
      <c r="J190" s="25"/>
      <c r="K190" s="25"/>
      <c r="L190" s="25"/>
      <c r="M190" s="25"/>
      <c r="N190" s="25"/>
      <c r="O190" s="25"/>
      <c r="P190" s="25"/>
      <c r="Q190" s="25"/>
      <c r="R190" s="25"/>
      <c r="S190" s="25"/>
      <c r="T190" s="25"/>
      <c r="U190" s="25"/>
      <c r="V190" s="25"/>
      <c r="W190" s="25"/>
      <c r="X190" s="25"/>
      <c r="Y190" s="25"/>
      <c r="Z190" s="25"/>
      <c r="AA190" s="25"/>
      <c r="AB190" s="25"/>
    </row>
    <row r="191" spans="1:28" x14ac:dyDescent="0.25">
      <c r="A191" s="25"/>
      <c r="B191" s="25"/>
      <c r="C191" s="25"/>
      <c r="D191" s="25"/>
      <c r="E191" s="25"/>
      <c r="F191" s="25"/>
      <c r="G191" s="25"/>
      <c r="H191" s="25"/>
      <c r="I191" s="25"/>
      <c r="J191" s="25"/>
      <c r="K191" s="25"/>
      <c r="L191" s="25"/>
      <c r="M191" s="25"/>
      <c r="N191" s="25"/>
      <c r="O191" s="25"/>
      <c r="P191" s="25"/>
      <c r="Q191" s="25"/>
      <c r="R191" s="25"/>
      <c r="S191" s="25"/>
      <c r="T191" s="25"/>
      <c r="U191" s="25"/>
      <c r="V191" s="25"/>
      <c r="W191" s="25"/>
      <c r="X191" s="25"/>
      <c r="Y191" s="25"/>
      <c r="Z191" s="25"/>
      <c r="AA191" s="25"/>
      <c r="AB191" s="25"/>
    </row>
    <row r="192" spans="1:28" x14ac:dyDescent="0.25">
      <c r="A192" s="25"/>
      <c r="B192" s="25"/>
      <c r="C192" s="25"/>
      <c r="D192" s="25"/>
      <c r="E192" s="25"/>
      <c r="F192" s="25"/>
      <c r="G192" s="25"/>
      <c r="H192" s="25"/>
      <c r="I192" s="25"/>
      <c r="J192" s="25"/>
      <c r="K192" s="25"/>
      <c r="L192" s="25"/>
      <c r="M192" s="25"/>
      <c r="N192" s="25"/>
      <c r="O192" s="25"/>
      <c r="P192" s="25"/>
      <c r="Q192" s="25"/>
      <c r="R192" s="25"/>
      <c r="S192" s="25"/>
      <c r="T192" s="25"/>
      <c r="U192" s="25"/>
      <c r="V192" s="25"/>
      <c r="W192" s="25"/>
      <c r="X192" s="25"/>
      <c r="Y192" s="25"/>
      <c r="Z192" s="25"/>
      <c r="AA192" s="25"/>
      <c r="AB192" s="25"/>
    </row>
    <row r="193" spans="1:28" x14ac:dyDescent="0.25">
      <c r="A193" s="25"/>
      <c r="B193" s="25"/>
      <c r="C193" s="25"/>
      <c r="D193" s="25"/>
      <c r="E193" s="25"/>
      <c r="F193" s="25"/>
      <c r="G193" s="25"/>
      <c r="H193" s="25"/>
      <c r="I193" s="25"/>
      <c r="J193" s="25"/>
      <c r="K193" s="25"/>
      <c r="L193" s="25"/>
      <c r="M193" s="25"/>
      <c r="N193" s="25"/>
      <c r="O193" s="25"/>
      <c r="P193" s="25"/>
      <c r="Q193" s="25"/>
      <c r="R193" s="25"/>
      <c r="S193" s="25"/>
      <c r="T193" s="25"/>
      <c r="U193" s="25"/>
      <c r="V193" s="25"/>
      <c r="W193" s="25"/>
      <c r="X193" s="25"/>
      <c r="Y193" s="25"/>
      <c r="Z193" s="25"/>
      <c r="AA193" s="25"/>
      <c r="AB193" s="25"/>
    </row>
    <row r="194" spans="1:28" x14ac:dyDescent="0.25">
      <c r="A194" s="25"/>
      <c r="B194" s="25"/>
      <c r="C194" s="25"/>
      <c r="D194" s="25"/>
      <c r="E194" s="25"/>
      <c r="F194" s="25"/>
      <c r="G194" s="25"/>
      <c r="H194" s="25"/>
      <c r="I194" s="25"/>
      <c r="J194" s="25"/>
      <c r="K194" s="25"/>
      <c r="L194" s="25"/>
      <c r="M194" s="25"/>
      <c r="N194" s="25"/>
      <c r="O194" s="25"/>
      <c r="P194" s="25"/>
      <c r="Q194" s="25"/>
      <c r="R194" s="25"/>
      <c r="S194" s="25"/>
      <c r="T194" s="25"/>
      <c r="U194" s="25"/>
      <c r="V194" s="25"/>
      <c r="W194" s="25"/>
      <c r="X194" s="25"/>
      <c r="Y194" s="25"/>
      <c r="Z194" s="25"/>
      <c r="AA194" s="25"/>
      <c r="AB194" s="25"/>
    </row>
    <row r="195" spans="1:28" x14ac:dyDescent="0.25">
      <c r="A195" s="25"/>
      <c r="B195" s="25"/>
      <c r="C195" s="25"/>
      <c r="D195" s="25"/>
      <c r="E195" s="25"/>
      <c r="F195" s="25"/>
      <c r="G195" s="25"/>
      <c r="H195" s="25"/>
      <c r="I195" s="25"/>
      <c r="J195" s="25"/>
      <c r="K195" s="25"/>
      <c r="L195" s="25"/>
      <c r="M195" s="25"/>
      <c r="N195" s="25"/>
      <c r="O195" s="25"/>
      <c r="P195" s="25"/>
      <c r="Q195" s="25"/>
      <c r="R195" s="25"/>
      <c r="S195" s="25"/>
      <c r="T195" s="25"/>
      <c r="U195" s="25"/>
      <c r="V195" s="25"/>
      <c r="W195" s="25"/>
      <c r="X195" s="25"/>
      <c r="Y195" s="25"/>
      <c r="Z195" s="25"/>
      <c r="AA195" s="25"/>
      <c r="AB195" s="25"/>
    </row>
    <row r="196" spans="1:28" x14ac:dyDescent="0.25">
      <c r="A196" s="25"/>
      <c r="B196" s="25"/>
      <c r="C196" s="25"/>
      <c r="D196" s="25"/>
      <c r="E196" s="25"/>
      <c r="F196" s="25"/>
      <c r="G196" s="25"/>
      <c r="H196" s="25"/>
      <c r="I196" s="25"/>
      <c r="J196" s="25"/>
      <c r="K196" s="25"/>
      <c r="L196" s="25"/>
      <c r="M196" s="25"/>
      <c r="N196" s="25"/>
      <c r="O196" s="25"/>
      <c r="P196" s="25"/>
      <c r="Q196" s="25"/>
      <c r="R196" s="25"/>
      <c r="S196" s="25"/>
      <c r="T196" s="25"/>
      <c r="U196" s="25"/>
      <c r="V196" s="25"/>
      <c r="W196" s="25"/>
      <c r="X196" s="25"/>
      <c r="Y196" s="25"/>
      <c r="Z196" s="25"/>
      <c r="AA196" s="25"/>
      <c r="AB196" s="25"/>
    </row>
    <row r="197" spans="1:28" x14ac:dyDescent="0.25">
      <c r="A197" s="25"/>
      <c r="B197" s="25"/>
      <c r="C197" s="25"/>
      <c r="D197" s="25"/>
      <c r="E197" s="25"/>
      <c r="F197" s="25"/>
      <c r="G197" s="25"/>
      <c r="H197" s="25"/>
      <c r="I197" s="25"/>
      <c r="J197" s="25"/>
      <c r="K197" s="25"/>
      <c r="L197" s="25"/>
      <c r="M197" s="25"/>
      <c r="N197" s="25"/>
      <c r="O197" s="25"/>
      <c r="P197" s="25"/>
      <c r="Q197" s="25"/>
      <c r="R197" s="25"/>
      <c r="S197" s="25"/>
      <c r="T197" s="25"/>
      <c r="U197" s="25"/>
      <c r="V197" s="25"/>
      <c r="W197" s="25"/>
      <c r="X197" s="25"/>
      <c r="Y197" s="25"/>
      <c r="Z197" s="25"/>
      <c r="AA197" s="25"/>
      <c r="AB197" s="25"/>
    </row>
    <row r="198" spans="1:28" x14ac:dyDescent="0.25">
      <c r="A198" s="25"/>
      <c r="B198" s="25"/>
      <c r="C198" s="25"/>
      <c r="D198" s="25"/>
      <c r="E198" s="25"/>
      <c r="F198" s="25"/>
      <c r="G198" s="25"/>
      <c r="H198" s="25"/>
      <c r="I198" s="25"/>
      <c r="J198" s="25"/>
      <c r="K198" s="25"/>
      <c r="L198" s="25"/>
      <c r="M198" s="25"/>
      <c r="N198" s="25"/>
      <c r="O198" s="25"/>
      <c r="P198" s="25"/>
      <c r="Q198" s="25"/>
      <c r="R198" s="25"/>
      <c r="S198" s="25"/>
      <c r="T198" s="25"/>
      <c r="U198" s="25"/>
      <c r="V198" s="25"/>
      <c r="W198" s="25"/>
      <c r="X198" s="25"/>
      <c r="Y198" s="25"/>
      <c r="Z198" s="25"/>
      <c r="AA198" s="25"/>
      <c r="AB198" s="25"/>
    </row>
    <row r="199" spans="1:28" x14ac:dyDescent="0.25">
      <c r="A199" s="25"/>
      <c r="B199" s="25"/>
      <c r="C199" s="25"/>
      <c r="D199" s="25"/>
      <c r="E199" s="25"/>
      <c r="F199" s="25"/>
      <c r="G199" s="25"/>
      <c r="H199" s="25"/>
      <c r="I199" s="25"/>
      <c r="J199" s="25"/>
      <c r="K199" s="25"/>
      <c r="L199" s="25"/>
      <c r="M199" s="25"/>
      <c r="N199" s="25"/>
      <c r="O199" s="25"/>
      <c r="P199" s="25"/>
      <c r="Q199" s="25"/>
      <c r="R199" s="25"/>
      <c r="S199" s="25"/>
      <c r="T199" s="25"/>
      <c r="U199" s="25"/>
      <c r="V199" s="25"/>
      <c r="W199" s="25"/>
      <c r="X199" s="25"/>
      <c r="Y199" s="25"/>
      <c r="Z199" s="25"/>
      <c r="AA199" s="25"/>
      <c r="AB199" s="25"/>
    </row>
    <row r="200" spans="1:28" x14ac:dyDescent="0.25">
      <c r="A200" s="25"/>
      <c r="B200" s="25"/>
      <c r="C200" s="25"/>
      <c r="D200" s="25"/>
      <c r="E200" s="25"/>
      <c r="F200" s="25"/>
      <c r="G200" s="25"/>
      <c r="H200" s="25"/>
      <c r="I200" s="25"/>
      <c r="J200" s="25"/>
      <c r="K200" s="25"/>
      <c r="L200" s="25"/>
      <c r="M200" s="25"/>
      <c r="N200" s="25"/>
      <c r="O200" s="25"/>
      <c r="P200" s="25"/>
      <c r="Q200" s="25"/>
      <c r="R200" s="25"/>
      <c r="S200" s="25"/>
      <c r="T200" s="25"/>
      <c r="U200" s="25"/>
      <c r="V200" s="25"/>
      <c r="W200" s="25"/>
      <c r="X200" s="25"/>
      <c r="Y200" s="25"/>
      <c r="Z200" s="25"/>
      <c r="AA200" s="25"/>
      <c r="AB200" s="25"/>
    </row>
    <row r="201" spans="1:28" x14ac:dyDescent="0.25">
      <c r="A201" s="25"/>
      <c r="B201" s="25"/>
      <c r="C201" s="25"/>
      <c r="D201" s="25"/>
      <c r="E201" s="25"/>
      <c r="F201" s="25"/>
      <c r="G201" s="25"/>
      <c r="H201" s="25"/>
      <c r="I201" s="25"/>
      <c r="J201" s="25"/>
      <c r="K201" s="25"/>
      <c r="L201" s="25"/>
      <c r="M201" s="25"/>
      <c r="N201" s="25"/>
      <c r="O201" s="25"/>
      <c r="P201" s="25"/>
      <c r="Q201" s="25"/>
      <c r="R201" s="25"/>
      <c r="S201" s="25"/>
      <c r="T201" s="25"/>
      <c r="U201" s="25"/>
      <c r="V201" s="25"/>
      <c r="W201" s="25"/>
      <c r="X201" s="25"/>
      <c r="Y201" s="25"/>
      <c r="Z201" s="25"/>
      <c r="AA201" s="25"/>
      <c r="AB201" s="25"/>
    </row>
    <row r="202" spans="1:28" x14ac:dyDescent="0.25">
      <c r="A202" s="25"/>
      <c r="B202" s="25"/>
      <c r="C202" s="25"/>
      <c r="D202" s="25"/>
      <c r="E202" s="25"/>
      <c r="F202" s="25"/>
      <c r="G202" s="25"/>
      <c r="H202" s="25"/>
      <c r="I202" s="25"/>
      <c r="J202" s="25"/>
      <c r="K202" s="25"/>
      <c r="L202" s="25"/>
      <c r="M202" s="25"/>
      <c r="N202" s="25"/>
      <c r="O202" s="25"/>
      <c r="P202" s="25"/>
      <c r="Q202" s="25"/>
      <c r="R202" s="25"/>
      <c r="S202" s="25"/>
      <c r="T202" s="25"/>
      <c r="U202" s="25"/>
      <c r="V202" s="25"/>
      <c r="W202" s="25"/>
      <c r="X202" s="25"/>
      <c r="Y202" s="25"/>
      <c r="Z202" s="25"/>
      <c r="AA202" s="25"/>
      <c r="AB202" s="25"/>
    </row>
    <row r="203" spans="1:28" x14ac:dyDescent="0.25">
      <c r="A203" s="25"/>
      <c r="B203" s="25"/>
      <c r="C203" s="25"/>
      <c r="D203" s="25"/>
      <c r="E203" s="25"/>
      <c r="F203" s="25"/>
      <c r="G203" s="25"/>
      <c r="H203" s="25"/>
      <c r="I203" s="25"/>
      <c r="J203" s="25"/>
      <c r="K203" s="25"/>
      <c r="L203" s="25"/>
      <c r="M203" s="25"/>
      <c r="N203" s="25"/>
      <c r="O203" s="25"/>
      <c r="P203" s="25"/>
      <c r="Q203" s="25"/>
      <c r="R203" s="25"/>
      <c r="S203" s="25"/>
      <c r="T203" s="25"/>
      <c r="U203" s="25"/>
      <c r="V203" s="25"/>
      <c r="W203" s="25"/>
      <c r="X203" s="25"/>
      <c r="Y203" s="25"/>
      <c r="Z203" s="25"/>
      <c r="AA203" s="25"/>
      <c r="AB203" s="25"/>
    </row>
    <row r="204" spans="1:28" x14ac:dyDescent="0.25">
      <c r="A204" s="25"/>
      <c r="B204" s="25"/>
      <c r="C204" s="25"/>
      <c r="D204" s="25"/>
      <c r="E204" s="25"/>
      <c r="F204" s="25"/>
      <c r="G204" s="25"/>
      <c r="H204" s="25"/>
      <c r="I204" s="25"/>
      <c r="J204" s="25"/>
      <c r="K204" s="25"/>
      <c r="L204" s="25"/>
      <c r="M204" s="25"/>
      <c r="N204" s="25"/>
      <c r="O204" s="25"/>
      <c r="P204" s="25"/>
      <c r="Q204" s="25"/>
      <c r="R204" s="25"/>
      <c r="S204" s="25"/>
      <c r="T204" s="25"/>
      <c r="U204" s="25"/>
      <c r="V204" s="25"/>
      <c r="W204" s="25"/>
      <c r="X204" s="25"/>
      <c r="Y204" s="25"/>
      <c r="Z204" s="25"/>
      <c r="AA204" s="25"/>
      <c r="AB204" s="25"/>
    </row>
    <row r="205" spans="1:28" x14ac:dyDescent="0.25">
      <c r="A205" s="25"/>
      <c r="B205" s="25"/>
      <c r="C205" s="25"/>
      <c r="D205" s="25"/>
      <c r="E205" s="25"/>
      <c r="F205" s="25"/>
      <c r="G205" s="25"/>
      <c r="H205" s="25"/>
      <c r="I205" s="25"/>
      <c r="J205" s="25"/>
      <c r="K205" s="25"/>
      <c r="L205" s="25"/>
      <c r="M205" s="25"/>
      <c r="N205" s="25"/>
      <c r="O205" s="25"/>
      <c r="P205" s="25"/>
      <c r="Q205" s="25"/>
      <c r="R205" s="25"/>
      <c r="S205" s="25"/>
      <c r="T205" s="25"/>
      <c r="U205" s="25"/>
      <c r="V205" s="25"/>
      <c r="W205" s="25"/>
      <c r="X205" s="25"/>
      <c r="Y205" s="25"/>
      <c r="Z205" s="25"/>
      <c r="AA205" s="25"/>
      <c r="AB205" s="25"/>
    </row>
    <row r="206" spans="1:28" x14ac:dyDescent="0.25">
      <c r="A206" s="25"/>
      <c r="B206" s="25"/>
      <c r="C206" s="25"/>
      <c r="D206" s="25"/>
      <c r="E206" s="25"/>
      <c r="F206" s="25"/>
      <c r="G206" s="25"/>
      <c r="H206" s="25"/>
      <c r="I206" s="25"/>
      <c r="J206" s="25"/>
      <c r="K206" s="25"/>
      <c r="L206" s="25"/>
      <c r="M206" s="25"/>
      <c r="N206" s="25"/>
      <c r="O206" s="25"/>
      <c r="P206" s="25"/>
      <c r="Q206" s="25"/>
      <c r="R206" s="25"/>
      <c r="S206" s="25"/>
      <c r="T206" s="25"/>
      <c r="U206" s="25"/>
      <c r="V206" s="25"/>
      <c r="W206" s="25"/>
      <c r="X206" s="25"/>
      <c r="Y206" s="25"/>
      <c r="Z206" s="25"/>
      <c r="AA206" s="25"/>
      <c r="AB206" s="25"/>
    </row>
    <row r="207" spans="1:28" x14ac:dyDescent="0.25">
      <c r="A207" s="25"/>
      <c r="B207" s="25"/>
      <c r="C207" s="25"/>
      <c r="D207" s="25"/>
      <c r="E207" s="25"/>
      <c r="F207" s="25"/>
      <c r="G207" s="25"/>
      <c r="H207" s="25"/>
      <c r="I207" s="25"/>
      <c r="J207" s="25"/>
      <c r="K207" s="25"/>
      <c r="L207" s="25"/>
      <c r="M207" s="25"/>
      <c r="N207" s="25"/>
      <c r="O207" s="25"/>
      <c r="P207" s="25"/>
      <c r="Q207" s="25"/>
      <c r="R207" s="25"/>
      <c r="S207" s="25"/>
      <c r="T207" s="25"/>
      <c r="U207" s="25"/>
      <c r="V207" s="25"/>
      <c r="W207" s="25"/>
      <c r="X207" s="25"/>
      <c r="Y207" s="25"/>
      <c r="Z207" s="25"/>
      <c r="AA207" s="25"/>
      <c r="AB207" s="25"/>
    </row>
    <row r="208" spans="1:28" x14ac:dyDescent="0.25">
      <c r="A208" s="25"/>
      <c r="B208" s="25"/>
      <c r="C208" s="25"/>
      <c r="D208" s="25"/>
      <c r="E208" s="25"/>
      <c r="F208" s="25"/>
      <c r="G208" s="25"/>
      <c r="H208" s="25"/>
      <c r="I208" s="25"/>
      <c r="J208" s="25"/>
      <c r="K208" s="25"/>
      <c r="L208" s="25"/>
      <c r="M208" s="25"/>
      <c r="N208" s="25"/>
      <c r="O208" s="25"/>
      <c r="P208" s="25"/>
      <c r="Q208" s="25"/>
      <c r="R208" s="25"/>
      <c r="S208" s="25"/>
      <c r="T208" s="25"/>
      <c r="U208" s="25"/>
      <c r="V208" s="25"/>
      <c r="W208" s="25"/>
      <c r="X208" s="25"/>
      <c r="Y208" s="25"/>
      <c r="Z208" s="25"/>
      <c r="AA208" s="25"/>
      <c r="AB208" s="25"/>
    </row>
    <row r="209" spans="1:28" x14ac:dyDescent="0.25">
      <c r="A209" s="25"/>
      <c r="B209" s="25"/>
      <c r="C209" s="25"/>
      <c r="D209" s="25"/>
      <c r="E209" s="25"/>
      <c r="F209" s="25"/>
      <c r="G209" s="25"/>
      <c r="H209" s="25"/>
      <c r="I209" s="25"/>
      <c r="J209" s="25"/>
      <c r="K209" s="25"/>
      <c r="L209" s="25"/>
      <c r="M209" s="25"/>
      <c r="N209" s="25"/>
      <c r="O209" s="25"/>
      <c r="P209" s="25"/>
      <c r="Q209" s="25"/>
      <c r="R209" s="25"/>
      <c r="S209" s="25"/>
      <c r="T209" s="25"/>
      <c r="U209" s="25"/>
      <c r="V209" s="25"/>
      <c r="W209" s="25"/>
      <c r="X209" s="25"/>
      <c r="Y209" s="25"/>
      <c r="Z209" s="25"/>
      <c r="AA209" s="25"/>
      <c r="AB209" s="25"/>
    </row>
    <row r="210" spans="1:28" x14ac:dyDescent="0.25">
      <c r="A210" s="25"/>
      <c r="B210" s="25"/>
      <c r="C210" s="25"/>
      <c r="D210" s="25"/>
      <c r="E210" s="25"/>
      <c r="F210" s="25"/>
      <c r="G210" s="25"/>
      <c r="H210" s="25"/>
      <c r="I210" s="25"/>
      <c r="J210" s="25"/>
      <c r="K210" s="25"/>
      <c r="L210" s="25"/>
      <c r="M210" s="25"/>
      <c r="N210" s="25"/>
      <c r="O210" s="25"/>
      <c r="P210" s="25"/>
      <c r="Q210" s="25"/>
      <c r="R210" s="25"/>
      <c r="S210" s="25"/>
      <c r="T210" s="25"/>
      <c r="U210" s="25"/>
      <c r="V210" s="25"/>
      <c r="W210" s="25"/>
      <c r="X210" s="25"/>
      <c r="Y210" s="25"/>
      <c r="Z210" s="25"/>
      <c r="AA210" s="25"/>
      <c r="AB210" s="25"/>
    </row>
    <row r="211" spans="1:28" x14ac:dyDescent="0.25">
      <c r="A211" s="25"/>
      <c r="B211" s="25"/>
      <c r="C211" s="25"/>
      <c r="D211" s="25"/>
      <c r="E211" s="25"/>
      <c r="F211" s="25"/>
      <c r="G211" s="25"/>
      <c r="H211" s="25"/>
      <c r="I211" s="25"/>
      <c r="J211" s="25"/>
      <c r="K211" s="25"/>
      <c r="L211" s="25"/>
      <c r="M211" s="25"/>
      <c r="N211" s="25"/>
      <c r="O211" s="25"/>
      <c r="P211" s="25"/>
      <c r="Q211" s="25"/>
      <c r="R211" s="25"/>
      <c r="S211" s="25"/>
      <c r="T211" s="25"/>
      <c r="U211" s="25"/>
      <c r="V211" s="25"/>
      <c r="W211" s="25"/>
      <c r="X211" s="25"/>
      <c r="Y211" s="25"/>
      <c r="Z211" s="25"/>
      <c r="AA211" s="25"/>
      <c r="AB211" s="25"/>
    </row>
    <row r="212" spans="1:28" x14ac:dyDescent="0.25">
      <c r="A212" s="25"/>
      <c r="B212" s="25"/>
      <c r="C212" s="25"/>
      <c r="D212" s="25"/>
      <c r="E212" s="25"/>
      <c r="F212" s="25"/>
      <c r="G212" s="25"/>
      <c r="H212" s="25"/>
      <c r="I212" s="25"/>
      <c r="J212" s="25"/>
      <c r="K212" s="25"/>
      <c r="L212" s="25"/>
      <c r="M212" s="25"/>
      <c r="N212" s="25"/>
      <c r="O212" s="25"/>
      <c r="P212" s="25"/>
      <c r="Q212" s="25"/>
      <c r="R212" s="25"/>
      <c r="S212" s="25"/>
      <c r="T212" s="25"/>
      <c r="U212" s="25"/>
      <c r="V212" s="25"/>
      <c r="W212" s="25"/>
      <c r="X212" s="25"/>
      <c r="Y212" s="25"/>
      <c r="Z212" s="25"/>
      <c r="AA212" s="25"/>
      <c r="AB212" s="25"/>
    </row>
    <row r="213" spans="1:28" x14ac:dyDescent="0.25">
      <c r="A213" s="25"/>
      <c r="B213" s="25"/>
      <c r="C213" s="25"/>
      <c r="D213" s="25"/>
      <c r="E213" s="25"/>
      <c r="F213" s="25"/>
      <c r="G213" s="25"/>
      <c r="H213" s="25"/>
      <c r="I213" s="25"/>
      <c r="J213" s="25"/>
      <c r="K213" s="25"/>
      <c r="L213" s="25"/>
      <c r="M213" s="25"/>
      <c r="N213" s="25"/>
      <c r="O213" s="25"/>
      <c r="P213" s="25"/>
      <c r="Q213" s="25"/>
      <c r="R213" s="25"/>
      <c r="S213" s="25"/>
      <c r="T213" s="25"/>
      <c r="U213" s="25"/>
      <c r="V213" s="25"/>
      <c r="W213" s="25"/>
      <c r="X213" s="25"/>
      <c r="Y213" s="25"/>
      <c r="Z213" s="25"/>
      <c r="AA213" s="25"/>
      <c r="AB213" s="25"/>
    </row>
    <row r="214" spans="1:28" x14ac:dyDescent="0.25">
      <c r="A214" s="25"/>
      <c r="B214" s="25"/>
      <c r="C214" s="25"/>
      <c r="D214" s="25"/>
      <c r="E214" s="25"/>
      <c r="F214" s="25"/>
      <c r="G214" s="25"/>
      <c r="H214" s="25"/>
      <c r="I214" s="25"/>
      <c r="J214" s="25"/>
      <c r="K214" s="25"/>
      <c r="L214" s="25"/>
      <c r="M214" s="25"/>
      <c r="N214" s="25"/>
      <c r="O214" s="25"/>
      <c r="P214" s="25"/>
      <c r="Q214" s="25"/>
      <c r="R214" s="25"/>
      <c r="S214" s="25"/>
      <c r="T214" s="25"/>
      <c r="U214" s="25"/>
      <c r="V214" s="25"/>
      <c r="W214" s="25"/>
      <c r="X214" s="25"/>
      <c r="Y214" s="25"/>
      <c r="Z214" s="25"/>
      <c r="AA214" s="25"/>
      <c r="AB214" s="25"/>
    </row>
    <row r="215" spans="1:28" x14ac:dyDescent="0.25">
      <c r="A215" s="25"/>
      <c r="B215" s="25"/>
      <c r="C215" s="25"/>
      <c r="D215" s="25"/>
      <c r="E215" s="25"/>
      <c r="F215" s="25"/>
      <c r="G215" s="25"/>
      <c r="H215" s="25"/>
      <c r="I215" s="25"/>
      <c r="J215" s="25"/>
      <c r="K215" s="25"/>
      <c r="L215" s="25"/>
      <c r="M215" s="25"/>
      <c r="N215" s="25"/>
      <c r="O215" s="25"/>
      <c r="P215" s="25"/>
      <c r="Q215" s="25"/>
      <c r="R215" s="25"/>
      <c r="S215" s="25"/>
      <c r="T215" s="25"/>
      <c r="U215" s="25"/>
      <c r="V215" s="25"/>
      <c r="W215" s="25"/>
      <c r="X215" s="25"/>
      <c r="Y215" s="25"/>
      <c r="Z215" s="25"/>
      <c r="AA215" s="25"/>
      <c r="AB215" s="25"/>
    </row>
    <row r="216" spans="1:28" x14ac:dyDescent="0.25">
      <c r="A216" s="25"/>
      <c r="B216" s="25"/>
      <c r="C216" s="25"/>
      <c r="D216" s="25"/>
      <c r="E216" s="25"/>
      <c r="F216" s="25"/>
      <c r="G216" s="25"/>
      <c r="H216" s="25"/>
      <c r="I216" s="25"/>
      <c r="J216" s="25"/>
      <c r="K216" s="25"/>
      <c r="L216" s="25"/>
      <c r="M216" s="25"/>
      <c r="N216" s="25"/>
      <c r="O216" s="25"/>
      <c r="P216" s="25"/>
      <c r="Q216" s="25"/>
      <c r="R216" s="25"/>
      <c r="S216" s="25"/>
      <c r="T216" s="25"/>
      <c r="U216" s="25"/>
      <c r="V216" s="25"/>
      <c r="W216" s="25"/>
      <c r="X216" s="25"/>
      <c r="Y216" s="25"/>
      <c r="Z216" s="25"/>
      <c r="AA216" s="25"/>
      <c r="AB216" s="25"/>
    </row>
    <row r="217" spans="1:28" x14ac:dyDescent="0.25">
      <c r="A217" s="25"/>
      <c r="B217" s="25"/>
      <c r="C217" s="25"/>
      <c r="D217" s="25"/>
      <c r="E217" s="25"/>
      <c r="F217" s="25"/>
      <c r="G217" s="25"/>
      <c r="H217" s="25"/>
      <c r="I217" s="25"/>
      <c r="J217" s="25"/>
      <c r="K217" s="25"/>
      <c r="L217" s="25"/>
      <c r="M217" s="25"/>
      <c r="N217" s="25"/>
      <c r="O217" s="25"/>
      <c r="P217" s="25"/>
      <c r="Q217" s="25"/>
      <c r="R217" s="25"/>
      <c r="S217" s="25"/>
      <c r="T217" s="25"/>
      <c r="U217" s="25"/>
      <c r="V217" s="25"/>
      <c r="W217" s="25"/>
      <c r="X217" s="25"/>
      <c r="Y217" s="25"/>
      <c r="Z217" s="25"/>
      <c r="AA217" s="25"/>
      <c r="AB217" s="25"/>
    </row>
    <row r="218" spans="1:28" x14ac:dyDescent="0.25">
      <c r="A218" s="25"/>
      <c r="B218" s="25"/>
      <c r="C218" s="25"/>
      <c r="D218" s="25"/>
      <c r="E218" s="25"/>
      <c r="F218" s="25"/>
      <c r="G218" s="25"/>
      <c r="H218" s="25"/>
      <c r="I218" s="25"/>
      <c r="J218" s="25"/>
      <c r="K218" s="25"/>
      <c r="L218" s="25"/>
      <c r="M218" s="25"/>
      <c r="N218" s="25"/>
      <c r="O218" s="25"/>
      <c r="P218" s="25"/>
      <c r="Q218" s="25"/>
      <c r="R218" s="25"/>
      <c r="S218" s="25"/>
      <c r="T218" s="25"/>
      <c r="U218" s="25"/>
      <c r="V218" s="25"/>
      <c r="W218" s="25"/>
      <c r="X218" s="25"/>
      <c r="Y218" s="25"/>
      <c r="Z218" s="25"/>
      <c r="AA218" s="25"/>
      <c r="AB218" s="25"/>
    </row>
    <row r="219" spans="1:28" x14ac:dyDescent="0.25">
      <c r="A219" s="25"/>
      <c r="B219" s="25"/>
      <c r="C219" s="25"/>
      <c r="D219" s="25"/>
      <c r="E219" s="25"/>
      <c r="F219" s="25"/>
      <c r="G219" s="25"/>
      <c r="H219" s="25"/>
      <c r="I219" s="25"/>
      <c r="J219" s="25"/>
      <c r="K219" s="25"/>
      <c r="L219" s="25"/>
      <c r="M219" s="25"/>
      <c r="N219" s="25"/>
      <c r="O219" s="25"/>
      <c r="P219" s="25"/>
      <c r="Q219" s="25"/>
      <c r="R219" s="25"/>
      <c r="S219" s="25"/>
      <c r="T219" s="25"/>
      <c r="U219" s="25"/>
      <c r="V219" s="25"/>
      <c r="W219" s="25"/>
      <c r="X219" s="25"/>
      <c r="Y219" s="25"/>
      <c r="Z219" s="25"/>
      <c r="AA219" s="25"/>
      <c r="AB219" s="25"/>
    </row>
    <row r="220" spans="1:28" x14ac:dyDescent="0.25">
      <c r="A220" s="25"/>
      <c r="B220" s="25"/>
      <c r="C220" s="25"/>
      <c r="D220" s="25"/>
      <c r="E220" s="25"/>
      <c r="F220" s="25"/>
      <c r="G220" s="25"/>
      <c r="H220" s="25"/>
      <c r="I220" s="25"/>
      <c r="J220" s="25"/>
      <c r="K220" s="25"/>
      <c r="L220" s="25"/>
      <c r="M220" s="25"/>
      <c r="N220" s="25"/>
      <c r="O220" s="25"/>
      <c r="P220" s="25"/>
      <c r="Q220" s="25"/>
      <c r="R220" s="25"/>
      <c r="S220" s="25"/>
      <c r="T220" s="25"/>
      <c r="U220" s="25"/>
      <c r="V220" s="25"/>
      <c r="W220" s="25"/>
      <c r="X220" s="25"/>
      <c r="Y220" s="25"/>
      <c r="Z220" s="25"/>
      <c r="AA220" s="25"/>
      <c r="AB220" s="25"/>
    </row>
    <row r="221" spans="1:28" x14ac:dyDescent="0.25">
      <c r="A221" s="25"/>
      <c r="B221" s="25"/>
      <c r="C221" s="25"/>
      <c r="D221" s="25"/>
      <c r="E221" s="25"/>
      <c r="F221" s="25"/>
      <c r="G221" s="25"/>
      <c r="H221" s="25"/>
      <c r="I221" s="25"/>
      <c r="J221" s="25"/>
      <c r="K221" s="25"/>
      <c r="L221" s="25"/>
      <c r="M221" s="25"/>
      <c r="N221" s="25"/>
      <c r="O221" s="25"/>
      <c r="P221" s="25"/>
      <c r="Q221" s="25"/>
      <c r="R221" s="25"/>
      <c r="S221" s="25"/>
      <c r="T221" s="25"/>
      <c r="U221" s="25"/>
      <c r="V221" s="25"/>
      <c r="W221" s="25"/>
      <c r="X221" s="25"/>
      <c r="Y221" s="25"/>
      <c r="Z221" s="25"/>
      <c r="AA221" s="25"/>
      <c r="AB221" s="25"/>
    </row>
    <row r="222" spans="1:28" x14ac:dyDescent="0.25">
      <c r="A222" s="25"/>
      <c r="B222" s="25"/>
      <c r="C222" s="25"/>
      <c r="D222" s="25"/>
      <c r="E222" s="25"/>
      <c r="F222" s="25"/>
      <c r="G222" s="25"/>
      <c r="H222" s="25"/>
      <c r="I222" s="25"/>
      <c r="J222" s="25"/>
      <c r="K222" s="25"/>
      <c r="L222" s="25"/>
      <c r="M222" s="25"/>
      <c r="N222" s="25"/>
      <c r="O222" s="25"/>
      <c r="P222" s="25"/>
      <c r="Q222" s="25"/>
      <c r="R222" s="25"/>
      <c r="S222" s="25"/>
      <c r="T222" s="25"/>
      <c r="U222" s="25"/>
      <c r="V222" s="25"/>
      <c r="W222" s="25"/>
      <c r="X222" s="25"/>
      <c r="Y222" s="25"/>
      <c r="Z222" s="25"/>
      <c r="AA222" s="25"/>
      <c r="AB222" s="25"/>
    </row>
    <row r="223" spans="1:28" x14ac:dyDescent="0.25">
      <c r="A223" s="25"/>
      <c r="B223" s="25"/>
      <c r="C223" s="25"/>
      <c r="D223" s="25"/>
      <c r="E223" s="25"/>
      <c r="F223" s="25"/>
      <c r="G223" s="25"/>
      <c r="H223" s="25"/>
      <c r="I223" s="25"/>
      <c r="J223" s="25"/>
      <c r="K223" s="25"/>
      <c r="L223" s="25"/>
      <c r="M223" s="25"/>
      <c r="N223" s="25"/>
      <c r="O223" s="25"/>
      <c r="P223" s="25"/>
      <c r="Q223" s="25"/>
      <c r="R223" s="25"/>
      <c r="S223" s="25"/>
      <c r="T223" s="25"/>
      <c r="U223" s="25"/>
      <c r="V223" s="25"/>
      <c r="W223" s="25"/>
      <c r="X223" s="25"/>
      <c r="Y223" s="25"/>
      <c r="Z223" s="25"/>
      <c r="AA223" s="25"/>
      <c r="AB223" s="25"/>
    </row>
    <row r="224" spans="1:28" x14ac:dyDescent="0.25">
      <c r="A224" s="25"/>
      <c r="B224" s="25"/>
      <c r="C224" s="25"/>
      <c r="D224" s="25"/>
      <c r="E224" s="25"/>
      <c r="F224" s="25"/>
      <c r="G224" s="25"/>
      <c r="H224" s="25"/>
      <c r="I224" s="25"/>
      <c r="J224" s="25"/>
      <c r="K224" s="25"/>
      <c r="L224" s="25"/>
      <c r="M224" s="25"/>
      <c r="N224" s="25"/>
      <c r="O224" s="25"/>
      <c r="P224" s="25"/>
      <c r="Q224" s="25"/>
      <c r="R224" s="25"/>
      <c r="S224" s="25"/>
      <c r="T224" s="25"/>
      <c r="U224" s="25"/>
      <c r="V224" s="25"/>
      <c r="W224" s="25"/>
      <c r="X224" s="25"/>
      <c r="Y224" s="25"/>
      <c r="Z224" s="25"/>
      <c r="AA224" s="25"/>
      <c r="AB224" s="25"/>
    </row>
    <row r="225" spans="1:28" x14ac:dyDescent="0.25">
      <c r="A225" s="25"/>
      <c r="B225" s="25"/>
      <c r="C225" s="25"/>
      <c r="D225" s="25"/>
      <c r="E225" s="25"/>
      <c r="F225" s="25"/>
      <c r="G225" s="25"/>
      <c r="H225" s="25"/>
      <c r="I225" s="25"/>
      <c r="J225" s="25"/>
      <c r="K225" s="25"/>
      <c r="L225" s="25"/>
      <c r="M225" s="25"/>
      <c r="N225" s="25"/>
      <c r="O225" s="25"/>
      <c r="P225" s="25"/>
      <c r="Q225" s="25"/>
      <c r="R225" s="25"/>
      <c r="S225" s="25"/>
      <c r="T225" s="25"/>
      <c r="U225" s="25"/>
      <c r="V225" s="25"/>
      <c r="W225" s="25"/>
      <c r="X225" s="25"/>
      <c r="Y225" s="25"/>
      <c r="Z225" s="25"/>
      <c r="AA225" s="25"/>
      <c r="AB225" s="25"/>
    </row>
    <row r="226" spans="1:28" x14ac:dyDescent="0.25">
      <c r="A226" s="25"/>
      <c r="B226" s="25"/>
      <c r="C226" s="25"/>
      <c r="D226" s="25"/>
      <c r="E226" s="25"/>
      <c r="F226" s="25"/>
      <c r="G226" s="25"/>
      <c r="H226" s="25"/>
      <c r="I226" s="25"/>
      <c r="J226" s="25"/>
      <c r="K226" s="25"/>
      <c r="L226" s="25"/>
      <c r="M226" s="25"/>
      <c r="N226" s="25"/>
      <c r="O226" s="25"/>
      <c r="P226" s="25"/>
      <c r="Q226" s="25"/>
      <c r="R226" s="25"/>
      <c r="S226" s="25"/>
      <c r="T226" s="25"/>
      <c r="U226" s="25"/>
      <c r="V226" s="25"/>
      <c r="W226" s="25"/>
      <c r="X226" s="25"/>
      <c r="Y226" s="25"/>
      <c r="Z226" s="25"/>
      <c r="AA226" s="25"/>
      <c r="AB226" s="25"/>
    </row>
    <row r="227" spans="1:28" x14ac:dyDescent="0.25">
      <c r="A227" s="25"/>
      <c r="B227" s="25"/>
      <c r="C227" s="25"/>
      <c r="D227" s="25"/>
      <c r="E227" s="25"/>
      <c r="F227" s="25"/>
      <c r="G227" s="25"/>
      <c r="H227" s="25"/>
      <c r="I227" s="25"/>
      <c r="J227" s="25"/>
      <c r="K227" s="25"/>
      <c r="L227" s="25"/>
      <c r="M227" s="25"/>
      <c r="N227" s="25"/>
      <c r="O227" s="25"/>
      <c r="P227" s="25"/>
      <c r="Q227" s="25"/>
      <c r="R227" s="25"/>
      <c r="S227" s="25"/>
      <c r="T227" s="25"/>
      <c r="U227" s="25"/>
      <c r="V227" s="25"/>
      <c r="W227" s="25"/>
      <c r="X227" s="25"/>
      <c r="Y227" s="25"/>
      <c r="Z227" s="25"/>
      <c r="AA227" s="25"/>
      <c r="AB227" s="25"/>
    </row>
    <row r="228" spans="1:28" x14ac:dyDescent="0.25">
      <c r="A228" s="25"/>
      <c r="B228" s="25"/>
      <c r="C228" s="25"/>
      <c r="D228" s="25"/>
      <c r="E228" s="25"/>
      <c r="F228" s="25"/>
      <c r="G228" s="25"/>
      <c r="H228" s="25"/>
      <c r="I228" s="25"/>
      <c r="J228" s="25"/>
      <c r="K228" s="25"/>
      <c r="L228" s="25"/>
      <c r="M228" s="25"/>
      <c r="N228" s="25"/>
      <c r="O228" s="25"/>
      <c r="P228" s="25"/>
      <c r="Q228" s="25"/>
      <c r="R228" s="25"/>
      <c r="S228" s="25"/>
      <c r="T228" s="25"/>
      <c r="U228" s="25"/>
      <c r="V228" s="25"/>
      <c r="W228" s="25"/>
      <c r="X228" s="25"/>
      <c r="Y228" s="25"/>
      <c r="Z228" s="25"/>
      <c r="AA228" s="25"/>
      <c r="AB228" s="25"/>
    </row>
    <row r="229" spans="1:28" x14ac:dyDescent="0.25">
      <c r="A229" s="25"/>
      <c r="B229" s="25"/>
      <c r="C229" s="25"/>
      <c r="D229" s="25"/>
      <c r="E229" s="25"/>
      <c r="F229" s="25"/>
      <c r="G229" s="25"/>
      <c r="H229" s="25"/>
      <c r="I229" s="25"/>
      <c r="J229" s="25"/>
      <c r="K229" s="25"/>
      <c r="L229" s="25"/>
      <c r="M229" s="25"/>
      <c r="N229" s="25"/>
      <c r="O229" s="25"/>
      <c r="P229" s="25"/>
      <c r="Q229" s="25"/>
      <c r="R229" s="25"/>
      <c r="S229" s="25"/>
      <c r="T229" s="25"/>
      <c r="U229" s="25"/>
      <c r="V229" s="25"/>
      <c r="W229" s="25"/>
      <c r="X229" s="25"/>
      <c r="Y229" s="25"/>
      <c r="Z229" s="25"/>
      <c r="AA229" s="25"/>
      <c r="AB229" s="25"/>
    </row>
    <row r="230" spans="1:28" x14ac:dyDescent="0.25">
      <c r="A230" s="25"/>
      <c r="B230" s="25"/>
      <c r="C230" s="25"/>
      <c r="D230" s="25"/>
      <c r="E230" s="25"/>
      <c r="F230" s="25"/>
      <c r="G230" s="25"/>
      <c r="H230" s="25"/>
      <c r="I230" s="25"/>
      <c r="J230" s="25"/>
      <c r="K230" s="25"/>
      <c r="L230" s="25"/>
      <c r="M230" s="25"/>
      <c r="N230" s="25"/>
      <c r="O230" s="25"/>
      <c r="P230" s="25"/>
      <c r="Q230" s="25"/>
      <c r="R230" s="25"/>
      <c r="S230" s="25"/>
      <c r="T230" s="25"/>
      <c r="U230" s="25"/>
      <c r="V230" s="25"/>
      <c r="W230" s="25"/>
      <c r="X230" s="25"/>
      <c r="Y230" s="25"/>
      <c r="Z230" s="25"/>
      <c r="AA230" s="25"/>
      <c r="AB230" s="25"/>
    </row>
    <row r="231" spans="1:28" x14ac:dyDescent="0.25">
      <c r="A231" s="25"/>
      <c r="B231" s="25"/>
      <c r="C231" s="25"/>
      <c r="D231" s="25"/>
      <c r="E231" s="25"/>
      <c r="F231" s="25"/>
      <c r="G231" s="25"/>
      <c r="H231" s="25"/>
      <c r="I231" s="25"/>
      <c r="J231" s="25"/>
      <c r="K231" s="25"/>
      <c r="L231" s="25"/>
      <c r="M231" s="25"/>
      <c r="N231" s="25"/>
      <c r="O231" s="25"/>
      <c r="P231" s="25"/>
      <c r="Q231" s="25"/>
      <c r="R231" s="25"/>
      <c r="S231" s="25"/>
      <c r="T231" s="25"/>
      <c r="U231" s="25"/>
      <c r="V231" s="25"/>
      <c r="W231" s="25"/>
      <c r="X231" s="25"/>
      <c r="Y231" s="25"/>
      <c r="Z231" s="25"/>
      <c r="AA231" s="25"/>
      <c r="AB231" s="25"/>
    </row>
    <row r="232" spans="1:28" x14ac:dyDescent="0.25">
      <c r="A232" s="25"/>
      <c r="B232" s="25"/>
      <c r="C232" s="25"/>
      <c r="D232" s="25"/>
      <c r="E232" s="25"/>
      <c r="F232" s="25"/>
      <c r="G232" s="25"/>
      <c r="H232" s="25"/>
      <c r="I232" s="25"/>
      <c r="J232" s="25"/>
      <c r="K232" s="25"/>
      <c r="L232" s="25"/>
      <c r="M232" s="25"/>
      <c r="N232" s="25"/>
      <c r="O232" s="25"/>
      <c r="P232" s="25"/>
      <c r="Q232" s="25"/>
      <c r="R232" s="25"/>
      <c r="S232" s="25"/>
      <c r="T232" s="25"/>
      <c r="U232" s="25"/>
      <c r="V232" s="25"/>
      <c r="W232" s="25"/>
      <c r="X232" s="25"/>
      <c r="Y232" s="25"/>
      <c r="Z232" s="25"/>
      <c r="AA232" s="25"/>
      <c r="AB232" s="25"/>
    </row>
    <row r="233" spans="1:28" x14ac:dyDescent="0.25">
      <c r="A233" s="25"/>
      <c r="B233" s="25"/>
      <c r="C233" s="25"/>
      <c r="D233" s="25"/>
      <c r="E233" s="25"/>
      <c r="F233" s="25"/>
      <c r="G233" s="25"/>
      <c r="H233" s="25"/>
      <c r="I233" s="25"/>
      <c r="J233" s="25"/>
      <c r="K233" s="25"/>
      <c r="L233" s="25"/>
      <c r="M233" s="25"/>
      <c r="N233" s="25"/>
      <c r="O233" s="25"/>
      <c r="P233" s="25"/>
      <c r="Q233" s="25"/>
      <c r="R233" s="25"/>
      <c r="S233" s="25"/>
      <c r="T233" s="25"/>
      <c r="U233" s="25"/>
      <c r="V233" s="25"/>
      <c r="W233" s="25"/>
      <c r="X233" s="25"/>
      <c r="Y233" s="25"/>
      <c r="Z233" s="25"/>
      <c r="AA233" s="25"/>
      <c r="AB233" s="25"/>
    </row>
    <row r="234" spans="1:28" x14ac:dyDescent="0.25">
      <c r="A234" s="25"/>
      <c r="B234" s="25"/>
      <c r="C234" s="25"/>
      <c r="D234" s="25"/>
      <c r="E234" s="25"/>
      <c r="F234" s="25"/>
      <c r="G234" s="25"/>
      <c r="H234" s="25"/>
      <c r="I234" s="25"/>
      <c r="J234" s="25"/>
      <c r="K234" s="25"/>
      <c r="L234" s="25"/>
      <c r="M234" s="25"/>
      <c r="N234" s="25"/>
      <c r="O234" s="25"/>
      <c r="P234" s="25"/>
      <c r="Q234" s="25"/>
      <c r="R234" s="25"/>
      <c r="S234" s="25"/>
      <c r="T234" s="25"/>
      <c r="U234" s="25"/>
      <c r="V234" s="25"/>
      <c r="W234" s="25"/>
      <c r="X234" s="25"/>
      <c r="Y234" s="25"/>
      <c r="Z234" s="25"/>
      <c r="AA234" s="25"/>
      <c r="AB234" s="25"/>
    </row>
    <row r="235" spans="1:28" x14ac:dyDescent="0.25">
      <c r="A235" s="25"/>
      <c r="B235" s="25"/>
      <c r="C235" s="25"/>
      <c r="D235" s="25"/>
      <c r="E235" s="25"/>
      <c r="F235" s="25"/>
      <c r="G235" s="25"/>
      <c r="H235" s="25"/>
      <c r="I235" s="25"/>
      <c r="J235" s="25"/>
      <c r="K235" s="25"/>
      <c r="L235" s="25"/>
      <c r="M235" s="25"/>
      <c r="N235" s="25"/>
      <c r="O235" s="25"/>
      <c r="P235" s="25"/>
      <c r="Q235" s="25"/>
      <c r="R235" s="25"/>
      <c r="S235" s="25"/>
      <c r="T235" s="25"/>
      <c r="U235" s="25"/>
      <c r="V235" s="25"/>
      <c r="W235" s="25"/>
      <c r="X235" s="25"/>
      <c r="Y235" s="25"/>
      <c r="Z235" s="25"/>
      <c r="AA235" s="25"/>
      <c r="AB235" s="25"/>
    </row>
    <row r="236" spans="1:28" x14ac:dyDescent="0.25">
      <c r="A236" s="25"/>
      <c r="B236" s="25"/>
      <c r="C236" s="25"/>
      <c r="D236" s="25"/>
      <c r="E236" s="25"/>
      <c r="F236" s="25"/>
      <c r="G236" s="25"/>
      <c r="H236" s="25"/>
      <c r="I236" s="25"/>
      <c r="J236" s="25"/>
      <c r="K236" s="25"/>
      <c r="L236" s="25"/>
      <c r="M236" s="25"/>
      <c r="N236" s="25"/>
      <c r="O236" s="25"/>
      <c r="P236" s="25"/>
      <c r="Q236" s="25"/>
      <c r="R236" s="25"/>
      <c r="S236" s="25"/>
      <c r="T236" s="25"/>
      <c r="U236" s="25"/>
      <c r="V236" s="25"/>
      <c r="W236" s="25"/>
      <c r="X236" s="25"/>
      <c r="Y236" s="25"/>
      <c r="Z236" s="25"/>
      <c r="AA236" s="25"/>
      <c r="AB236" s="25"/>
    </row>
    <row r="237" spans="1:28" x14ac:dyDescent="0.25">
      <c r="A237" s="25"/>
      <c r="B237" s="25"/>
      <c r="C237" s="25"/>
      <c r="D237" s="25"/>
      <c r="E237" s="25"/>
      <c r="F237" s="25"/>
      <c r="G237" s="25"/>
      <c r="H237" s="25"/>
      <c r="I237" s="25"/>
      <c r="J237" s="25"/>
      <c r="K237" s="25"/>
      <c r="L237" s="25"/>
      <c r="M237" s="25"/>
      <c r="N237" s="25"/>
      <c r="O237" s="25"/>
      <c r="P237" s="25"/>
      <c r="Q237" s="25"/>
      <c r="R237" s="25"/>
      <c r="S237" s="25"/>
      <c r="T237" s="25"/>
      <c r="U237" s="25"/>
      <c r="V237" s="25"/>
      <c r="W237" s="25"/>
      <c r="X237" s="25"/>
      <c r="Y237" s="25"/>
      <c r="Z237" s="25"/>
      <c r="AA237" s="25"/>
      <c r="AB237" s="25"/>
    </row>
    <row r="238" spans="1:28" x14ac:dyDescent="0.25">
      <c r="A238" s="25"/>
      <c r="B238" s="25"/>
      <c r="C238" s="25"/>
      <c r="D238" s="25"/>
      <c r="E238" s="25"/>
      <c r="F238" s="25"/>
      <c r="G238" s="25"/>
      <c r="H238" s="25"/>
      <c r="I238" s="25"/>
      <c r="J238" s="25"/>
      <c r="K238" s="25"/>
      <c r="L238" s="25"/>
      <c r="M238" s="25"/>
      <c r="N238" s="25"/>
      <c r="O238" s="25"/>
      <c r="P238" s="25"/>
      <c r="Q238" s="25"/>
      <c r="R238" s="25"/>
      <c r="S238" s="25"/>
      <c r="T238" s="25"/>
      <c r="U238" s="25"/>
      <c r="V238" s="25"/>
      <c r="W238" s="25"/>
      <c r="X238" s="25"/>
      <c r="Y238" s="25"/>
      <c r="Z238" s="25"/>
      <c r="AA238" s="25"/>
      <c r="AB238" s="25"/>
    </row>
    <row r="239" spans="1:28" x14ac:dyDescent="0.25">
      <c r="A239" s="25"/>
      <c r="B239" s="25"/>
      <c r="C239" s="25"/>
      <c r="D239" s="25"/>
      <c r="E239" s="25"/>
      <c r="F239" s="25"/>
      <c r="G239" s="25"/>
      <c r="H239" s="25"/>
      <c r="I239" s="25"/>
      <c r="J239" s="25"/>
      <c r="K239" s="25"/>
      <c r="L239" s="25"/>
      <c r="M239" s="25"/>
      <c r="N239" s="25"/>
      <c r="O239" s="25"/>
      <c r="P239" s="25"/>
      <c r="Q239" s="25"/>
      <c r="R239" s="25"/>
      <c r="S239" s="25"/>
      <c r="T239" s="25"/>
      <c r="U239" s="25"/>
      <c r="V239" s="25"/>
      <c r="W239" s="25"/>
      <c r="X239" s="25"/>
      <c r="Y239" s="25"/>
      <c r="Z239" s="25"/>
      <c r="AA239" s="25"/>
      <c r="AB239" s="25"/>
    </row>
    <row r="240" spans="1:28" x14ac:dyDescent="0.25">
      <c r="A240" s="25"/>
      <c r="B240" s="25"/>
      <c r="C240" s="25"/>
      <c r="D240" s="25"/>
      <c r="E240" s="25"/>
      <c r="F240" s="25"/>
      <c r="G240" s="25"/>
      <c r="H240" s="25"/>
      <c r="I240" s="25"/>
      <c r="J240" s="25"/>
      <c r="K240" s="25"/>
      <c r="L240" s="25"/>
      <c r="M240" s="25"/>
      <c r="N240" s="25"/>
      <c r="O240" s="25"/>
      <c r="P240" s="25"/>
      <c r="Q240" s="25"/>
      <c r="R240" s="25"/>
      <c r="S240" s="25"/>
      <c r="T240" s="25"/>
      <c r="U240" s="25"/>
      <c r="V240" s="25"/>
      <c r="W240" s="25"/>
      <c r="X240" s="25"/>
      <c r="Y240" s="25"/>
      <c r="Z240" s="25"/>
      <c r="AA240" s="25"/>
      <c r="AB240" s="25"/>
    </row>
    <row r="241" spans="1:28" x14ac:dyDescent="0.25">
      <c r="A241" s="25"/>
      <c r="B241" s="25"/>
      <c r="C241" s="25"/>
      <c r="D241" s="25"/>
      <c r="E241" s="25"/>
      <c r="F241" s="25"/>
      <c r="G241" s="25"/>
      <c r="H241" s="25"/>
      <c r="I241" s="25"/>
      <c r="J241" s="25"/>
      <c r="K241" s="25"/>
      <c r="L241" s="25"/>
      <c r="M241" s="25"/>
      <c r="N241" s="25"/>
      <c r="O241" s="25"/>
      <c r="P241" s="25"/>
      <c r="Q241" s="25"/>
      <c r="R241" s="25"/>
      <c r="S241" s="25"/>
      <c r="T241" s="25"/>
      <c r="U241" s="25"/>
      <c r="V241" s="25"/>
      <c r="W241" s="25"/>
      <c r="X241" s="25"/>
      <c r="Y241" s="25"/>
      <c r="Z241" s="25"/>
      <c r="AA241" s="25"/>
      <c r="AB241" s="25"/>
    </row>
    <row r="242" spans="1:28" x14ac:dyDescent="0.25">
      <c r="A242" s="25"/>
      <c r="B242" s="25"/>
      <c r="C242" s="25"/>
      <c r="D242" s="25"/>
      <c r="E242" s="25"/>
      <c r="F242" s="25"/>
      <c r="G242" s="25"/>
      <c r="H242" s="25"/>
      <c r="I242" s="25"/>
      <c r="J242" s="25"/>
      <c r="K242" s="25"/>
      <c r="L242" s="25"/>
      <c r="M242" s="25"/>
      <c r="N242" s="25"/>
      <c r="O242" s="25"/>
      <c r="P242" s="25"/>
      <c r="Q242" s="25"/>
      <c r="R242" s="25"/>
      <c r="S242" s="25"/>
      <c r="T242" s="25"/>
      <c r="U242" s="25"/>
      <c r="V242" s="25"/>
      <c r="W242" s="25"/>
      <c r="X242" s="25"/>
      <c r="Y242" s="25"/>
      <c r="Z242" s="25"/>
      <c r="AA242" s="25"/>
      <c r="AB242" s="25"/>
    </row>
    <row r="243" spans="1:28" x14ac:dyDescent="0.25">
      <c r="A243" s="25"/>
      <c r="B243" s="25"/>
      <c r="C243" s="25"/>
      <c r="D243" s="25"/>
      <c r="E243" s="25"/>
      <c r="F243" s="25"/>
      <c r="G243" s="25"/>
      <c r="H243" s="25"/>
      <c r="I243" s="25"/>
      <c r="J243" s="25"/>
      <c r="K243" s="25"/>
      <c r="L243" s="25"/>
      <c r="M243" s="25"/>
      <c r="N243" s="25"/>
      <c r="O243" s="25"/>
      <c r="P243" s="25"/>
      <c r="Q243" s="25"/>
      <c r="R243" s="25"/>
      <c r="S243" s="25"/>
      <c r="T243" s="25"/>
      <c r="U243" s="25"/>
      <c r="V243" s="25"/>
      <c r="W243" s="25"/>
      <c r="X243" s="25"/>
      <c r="Y243" s="25"/>
      <c r="Z243" s="25"/>
      <c r="AA243" s="25"/>
      <c r="AB243" s="25"/>
    </row>
    <row r="244" spans="1:28" x14ac:dyDescent="0.25">
      <c r="A244" s="25"/>
      <c r="B244" s="25"/>
      <c r="C244" s="25"/>
      <c r="D244" s="25"/>
      <c r="E244" s="25"/>
      <c r="F244" s="25"/>
      <c r="G244" s="25"/>
      <c r="H244" s="25"/>
      <c r="I244" s="25"/>
      <c r="J244" s="25"/>
      <c r="K244" s="25"/>
      <c r="L244" s="25"/>
      <c r="M244" s="25"/>
      <c r="N244" s="25"/>
      <c r="O244" s="25"/>
      <c r="P244" s="25"/>
      <c r="Q244" s="25"/>
      <c r="R244" s="25"/>
      <c r="S244" s="25"/>
      <c r="T244" s="25"/>
      <c r="U244" s="25"/>
      <c r="V244" s="25"/>
      <c r="W244" s="25"/>
      <c r="X244" s="25"/>
      <c r="Y244" s="25"/>
      <c r="Z244" s="25"/>
      <c r="AA244" s="25"/>
      <c r="AB244" s="25"/>
    </row>
    <row r="245" spans="1:28" x14ac:dyDescent="0.25">
      <c r="A245" s="25"/>
      <c r="B245" s="25"/>
      <c r="C245" s="25"/>
      <c r="D245" s="25"/>
      <c r="E245" s="25"/>
      <c r="F245" s="25"/>
      <c r="G245" s="25"/>
      <c r="H245" s="25"/>
      <c r="I245" s="25"/>
      <c r="J245" s="25"/>
      <c r="K245" s="25"/>
      <c r="L245" s="25"/>
      <c r="M245" s="25"/>
      <c r="N245" s="25"/>
      <c r="O245" s="25"/>
      <c r="P245" s="25"/>
      <c r="Q245" s="25"/>
      <c r="R245" s="25"/>
      <c r="S245" s="25"/>
      <c r="T245" s="25"/>
      <c r="U245" s="25"/>
      <c r="V245" s="25"/>
      <c r="W245" s="25"/>
      <c r="X245" s="25"/>
      <c r="Y245" s="25"/>
      <c r="Z245" s="25"/>
      <c r="AA245" s="25"/>
      <c r="AB245" s="25"/>
    </row>
    <row r="246" spans="1:28" x14ac:dyDescent="0.25">
      <c r="A246" s="25"/>
      <c r="B246" s="25"/>
      <c r="C246" s="25"/>
      <c r="D246" s="25"/>
      <c r="E246" s="25"/>
      <c r="F246" s="25"/>
      <c r="G246" s="25"/>
      <c r="H246" s="25"/>
      <c r="I246" s="25"/>
      <c r="J246" s="25"/>
      <c r="K246" s="25"/>
      <c r="L246" s="25"/>
      <c r="M246" s="25"/>
      <c r="N246" s="25"/>
      <c r="O246" s="25"/>
      <c r="P246" s="25"/>
      <c r="Q246" s="25"/>
      <c r="R246" s="25"/>
      <c r="S246" s="25"/>
      <c r="T246" s="25"/>
      <c r="U246" s="25"/>
      <c r="V246" s="25"/>
      <c r="W246" s="25"/>
      <c r="X246" s="25"/>
      <c r="Y246" s="25"/>
      <c r="Z246" s="25"/>
      <c r="AA246" s="25"/>
      <c r="AB246" s="25"/>
    </row>
    <row r="247" spans="1:28" x14ac:dyDescent="0.25">
      <c r="A247" s="25"/>
      <c r="B247" s="25"/>
      <c r="C247" s="25"/>
      <c r="D247" s="25"/>
      <c r="E247" s="25"/>
      <c r="F247" s="25"/>
      <c r="G247" s="25"/>
      <c r="H247" s="25"/>
      <c r="I247" s="25"/>
      <c r="J247" s="25"/>
      <c r="K247" s="25"/>
      <c r="L247" s="25"/>
      <c r="M247" s="25"/>
      <c r="N247" s="25"/>
      <c r="O247" s="25"/>
      <c r="P247" s="25"/>
      <c r="Q247" s="25"/>
      <c r="R247" s="25"/>
      <c r="S247" s="25"/>
      <c r="T247" s="25"/>
      <c r="U247" s="25"/>
      <c r="V247" s="25"/>
      <c r="W247" s="25"/>
      <c r="X247" s="25"/>
      <c r="Y247" s="25"/>
      <c r="Z247" s="25"/>
      <c r="AA247" s="25"/>
      <c r="AB247" s="25"/>
    </row>
    <row r="248" spans="1:28" x14ac:dyDescent="0.25">
      <c r="A248" s="25"/>
      <c r="B248" s="25"/>
      <c r="C248" s="25"/>
      <c r="D248" s="25"/>
      <c r="E248" s="25"/>
      <c r="F248" s="25"/>
      <c r="G248" s="25"/>
      <c r="H248" s="25"/>
      <c r="I248" s="25"/>
      <c r="J248" s="25"/>
      <c r="K248" s="25"/>
      <c r="L248" s="25"/>
      <c r="M248" s="25"/>
      <c r="N248" s="25"/>
      <c r="O248" s="25"/>
      <c r="P248" s="25"/>
      <c r="Q248" s="25"/>
      <c r="R248" s="25"/>
      <c r="S248" s="25"/>
      <c r="T248" s="25"/>
      <c r="U248" s="25"/>
      <c r="V248" s="25"/>
      <c r="W248" s="25"/>
      <c r="X248" s="25"/>
      <c r="Y248" s="25"/>
      <c r="Z248" s="25"/>
      <c r="AA248" s="25"/>
      <c r="AB248" s="25"/>
    </row>
    <row r="249" spans="1:28" x14ac:dyDescent="0.25">
      <c r="A249" s="25"/>
      <c r="B249" s="25"/>
      <c r="C249" s="25"/>
      <c r="D249" s="25"/>
      <c r="E249" s="25"/>
      <c r="F249" s="25"/>
      <c r="G249" s="25"/>
      <c r="H249" s="25"/>
      <c r="I249" s="25"/>
      <c r="J249" s="25"/>
      <c r="K249" s="25"/>
      <c r="L249" s="25"/>
      <c r="M249" s="25"/>
      <c r="N249" s="25"/>
      <c r="O249" s="25"/>
      <c r="P249" s="25"/>
      <c r="Q249" s="25"/>
      <c r="R249" s="25"/>
      <c r="S249" s="25"/>
      <c r="T249" s="25"/>
      <c r="U249" s="25"/>
      <c r="V249" s="25"/>
      <c r="W249" s="25"/>
      <c r="X249" s="25"/>
      <c r="Y249" s="25"/>
      <c r="Z249" s="25"/>
      <c r="AA249" s="25"/>
      <c r="AB249" s="25"/>
    </row>
    <row r="250" spans="1:28" x14ac:dyDescent="0.25">
      <c r="A250" s="25"/>
      <c r="B250" s="25"/>
      <c r="C250" s="25"/>
      <c r="D250" s="25"/>
      <c r="E250" s="25"/>
      <c r="F250" s="25"/>
      <c r="G250" s="25"/>
      <c r="H250" s="25"/>
      <c r="I250" s="25"/>
      <c r="J250" s="25"/>
      <c r="K250" s="25"/>
      <c r="L250" s="25"/>
      <c r="M250" s="25"/>
      <c r="N250" s="25"/>
      <c r="O250" s="25"/>
      <c r="P250" s="25"/>
      <c r="Q250" s="25"/>
      <c r="R250" s="25"/>
      <c r="S250" s="25"/>
      <c r="T250" s="25"/>
      <c r="U250" s="25"/>
      <c r="V250" s="25"/>
      <c r="W250" s="25"/>
      <c r="X250" s="25"/>
      <c r="Y250" s="25"/>
      <c r="Z250" s="25"/>
      <c r="AA250" s="25"/>
      <c r="AB250" s="25"/>
    </row>
    <row r="251" spans="1:28" x14ac:dyDescent="0.25">
      <c r="A251" s="25"/>
      <c r="B251" s="25"/>
      <c r="C251" s="25"/>
      <c r="D251" s="25"/>
      <c r="E251" s="25"/>
      <c r="F251" s="25"/>
      <c r="G251" s="25"/>
      <c r="H251" s="25"/>
      <c r="I251" s="25"/>
      <c r="J251" s="25"/>
      <c r="K251" s="25"/>
      <c r="L251" s="25"/>
      <c r="M251" s="25"/>
      <c r="N251" s="25"/>
      <c r="O251" s="25"/>
      <c r="P251" s="25"/>
      <c r="Q251" s="25"/>
      <c r="R251" s="25"/>
      <c r="S251" s="25"/>
      <c r="T251" s="25"/>
      <c r="U251" s="25"/>
      <c r="V251" s="25"/>
      <c r="W251" s="25"/>
      <c r="X251" s="25"/>
      <c r="Y251" s="25"/>
      <c r="Z251" s="25"/>
      <c r="AA251" s="25"/>
      <c r="AB251" s="25"/>
    </row>
    <row r="252" spans="1:28" x14ac:dyDescent="0.25">
      <c r="A252" s="25"/>
      <c r="B252" s="25"/>
      <c r="C252" s="25"/>
      <c r="D252" s="25"/>
      <c r="E252" s="25"/>
      <c r="F252" s="25"/>
      <c r="G252" s="25"/>
      <c r="H252" s="25"/>
      <c r="I252" s="25"/>
      <c r="J252" s="25"/>
      <c r="K252" s="25"/>
      <c r="L252" s="25"/>
      <c r="M252" s="25"/>
      <c r="N252" s="25"/>
      <c r="O252" s="25"/>
      <c r="P252" s="25"/>
      <c r="Q252" s="25"/>
      <c r="R252" s="25"/>
      <c r="S252" s="25"/>
      <c r="T252" s="25"/>
      <c r="U252" s="25"/>
      <c r="V252" s="25"/>
      <c r="W252" s="25"/>
      <c r="X252" s="25"/>
      <c r="Y252" s="25"/>
      <c r="Z252" s="25"/>
      <c r="AA252" s="25"/>
      <c r="AB252" s="25"/>
    </row>
    <row r="253" spans="1:28" x14ac:dyDescent="0.25">
      <c r="A253" s="25"/>
      <c r="B253" s="25"/>
      <c r="C253" s="25"/>
      <c r="D253" s="25"/>
      <c r="E253" s="25"/>
      <c r="F253" s="25"/>
      <c r="G253" s="25"/>
      <c r="H253" s="25"/>
      <c r="I253" s="25"/>
      <c r="J253" s="25"/>
      <c r="K253" s="25"/>
      <c r="L253" s="25"/>
      <c r="M253" s="25"/>
      <c r="N253" s="25"/>
      <c r="O253" s="25"/>
      <c r="P253" s="25"/>
      <c r="Q253" s="25"/>
      <c r="R253" s="25"/>
      <c r="S253" s="25"/>
      <c r="T253" s="25"/>
      <c r="U253" s="25"/>
      <c r="V253" s="25"/>
      <c r="W253" s="25"/>
      <c r="X253" s="25"/>
      <c r="Y253" s="25"/>
      <c r="Z253" s="25"/>
      <c r="AA253" s="25"/>
      <c r="AB253" s="25"/>
    </row>
    <row r="254" spans="1:28" x14ac:dyDescent="0.25">
      <c r="A254" s="25"/>
      <c r="B254" s="25"/>
      <c r="C254" s="25"/>
      <c r="D254" s="25"/>
      <c r="E254" s="25"/>
      <c r="F254" s="25"/>
      <c r="G254" s="25"/>
      <c r="H254" s="25"/>
      <c r="I254" s="25"/>
      <c r="J254" s="25"/>
      <c r="K254" s="25"/>
      <c r="L254" s="25"/>
      <c r="M254" s="25"/>
      <c r="N254" s="25"/>
      <c r="O254" s="25"/>
      <c r="P254" s="25"/>
      <c r="Q254" s="25"/>
      <c r="R254" s="25"/>
      <c r="S254" s="25"/>
      <c r="T254" s="25"/>
      <c r="U254" s="25"/>
      <c r="V254" s="25"/>
      <c r="W254" s="25"/>
      <c r="X254" s="25"/>
      <c r="Y254" s="25"/>
      <c r="Z254" s="25"/>
      <c r="AA254" s="25"/>
      <c r="AB254" s="25"/>
    </row>
    <row r="255" spans="1:28" x14ac:dyDescent="0.25">
      <c r="A255" s="25"/>
      <c r="B255" s="25"/>
      <c r="C255" s="25"/>
      <c r="D255" s="25"/>
      <c r="E255" s="25"/>
      <c r="F255" s="25"/>
      <c r="G255" s="25"/>
      <c r="H255" s="25"/>
      <c r="I255" s="25"/>
      <c r="J255" s="25"/>
      <c r="K255" s="25"/>
      <c r="L255" s="25"/>
      <c r="M255" s="25"/>
      <c r="N255" s="25"/>
      <c r="O255" s="25"/>
      <c r="P255" s="25"/>
      <c r="Q255" s="25"/>
      <c r="R255" s="25"/>
      <c r="S255" s="25"/>
      <c r="T255" s="25"/>
      <c r="U255" s="25"/>
      <c r="V255" s="25"/>
      <c r="W255" s="25"/>
      <c r="X255" s="25"/>
      <c r="Y255" s="25"/>
      <c r="Z255" s="25"/>
      <c r="AA255" s="25"/>
      <c r="AB255" s="25"/>
    </row>
    <row r="256" spans="1:28" x14ac:dyDescent="0.25">
      <c r="A256" s="25"/>
      <c r="B256" s="25"/>
      <c r="C256" s="25"/>
      <c r="D256" s="25"/>
      <c r="E256" s="25"/>
      <c r="F256" s="25"/>
      <c r="G256" s="25"/>
      <c r="H256" s="25"/>
      <c r="I256" s="25"/>
      <c r="J256" s="25"/>
      <c r="K256" s="25"/>
      <c r="L256" s="25"/>
      <c r="M256" s="25"/>
      <c r="N256" s="25"/>
      <c r="O256" s="25"/>
      <c r="P256" s="25"/>
      <c r="Q256" s="25"/>
      <c r="R256" s="25"/>
      <c r="S256" s="25"/>
      <c r="T256" s="25"/>
      <c r="U256" s="25"/>
      <c r="V256" s="25"/>
      <c r="W256" s="25"/>
      <c r="X256" s="25"/>
      <c r="Y256" s="25"/>
      <c r="Z256" s="25"/>
      <c r="AA256" s="25"/>
      <c r="AB256" s="25"/>
    </row>
    <row r="257" spans="1:28" x14ac:dyDescent="0.25">
      <c r="A257" s="25"/>
      <c r="B257" s="25"/>
      <c r="C257" s="25"/>
      <c r="D257" s="25"/>
      <c r="E257" s="25"/>
      <c r="F257" s="25"/>
      <c r="G257" s="25"/>
      <c r="H257" s="25"/>
      <c r="I257" s="25"/>
      <c r="J257" s="25"/>
      <c r="K257" s="25"/>
      <c r="L257" s="25"/>
      <c r="M257" s="25"/>
      <c r="N257" s="25"/>
      <c r="O257" s="25"/>
      <c r="P257" s="25"/>
      <c r="Q257" s="25"/>
      <c r="R257" s="25"/>
      <c r="S257" s="25"/>
      <c r="T257" s="25"/>
      <c r="U257" s="25"/>
      <c r="V257" s="25"/>
      <c r="W257" s="25"/>
      <c r="X257" s="25"/>
      <c r="Y257" s="25"/>
      <c r="Z257" s="25"/>
      <c r="AA257" s="25"/>
      <c r="AB257" s="25"/>
    </row>
    <row r="258" spans="1:28" x14ac:dyDescent="0.25">
      <c r="A258" s="25"/>
      <c r="B258" s="25"/>
      <c r="C258" s="25"/>
      <c r="D258" s="25"/>
      <c r="E258" s="25"/>
      <c r="F258" s="25"/>
      <c r="G258" s="25"/>
      <c r="H258" s="25"/>
      <c r="I258" s="25"/>
      <c r="J258" s="25"/>
      <c r="K258" s="25"/>
      <c r="L258" s="25"/>
      <c r="M258" s="25"/>
      <c r="N258" s="25"/>
      <c r="O258" s="25"/>
      <c r="P258" s="25"/>
      <c r="Q258" s="25"/>
      <c r="R258" s="25"/>
      <c r="S258" s="25"/>
      <c r="T258" s="25"/>
      <c r="U258" s="25"/>
      <c r="V258" s="25"/>
      <c r="W258" s="25"/>
      <c r="X258" s="25"/>
      <c r="Y258" s="25"/>
      <c r="Z258" s="25"/>
      <c r="AA258" s="25"/>
      <c r="AB258" s="25"/>
    </row>
    <row r="259" spans="1:28" x14ac:dyDescent="0.25">
      <c r="A259" s="25"/>
      <c r="B259" s="25"/>
      <c r="C259" s="25"/>
      <c r="D259" s="25"/>
      <c r="E259" s="25"/>
      <c r="F259" s="25"/>
      <c r="G259" s="25"/>
      <c r="H259" s="25"/>
      <c r="I259" s="25"/>
      <c r="J259" s="25"/>
      <c r="K259" s="25"/>
      <c r="L259" s="25"/>
      <c r="M259" s="25"/>
      <c r="N259" s="25"/>
      <c r="O259" s="25"/>
      <c r="P259" s="25"/>
      <c r="Q259" s="25"/>
      <c r="R259" s="25"/>
      <c r="S259" s="25"/>
      <c r="T259" s="25"/>
      <c r="U259" s="25"/>
      <c r="V259" s="25"/>
      <c r="W259" s="25"/>
      <c r="X259" s="25"/>
      <c r="Y259" s="25"/>
      <c r="Z259" s="25"/>
      <c r="AA259" s="25"/>
      <c r="AB259" s="25"/>
    </row>
    <row r="260" spans="1:28" x14ac:dyDescent="0.25">
      <c r="A260" s="25"/>
      <c r="B260" s="25"/>
      <c r="C260" s="25"/>
      <c r="D260" s="25"/>
      <c r="E260" s="25"/>
      <c r="F260" s="25"/>
      <c r="G260" s="25"/>
      <c r="H260" s="25"/>
      <c r="I260" s="25"/>
      <c r="J260" s="25"/>
      <c r="K260" s="25"/>
      <c r="L260" s="25"/>
      <c r="M260" s="25"/>
      <c r="N260" s="25"/>
      <c r="O260" s="25"/>
      <c r="P260" s="25"/>
      <c r="Q260" s="25"/>
      <c r="R260" s="25"/>
      <c r="S260" s="25"/>
      <c r="T260" s="25"/>
      <c r="U260" s="25"/>
      <c r="V260" s="25"/>
      <c r="W260" s="25"/>
      <c r="X260" s="25"/>
      <c r="Y260" s="25"/>
      <c r="Z260" s="25"/>
      <c r="AA260" s="25"/>
      <c r="AB260" s="25"/>
    </row>
    <row r="261" spans="1:28" x14ac:dyDescent="0.25">
      <c r="A261" s="25"/>
      <c r="B261" s="25"/>
      <c r="C261" s="25"/>
      <c r="D261" s="25"/>
      <c r="E261" s="25"/>
      <c r="F261" s="25"/>
      <c r="G261" s="25"/>
      <c r="H261" s="25"/>
      <c r="I261" s="25"/>
      <c r="J261" s="25"/>
      <c r="K261" s="25"/>
      <c r="L261" s="25"/>
      <c r="M261" s="25"/>
      <c r="N261" s="25"/>
      <c r="O261" s="25"/>
      <c r="P261" s="25"/>
      <c r="Q261" s="25"/>
      <c r="R261" s="25"/>
      <c r="S261" s="25"/>
      <c r="T261" s="25"/>
      <c r="U261" s="25"/>
      <c r="V261" s="25"/>
      <c r="W261" s="25"/>
      <c r="X261" s="25"/>
      <c r="Y261" s="25"/>
      <c r="Z261" s="25"/>
      <c r="AA261" s="25"/>
      <c r="AB261" s="25"/>
    </row>
    <row r="262" spans="1:28" x14ac:dyDescent="0.25">
      <c r="A262" s="25"/>
      <c r="B262" s="25"/>
      <c r="C262" s="25"/>
      <c r="D262" s="25"/>
      <c r="E262" s="25"/>
      <c r="F262" s="25"/>
      <c r="G262" s="25"/>
      <c r="H262" s="25"/>
      <c r="I262" s="25"/>
      <c r="J262" s="25"/>
      <c r="K262" s="25"/>
      <c r="L262" s="25"/>
      <c r="M262" s="25"/>
      <c r="N262" s="25"/>
      <c r="O262" s="25"/>
      <c r="P262" s="25"/>
      <c r="Q262" s="25"/>
      <c r="R262" s="25"/>
      <c r="S262" s="25"/>
      <c r="T262" s="25"/>
      <c r="U262" s="25"/>
      <c r="V262" s="25"/>
      <c r="W262" s="25"/>
      <c r="X262" s="25"/>
      <c r="Y262" s="25"/>
      <c r="Z262" s="25"/>
      <c r="AA262" s="25"/>
      <c r="AB262" s="25"/>
    </row>
    <row r="263" spans="1:28" x14ac:dyDescent="0.25">
      <c r="A263" s="25"/>
      <c r="B263" s="25"/>
      <c r="C263" s="25"/>
      <c r="D263" s="25"/>
      <c r="E263" s="25"/>
      <c r="F263" s="25"/>
      <c r="G263" s="25"/>
      <c r="H263" s="25"/>
      <c r="I263" s="25"/>
      <c r="J263" s="25"/>
      <c r="K263" s="25"/>
      <c r="L263" s="25"/>
      <c r="M263" s="25"/>
      <c r="N263" s="25"/>
      <c r="O263" s="25"/>
      <c r="P263" s="25"/>
      <c r="Q263" s="25"/>
      <c r="R263" s="25"/>
      <c r="S263" s="25"/>
      <c r="T263" s="25"/>
      <c r="U263" s="25"/>
      <c r="V263" s="25"/>
      <c r="W263" s="25"/>
      <c r="X263" s="25"/>
      <c r="Y263" s="25"/>
      <c r="Z263" s="25"/>
      <c r="AA263" s="25"/>
      <c r="AB263" s="25"/>
    </row>
    <row r="264" spans="1:28" x14ac:dyDescent="0.25">
      <c r="A264" s="25"/>
      <c r="B264" s="25"/>
      <c r="C264" s="25"/>
      <c r="D264" s="25"/>
      <c r="E264" s="25"/>
      <c r="F264" s="25"/>
      <c r="G264" s="25"/>
      <c r="H264" s="25"/>
      <c r="I264" s="25"/>
      <c r="J264" s="25"/>
      <c r="K264" s="25"/>
      <c r="L264" s="25"/>
      <c r="M264" s="25"/>
      <c r="N264" s="25"/>
      <c r="O264" s="25"/>
      <c r="P264" s="25"/>
      <c r="Q264" s="25"/>
      <c r="R264" s="25"/>
      <c r="S264" s="25"/>
      <c r="T264" s="25"/>
      <c r="U264" s="25"/>
      <c r="V264" s="25"/>
      <c r="W264" s="25"/>
      <c r="X264" s="25"/>
      <c r="Y264" s="25"/>
      <c r="Z264" s="25"/>
      <c r="AA264" s="25"/>
      <c r="AB264" s="25"/>
    </row>
    <row r="265" spans="1:28" x14ac:dyDescent="0.25">
      <c r="A265" s="25"/>
      <c r="B265" s="25"/>
      <c r="C265" s="25"/>
      <c r="D265" s="25"/>
      <c r="E265" s="25"/>
      <c r="F265" s="25"/>
      <c r="G265" s="25"/>
      <c r="H265" s="25"/>
      <c r="I265" s="25"/>
      <c r="J265" s="25"/>
      <c r="K265" s="25"/>
      <c r="L265" s="25"/>
      <c r="M265" s="25"/>
      <c r="N265" s="25"/>
      <c r="O265" s="25"/>
      <c r="P265" s="25"/>
      <c r="Q265" s="25"/>
      <c r="R265" s="25"/>
      <c r="S265" s="25"/>
      <c r="T265" s="25"/>
      <c r="U265" s="25"/>
      <c r="V265" s="25"/>
      <c r="W265" s="25"/>
      <c r="X265" s="25"/>
      <c r="Y265" s="25"/>
      <c r="Z265" s="25"/>
      <c r="AA265" s="25"/>
      <c r="AB265" s="25"/>
    </row>
    <row r="266" spans="1:28" x14ac:dyDescent="0.25">
      <c r="A266" s="25"/>
      <c r="B266" s="25"/>
      <c r="C266" s="25"/>
      <c r="D266" s="25"/>
      <c r="E266" s="25"/>
      <c r="F266" s="25"/>
      <c r="G266" s="25"/>
      <c r="H266" s="25"/>
      <c r="I266" s="25"/>
      <c r="J266" s="25"/>
      <c r="K266" s="25"/>
      <c r="L266" s="25"/>
      <c r="M266" s="25"/>
      <c r="N266" s="25"/>
      <c r="O266" s="25"/>
      <c r="P266" s="25"/>
      <c r="Q266" s="25"/>
      <c r="R266" s="25"/>
      <c r="S266" s="25"/>
      <c r="T266" s="25"/>
      <c r="U266" s="25"/>
      <c r="V266" s="25"/>
      <c r="W266" s="25"/>
      <c r="X266" s="25"/>
      <c r="Y266" s="25"/>
      <c r="Z266" s="25"/>
      <c r="AA266" s="25"/>
      <c r="AB266" s="25"/>
    </row>
    <row r="267" spans="1:28" x14ac:dyDescent="0.25">
      <c r="A267" s="25"/>
      <c r="B267" s="25"/>
      <c r="C267" s="25"/>
      <c r="D267" s="25"/>
      <c r="E267" s="25"/>
      <c r="F267" s="25"/>
      <c r="G267" s="25"/>
      <c r="H267" s="25"/>
      <c r="I267" s="25"/>
      <c r="J267" s="25"/>
      <c r="K267" s="25"/>
      <c r="L267" s="25"/>
      <c r="M267" s="25"/>
      <c r="N267" s="25"/>
      <c r="O267" s="25"/>
      <c r="P267" s="25"/>
      <c r="Q267" s="25"/>
      <c r="R267" s="25"/>
      <c r="S267" s="25"/>
      <c r="T267" s="25"/>
      <c r="U267" s="25"/>
      <c r="V267" s="25"/>
      <c r="W267" s="25"/>
      <c r="X267" s="25"/>
      <c r="Y267" s="25"/>
      <c r="Z267" s="25"/>
      <c r="AA267" s="25"/>
      <c r="AB267" s="25"/>
    </row>
    <row r="268" spans="1:28" x14ac:dyDescent="0.25">
      <c r="A268" s="25"/>
      <c r="B268" s="25"/>
      <c r="C268" s="25"/>
      <c r="D268" s="25"/>
      <c r="E268" s="25"/>
      <c r="F268" s="25"/>
      <c r="G268" s="25"/>
      <c r="H268" s="25"/>
      <c r="I268" s="25"/>
      <c r="J268" s="25"/>
      <c r="K268" s="25"/>
      <c r="L268" s="25"/>
      <c r="M268" s="25"/>
      <c r="N268" s="25"/>
      <c r="O268" s="25"/>
      <c r="P268" s="25"/>
      <c r="Q268" s="25"/>
      <c r="R268" s="25"/>
      <c r="S268" s="25"/>
      <c r="T268" s="25"/>
      <c r="U268" s="25"/>
      <c r="V268" s="25"/>
      <c r="W268" s="25"/>
      <c r="X268" s="25"/>
      <c r="Y268" s="25"/>
      <c r="Z268" s="25"/>
      <c r="AA268" s="25"/>
      <c r="AB268" s="25"/>
    </row>
    <row r="269" spans="1:28" x14ac:dyDescent="0.25">
      <c r="A269" s="25"/>
      <c r="B269" s="25"/>
      <c r="C269" s="25"/>
      <c r="D269" s="25"/>
      <c r="E269" s="25"/>
      <c r="F269" s="25"/>
      <c r="G269" s="25"/>
      <c r="H269" s="25"/>
      <c r="I269" s="25"/>
      <c r="J269" s="25"/>
      <c r="K269" s="25"/>
      <c r="L269" s="25"/>
      <c r="M269" s="25"/>
      <c r="N269" s="25"/>
      <c r="O269" s="25"/>
      <c r="P269" s="25"/>
      <c r="Q269" s="25"/>
      <c r="R269" s="25"/>
      <c r="S269" s="25"/>
      <c r="T269" s="25"/>
      <c r="U269" s="25"/>
      <c r="V269" s="25"/>
      <c r="W269" s="25"/>
      <c r="X269" s="25"/>
      <c r="Y269" s="25"/>
      <c r="Z269" s="25"/>
      <c r="AA269" s="25"/>
      <c r="AB269" s="25"/>
    </row>
    <row r="270" spans="1:28" x14ac:dyDescent="0.25">
      <c r="A270" s="25"/>
      <c r="B270" s="25"/>
      <c r="C270" s="25"/>
      <c r="D270" s="25"/>
      <c r="E270" s="25"/>
      <c r="F270" s="25"/>
      <c r="G270" s="25"/>
      <c r="H270" s="25"/>
      <c r="I270" s="25"/>
      <c r="J270" s="25"/>
      <c r="K270" s="25"/>
      <c r="L270" s="25"/>
      <c r="M270" s="25"/>
      <c r="N270" s="25"/>
      <c r="O270" s="25"/>
      <c r="P270" s="25"/>
      <c r="Q270" s="25"/>
      <c r="R270" s="25"/>
      <c r="S270" s="25"/>
      <c r="T270" s="25"/>
      <c r="U270" s="25"/>
      <c r="V270" s="25"/>
      <c r="W270" s="25"/>
      <c r="X270" s="25"/>
      <c r="Y270" s="25"/>
      <c r="Z270" s="25"/>
      <c r="AA270" s="25"/>
      <c r="AB270" s="25"/>
    </row>
    <row r="271" spans="1:28" x14ac:dyDescent="0.25">
      <c r="A271" s="25"/>
      <c r="B271" s="25"/>
      <c r="C271" s="25"/>
      <c r="D271" s="25"/>
      <c r="E271" s="25"/>
      <c r="F271" s="25"/>
      <c r="G271" s="25"/>
      <c r="H271" s="25"/>
      <c r="I271" s="25"/>
      <c r="J271" s="25"/>
      <c r="K271" s="25"/>
      <c r="L271" s="25"/>
      <c r="M271" s="25"/>
      <c r="N271" s="25"/>
      <c r="O271" s="25"/>
      <c r="P271" s="25"/>
      <c r="Q271" s="25"/>
      <c r="R271" s="25"/>
      <c r="S271" s="25"/>
      <c r="T271" s="25"/>
      <c r="U271" s="25"/>
      <c r="V271" s="25"/>
      <c r="W271" s="25"/>
      <c r="X271" s="25"/>
      <c r="Y271" s="25"/>
      <c r="Z271" s="25"/>
      <c r="AA271" s="25"/>
      <c r="AB271" s="25"/>
    </row>
    <row r="272" spans="1:28" x14ac:dyDescent="0.25">
      <c r="A272" s="25"/>
      <c r="B272" s="25"/>
      <c r="C272" s="25"/>
      <c r="D272" s="25"/>
      <c r="E272" s="25"/>
      <c r="F272" s="25"/>
      <c r="G272" s="25"/>
      <c r="H272" s="25"/>
      <c r="I272" s="25"/>
      <c r="J272" s="25"/>
      <c r="K272" s="25"/>
      <c r="L272" s="25"/>
      <c r="M272" s="25"/>
      <c r="N272" s="25"/>
      <c r="O272" s="25"/>
      <c r="P272" s="25"/>
      <c r="Q272" s="25"/>
      <c r="R272" s="25"/>
      <c r="S272" s="25"/>
      <c r="T272" s="25"/>
      <c r="U272" s="25"/>
      <c r="V272" s="25"/>
      <c r="W272" s="25"/>
      <c r="X272" s="25"/>
      <c r="Y272" s="25"/>
      <c r="Z272" s="25"/>
      <c r="AA272" s="25"/>
      <c r="AB272" s="25"/>
    </row>
    <row r="273" spans="1:28" x14ac:dyDescent="0.25">
      <c r="A273" s="25"/>
      <c r="B273" s="25"/>
      <c r="C273" s="25"/>
      <c r="D273" s="25"/>
      <c r="E273" s="25"/>
      <c r="F273" s="25"/>
      <c r="G273" s="25"/>
      <c r="H273" s="25"/>
      <c r="I273" s="25"/>
      <c r="J273" s="25"/>
      <c r="K273" s="25"/>
      <c r="L273" s="25"/>
      <c r="M273" s="25"/>
      <c r="N273" s="25"/>
      <c r="O273" s="25"/>
      <c r="P273" s="25"/>
      <c r="Q273" s="25"/>
      <c r="R273" s="25"/>
      <c r="S273" s="25"/>
      <c r="T273" s="25"/>
      <c r="U273" s="25"/>
      <c r="V273" s="25"/>
      <c r="W273" s="25"/>
      <c r="X273" s="25"/>
      <c r="Y273" s="25"/>
      <c r="Z273" s="25"/>
      <c r="AA273" s="25"/>
      <c r="AB273" s="25"/>
    </row>
    <row r="274" spans="1:28" x14ac:dyDescent="0.25">
      <c r="A274" s="25"/>
      <c r="B274" s="25"/>
      <c r="C274" s="25"/>
      <c r="D274" s="25"/>
      <c r="E274" s="25"/>
      <c r="F274" s="25"/>
      <c r="G274" s="25"/>
      <c r="H274" s="25"/>
      <c r="I274" s="25"/>
      <c r="J274" s="25"/>
      <c r="K274" s="25"/>
      <c r="L274" s="25"/>
      <c r="M274" s="25"/>
      <c r="N274" s="25"/>
      <c r="O274" s="25"/>
      <c r="P274" s="25"/>
      <c r="Q274" s="25"/>
      <c r="R274" s="25"/>
      <c r="S274" s="25"/>
      <c r="T274" s="25"/>
      <c r="U274" s="25"/>
      <c r="V274" s="25"/>
      <c r="W274" s="25"/>
      <c r="X274" s="25"/>
      <c r="Y274" s="25"/>
      <c r="Z274" s="25"/>
      <c r="AA274" s="25"/>
      <c r="AB274" s="25"/>
    </row>
    <row r="275" spans="1:28" x14ac:dyDescent="0.25">
      <c r="A275" s="25"/>
      <c r="B275" s="25"/>
      <c r="C275" s="25"/>
      <c r="D275" s="25"/>
      <c r="E275" s="25"/>
      <c r="F275" s="25"/>
      <c r="G275" s="25"/>
      <c r="H275" s="25"/>
      <c r="I275" s="25"/>
      <c r="J275" s="25"/>
      <c r="K275" s="25"/>
      <c r="L275" s="25"/>
      <c r="M275" s="25"/>
      <c r="N275" s="25"/>
      <c r="O275" s="25"/>
      <c r="P275" s="25"/>
      <c r="Q275" s="25"/>
      <c r="R275" s="25"/>
      <c r="S275" s="25"/>
      <c r="T275" s="25"/>
      <c r="U275" s="25"/>
      <c r="V275" s="25"/>
      <c r="W275" s="25"/>
      <c r="X275" s="25"/>
      <c r="Y275" s="25"/>
      <c r="Z275" s="25"/>
      <c r="AA275" s="25"/>
      <c r="AB275" s="25"/>
    </row>
    <row r="276" spans="1:28" x14ac:dyDescent="0.25">
      <c r="A276" s="25"/>
      <c r="B276" s="25"/>
      <c r="C276" s="25"/>
      <c r="D276" s="25"/>
      <c r="E276" s="25"/>
      <c r="F276" s="25"/>
      <c r="G276" s="25"/>
      <c r="H276" s="25"/>
      <c r="I276" s="25"/>
      <c r="J276" s="25"/>
      <c r="K276" s="25"/>
      <c r="L276" s="25"/>
      <c r="M276" s="25"/>
      <c r="N276" s="25"/>
      <c r="O276" s="25"/>
      <c r="P276" s="25"/>
      <c r="Q276" s="25"/>
      <c r="R276" s="25"/>
      <c r="S276" s="25"/>
      <c r="T276" s="25"/>
      <c r="U276" s="25"/>
      <c r="V276" s="25"/>
      <c r="W276" s="25"/>
      <c r="X276" s="25"/>
      <c r="Y276" s="25"/>
      <c r="Z276" s="25"/>
      <c r="AA276" s="25"/>
      <c r="AB276" s="25"/>
    </row>
    <row r="277" spans="1:28" x14ac:dyDescent="0.25">
      <c r="A277" s="25"/>
      <c r="B277" s="25"/>
      <c r="C277" s="25"/>
      <c r="D277" s="25"/>
      <c r="E277" s="25"/>
      <c r="F277" s="25"/>
      <c r="G277" s="25"/>
      <c r="H277" s="25"/>
      <c r="I277" s="25"/>
      <c r="J277" s="25"/>
      <c r="K277" s="25"/>
      <c r="L277" s="25"/>
      <c r="M277" s="25"/>
      <c r="N277" s="25"/>
      <c r="O277" s="25"/>
      <c r="P277" s="25"/>
      <c r="Q277" s="25"/>
      <c r="R277" s="25"/>
      <c r="S277" s="25"/>
      <c r="T277" s="25"/>
      <c r="U277" s="25"/>
      <c r="V277" s="25"/>
      <c r="W277" s="25"/>
      <c r="X277" s="25"/>
      <c r="Y277" s="25"/>
      <c r="Z277" s="25"/>
      <c r="AA277" s="25"/>
      <c r="AB277" s="25"/>
    </row>
    <row r="278" spans="1:28" x14ac:dyDescent="0.25">
      <c r="A278" s="25"/>
      <c r="B278" s="25"/>
      <c r="C278" s="25"/>
      <c r="D278" s="25"/>
      <c r="E278" s="25"/>
      <c r="F278" s="25"/>
      <c r="G278" s="25"/>
      <c r="H278" s="25"/>
      <c r="I278" s="25"/>
      <c r="J278" s="25"/>
      <c r="K278" s="25"/>
      <c r="L278" s="25"/>
      <c r="M278" s="25"/>
      <c r="N278" s="25"/>
      <c r="O278" s="25"/>
      <c r="P278" s="25"/>
      <c r="Q278" s="25"/>
      <c r="R278" s="25"/>
      <c r="S278" s="25"/>
      <c r="T278" s="25"/>
      <c r="U278" s="25"/>
      <c r="V278" s="25"/>
      <c r="W278" s="25"/>
      <c r="X278" s="25"/>
      <c r="Y278" s="25"/>
      <c r="Z278" s="25"/>
      <c r="AA278" s="25"/>
      <c r="AB278" s="25"/>
    </row>
    <row r="279" spans="1:28" x14ac:dyDescent="0.25">
      <c r="A279" s="25"/>
      <c r="B279" s="25"/>
      <c r="C279" s="25"/>
      <c r="D279" s="25"/>
      <c r="E279" s="25"/>
      <c r="F279" s="25"/>
      <c r="G279" s="25"/>
      <c r="H279" s="25"/>
      <c r="I279" s="25"/>
      <c r="J279" s="25"/>
      <c r="K279" s="25"/>
      <c r="L279" s="25"/>
      <c r="M279" s="25"/>
      <c r="N279" s="25"/>
      <c r="O279" s="25"/>
      <c r="P279" s="25"/>
      <c r="Q279" s="25"/>
      <c r="R279" s="25"/>
      <c r="S279" s="25"/>
      <c r="T279" s="25"/>
      <c r="U279" s="25"/>
      <c r="V279" s="25"/>
      <c r="W279" s="25"/>
      <c r="X279" s="25"/>
      <c r="Y279" s="25"/>
      <c r="Z279" s="25"/>
      <c r="AA279" s="25"/>
      <c r="AB279" s="25"/>
    </row>
    <row r="280" spans="1:28" x14ac:dyDescent="0.25">
      <c r="A280" s="25"/>
      <c r="B280" s="25"/>
      <c r="C280" s="25"/>
      <c r="D280" s="25"/>
      <c r="E280" s="25"/>
      <c r="F280" s="25"/>
      <c r="G280" s="25"/>
      <c r="H280" s="25"/>
      <c r="I280" s="25"/>
      <c r="J280" s="25"/>
      <c r="K280" s="25"/>
      <c r="L280" s="25"/>
      <c r="M280" s="25"/>
      <c r="N280" s="25"/>
      <c r="O280" s="25"/>
      <c r="P280" s="25"/>
      <c r="Q280" s="25"/>
      <c r="R280" s="25"/>
      <c r="S280" s="25"/>
      <c r="T280" s="25"/>
      <c r="U280" s="25"/>
      <c r="V280" s="25"/>
      <c r="W280" s="25"/>
      <c r="X280" s="25"/>
      <c r="Y280" s="25"/>
      <c r="Z280" s="25"/>
      <c r="AA280" s="25"/>
      <c r="AB280" s="25"/>
    </row>
    <row r="281" spans="1:28" x14ac:dyDescent="0.25">
      <c r="A281" s="25"/>
      <c r="B281" s="25"/>
      <c r="C281" s="25"/>
      <c r="D281" s="25"/>
      <c r="E281" s="25"/>
      <c r="F281" s="25"/>
      <c r="G281" s="25"/>
      <c r="H281" s="25"/>
      <c r="I281" s="25"/>
      <c r="J281" s="25"/>
      <c r="K281" s="25"/>
      <c r="L281" s="25"/>
      <c r="M281" s="25"/>
      <c r="N281" s="25"/>
      <c r="O281" s="25"/>
      <c r="P281" s="25"/>
      <c r="Q281" s="25"/>
      <c r="R281" s="25"/>
      <c r="S281" s="25"/>
      <c r="T281" s="25"/>
      <c r="U281" s="25"/>
      <c r="V281" s="25"/>
      <c r="W281" s="25"/>
      <c r="X281" s="25"/>
      <c r="Y281" s="25"/>
      <c r="Z281" s="25"/>
      <c r="AA281" s="25"/>
      <c r="AB281" s="25"/>
    </row>
    <row r="282" spans="1:28" x14ac:dyDescent="0.25">
      <c r="A282" s="25"/>
      <c r="B282" s="25"/>
      <c r="C282" s="25"/>
      <c r="D282" s="25"/>
      <c r="E282" s="25"/>
      <c r="F282" s="25"/>
      <c r="G282" s="25"/>
      <c r="H282" s="25"/>
      <c r="I282" s="25"/>
      <c r="J282" s="25"/>
      <c r="K282" s="25"/>
      <c r="L282" s="25"/>
      <c r="M282" s="25"/>
      <c r="N282" s="25"/>
      <c r="O282" s="25"/>
      <c r="P282" s="25"/>
      <c r="Q282" s="25"/>
      <c r="R282" s="25"/>
      <c r="S282" s="25"/>
      <c r="T282" s="25"/>
      <c r="U282" s="25"/>
      <c r="V282" s="25"/>
      <c r="W282" s="25"/>
      <c r="X282" s="25"/>
      <c r="Y282" s="25"/>
      <c r="Z282" s="25"/>
      <c r="AA282" s="25"/>
      <c r="AB282" s="25"/>
    </row>
    <row r="283" spans="1:28" x14ac:dyDescent="0.25">
      <c r="A283" s="25"/>
      <c r="B283" s="25"/>
      <c r="C283" s="25"/>
      <c r="D283" s="25"/>
      <c r="E283" s="25"/>
      <c r="F283" s="25"/>
      <c r="G283" s="25"/>
      <c r="H283" s="25"/>
      <c r="I283" s="25"/>
      <c r="J283" s="25"/>
      <c r="K283" s="25"/>
      <c r="L283" s="25"/>
      <c r="M283" s="25"/>
      <c r="N283" s="25"/>
      <c r="O283" s="25"/>
      <c r="P283" s="25"/>
      <c r="Q283" s="25"/>
      <c r="R283" s="25"/>
      <c r="S283" s="25"/>
      <c r="T283" s="25"/>
      <c r="U283" s="25"/>
      <c r="V283" s="25"/>
      <c r="W283" s="25"/>
      <c r="X283" s="25"/>
      <c r="Y283" s="25"/>
      <c r="Z283" s="25"/>
      <c r="AA283" s="25"/>
      <c r="AB283" s="25"/>
    </row>
    <row r="284" spans="1:28" x14ac:dyDescent="0.25">
      <c r="A284" s="25"/>
      <c r="B284" s="25"/>
      <c r="C284" s="25"/>
      <c r="D284" s="25"/>
      <c r="E284" s="25"/>
      <c r="F284" s="25"/>
      <c r="G284" s="25"/>
      <c r="H284" s="25"/>
      <c r="I284" s="25"/>
      <c r="J284" s="25"/>
      <c r="K284" s="25"/>
      <c r="L284" s="25"/>
      <c r="M284" s="25"/>
      <c r="N284" s="25"/>
      <c r="O284" s="25"/>
      <c r="P284" s="25"/>
      <c r="Q284" s="25"/>
      <c r="R284" s="25"/>
      <c r="S284" s="25"/>
      <c r="T284" s="25"/>
      <c r="U284" s="25"/>
      <c r="V284" s="25"/>
      <c r="W284" s="25"/>
      <c r="X284" s="25"/>
      <c r="Y284" s="25"/>
      <c r="Z284" s="25"/>
      <c r="AA284" s="25"/>
      <c r="AB284" s="25"/>
    </row>
    <row r="285" spans="1:28" x14ac:dyDescent="0.25">
      <c r="A285" s="25"/>
      <c r="B285" s="25"/>
      <c r="C285" s="25"/>
      <c r="D285" s="25"/>
      <c r="E285" s="25"/>
      <c r="F285" s="25"/>
      <c r="G285" s="25"/>
      <c r="H285" s="25"/>
      <c r="I285" s="25"/>
      <c r="J285" s="25"/>
      <c r="K285" s="25"/>
      <c r="L285" s="25"/>
      <c r="M285" s="25"/>
      <c r="N285" s="25"/>
      <c r="O285" s="25"/>
      <c r="P285" s="25"/>
      <c r="Q285" s="25"/>
      <c r="R285" s="25"/>
      <c r="S285" s="25"/>
      <c r="T285" s="25"/>
      <c r="U285" s="25"/>
      <c r="V285" s="25"/>
      <c r="W285" s="25"/>
      <c r="X285" s="25"/>
      <c r="Y285" s="25"/>
      <c r="Z285" s="25"/>
      <c r="AA285" s="25"/>
      <c r="AB285" s="25"/>
    </row>
    <row r="286" spans="1:28" x14ac:dyDescent="0.25">
      <c r="A286" s="25"/>
      <c r="B286" s="25"/>
      <c r="C286" s="25"/>
      <c r="D286" s="25"/>
      <c r="E286" s="25"/>
      <c r="F286" s="25"/>
      <c r="G286" s="25"/>
      <c r="H286" s="25"/>
      <c r="I286" s="25"/>
      <c r="J286" s="25"/>
      <c r="K286" s="25"/>
      <c r="L286" s="25"/>
      <c r="M286" s="25"/>
      <c r="N286" s="25"/>
      <c r="O286" s="25"/>
      <c r="P286" s="25"/>
      <c r="Q286" s="25"/>
      <c r="R286" s="25"/>
      <c r="S286" s="25"/>
      <c r="T286" s="25"/>
      <c r="U286" s="25"/>
      <c r="V286" s="25"/>
      <c r="W286" s="25"/>
      <c r="X286" s="25"/>
      <c r="Y286" s="25"/>
      <c r="Z286" s="25"/>
      <c r="AA286" s="25"/>
      <c r="AB286" s="25"/>
    </row>
    <row r="287" spans="1:28" x14ac:dyDescent="0.25">
      <c r="A287" s="25"/>
      <c r="B287" s="25"/>
      <c r="C287" s="25"/>
      <c r="D287" s="25"/>
      <c r="E287" s="25"/>
      <c r="F287" s="25"/>
      <c r="G287" s="25"/>
      <c r="H287" s="25"/>
      <c r="I287" s="25"/>
      <c r="J287" s="25"/>
      <c r="K287" s="25"/>
      <c r="L287" s="25"/>
      <c r="M287" s="25"/>
      <c r="N287" s="25"/>
      <c r="O287" s="25"/>
      <c r="P287" s="25"/>
      <c r="Q287" s="25"/>
      <c r="R287" s="25"/>
      <c r="S287" s="25"/>
      <c r="T287" s="25"/>
      <c r="U287" s="25"/>
      <c r="V287" s="25"/>
      <c r="W287" s="25"/>
      <c r="X287" s="25"/>
      <c r="Y287" s="25"/>
      <c r="Z287" s="25"/>
      <c r="AA287" s="25"/>
      <c r="AB287" s="25"/>
    </row>
    <row r="288" spans="1:28" x14ac:dyDescent="0.25">
      <c r="A288" s="25"/>
      <c r="B288" s="25"/>
      <c r="C288" s="25"/>
      <c r="D288" s="25"/>
      <c r="E288" s="25"/>
      <c r="F288" s="25"/>
      <c r="G288" s="25"/>
      <c r="H288" s="25"/>
      <c r="I288" s="25"/>
      <c r="J288" s="25"/>
      <c r="K288" s="25"/>
      <c r="L288" s="25"/>
      <c r="M288" s="25"/>
      <c r="N288" s="25"/>
      <c r="O288" s="25"/>
      <c r="P288" s="25"/>
      <c r="Q288" s="25"/>
      <c r="R288" s="25"/>
      <c r="S288" s="25"/>
      <c r="T288" s="25"/>
      <c r="U288" s="25"/>
      <c r="V288" s="25"/>
      <c r="W288" s="25"/>
      <c r="X288" s="25"/>
      <c r="Y288" s="25"/>
      <c r="Z288" s="25"/>
      <c r="AA288" s="25"/>
      <c r="AB288" s="25"/>
    </row>
    <row r="289" spans="1:28" x14ac:dyDescent="0.25">
      <c r="A289" s="25"/>
      <c r="B289" s="25"/>
      <c r="C289" s="25"/>
      <c r="D289" s="25"/>
      <c r="E289" s="25"/>
      <c r="F289" s="25"/>
      <c r="G289" s="25"/>
      <c r="H289" s="25"/>
      <c r="I289" s="25"/>
      <c r="J289" s="25"/>
      <c r="K289" s="25"/>
      <c r="L289" s="25"/>
      <c r="M289" s="25"/>
      <c r="N289" s="25"/>
      <c r="O289" s="25"/>
      <c r="P289" s="25"/>
      <c r="Q289" s="25"/>
      <c r="R289" s="25"/>
      <c r="S289" s="25"/>
      <c r="T289" s="25"/>
      <c r="U289" s="25"/>
      <c r="V289" s="25"/>
      <c r="W289" s="25"/>
      <c r="X289" s="25"/>
      <c r="Y289" s="25"/>
      <c r="Z289" s="25"/>
      <c r="AA289" s="25"/>
      <c r="AB289" s="25"/>
    </row>
    <row r="290" spans="1:28" x14ac:dyDescent="0.25">
      <c r="A290" s="25"/>
      <c r="B290" s="25"/>
      <c r="C290" s="25"/>
      <c r="D290" s="25"/>
      <c r="E290" s="25"/>
      <c r="F290" s="25"/>
      <c r="G290" s="25"/>
      <c r="H290" s="25"/>
      <c r="I290" s="25"/>
      <c r="J290" s="25"/>
      <c r="K290" s="25"/>
      <c r="L290" s="25"/>
      <c r="M290" s="25"/>
      <c r="N290" s="25"/>
      <c r="O290" s="25"/>
      <c r="P290" s="25"/>
      <c r="Q290" s="25"/>
      <c r="R290" s="25"/>
      <c r="S290" s="25"/>
      <c r="T290" s="25"/>
      <c r="U290" s="25"/>
      <c r="V290" s="25"/>
      <c r="W290" s="25"/>
      <c r="X290" s="25"/>
      <c r="Y290" s="25"/>
      <c r="Z290" s="25"/>
      <c r="AA290" s="25"/>
      <c r="AB290" s="25"/>
    </row>
    <row r="291" spans="1:28" x14ac:dyDescent="0.25">
      <c r="A291" s="25"/>
      <c r="B291" s="25"/>
      <c r="C291" s="25"/>
      <c r="D291" s="25"/>
      <c r="E291" s="25"/>
      <c r="F291" s="25"/>
      <c r="G291" s="25"/>
      <c r="H291" s="25"/>
      <c r="I291" s="25"/>
      <c r="J291" s="25"/>
      <c r="K291" s="25"/>
      <c r="L291" s="25"/>
      <c r="M291" s="25"/>
      <c r="N291" s="25"/>
      <c r="O291" s="25"/>
      <c r="P291" s="25"/>
      <c r="Q291" s="25"/>
      <c r="R291" s="25"/>
      <c r="S291" s="25"/>
      <c r="T291" s="25"/>
      <c r="U291" s="25"/>
      <c r="V291" s="25"/>
      <c r="W291" s="25"/>
      <c r="X291" s="25"/>
      <c r="Y291" s="25"/>
      <c r="Z291" s="25"/>
      <c r="AA291" s="25"/>
      <c r="AB291" s="25"/>
    </row>
    <row r="292" spans="1:28" x14ac:dyDescent="0.25">
      <c r="A292" s="25"/>
      <c r="B292" s="25"/>
      <c r="C292" s="25"/>
      <c r="D292" s="25"/>
      <c r="E292" s="25"/>
      <c r="F292" s="25"/>
      <c r="G292" s="25"/>
      <c r="H292" s="25"/>
      <c r="I292" s="25"/>
      <c r="J292" s="25"/>
      <c r="K292" s="25"/>
      <c r="L292" s="25"/>
      <c r="M292" s="25"/>
      <c r="N292" s="25"/>
      <c r="O292" s="25"/>
      <c r="P292" s="25"/>
      <c r="Q292" s="25"/>
      <c r="R292" s="25"/>
      <c r="S292" s="25"/>
      <c r="T292" s="25"/>
      <c r="U292" s="25"/>
      <c r="V292" s="25"/>
      <c r="W292" s="25"/>
      <c r="X292" s="25"/>
      <c r="Y292" s="25"/>
      <c r="Z292" s="25"/>
      <c r="AA292" s="25"/>
      <c r="AB292" s="25"/>
    </row>
    <row r="293" spans="1:28" x14ac:dyDescent="0.25">
      <c r="A293" s="25"/>
      <c r="B293" s="25"/>
      <c r="C293" s="25"/>
      <c r="D293" s="25"/>
      <c r="E293" s="25"/>
      <c r="F293" s="25"/>
      <c r="G293" s="25"/>
      <c r="H293" s="25"/>
      <c r="I293" s="25"/>
      <c r="J293" s="25"/>
      <c r="K293" s="25"/>
      <c r="L293" s="25"/>
      <c r="M293" s="25"/>
      <c r="N293" s="25"/>
      <c r="O293" s="25"/>
      <c r="P293" s="25"/>
      <c r="Q293" s="25"/>
      <c r="R293" s="25"/>
      <c r="S293" s="25"/>
      <c r="T293" s="25"/>
      <c r="U293" s="25"/>
      <c r="V293" s="25"/>
      <c r="W293" s="25"/>
      <c r="X293" s="25"/>
      <c r="Y293" s="25"/>
      <c r="Z293" s="25"/>
      <c r="AA293" s="25"/>
      <c r="AB293" s="25"/>
    </row>
    <row r="294" spans="1:28" x14ac:dyDescent="0.25">
      <c r="A294" s="25"/>
      <c r="B294" s="25"/>
      <c r="C294" s="25"/>
      <c r="D294" s="25"/>
      <c r="E294" s="25"/>
      <c r="F294" s="25"/>
      <c r="G294" s="25"/>
      <c r="H294" s="25"/>
      <c r="I294" s="25"/>
      <c r="J294" s="25"/>
      <c r="K294" s="25"/>
      <c r="L294" s="25"/>
      <c r="M294" s="25"/>
      <c r="N294" s="25"/>
      <c r="O294" s="25"/>
      <c r="P294" s="25"/>
      <c r="Q294" s="25"/>
      <c r="R294" s="25"/>
      <c r="S294" s="25"/>
      <c r="T294" s="25"/>
      <c r="U294" s="25"/>
      <c r="V294" s="25"/>
      <c r="W294" s="25"/>
      <c r="X294" s="25"/>
      <c r="Y294" s="25"/>
      <c r="Z294" s="25"/>
      <c r="AA294" s="25"/>
      <c r="AB294" s="25"/>
    </row>
    <row r="295" spans="1:28" x14ac:dyDescent="0.25">
      <c r="A295" s="25"/>
      <c r="B295" s="25"/>
      <c r="C295" s="25"/>
      <c r="D295" s="25"/>
      <c r="E295" s="25"/>
      <c r="F295" s="25"/>
      <c r="G295" s="25"/>
      <c r="H295" s="25"/>
      <c r="I295" s="25"/>
      <c r="J295" s="25"/>
      <c r="K295" s="25"/>
      <c r="L295" s="25"/>
      <c r="M295" s="25"/>
      <c r="N295" s="25"/>
      <c r="O295" s="25"/>
      <c r="P295" s="25"/>
      <c r="Q295" s="25"/>
      <c r="R295" s="25"/>
      <c r="S295" s="25"/>
      <c r="T295" s="25"/>
      <c r="U295" s="25"/>
      <c r="V295" s="25"/>
      <c r="W295" s="25"/>
      <c r="X295" s="25"/>
      <c r="Y295" s="25"/>
      <c r="Z295" s="25"/>
      <c r="AA295" s="25"/>
      <c r="AB295" s="25"/>
    </row>
    <row r="296" spans="1:28" x14ac:dyDescent="0.25">
      <c r="A296" s="25"/>
      <c r="B296" s="25"/>
      <c r="C296" s="25"/>
      <c r="D296" s="25"/>
      <c r="E296" s="25"/>
      <c r="F296" s="25"/>
      <c r="G296" s="25"/>
      <c r="H296" s="25"/>
      <c r="I296" s="25"/>
      <c r="J296" s="25"/>
      <c r="K296" s="25"/>
      <c r="L296" s="25"/>
      <c r="M296" s="25"/>
      <c r="N296" s="25"/>
      <c r="O296" s="25"/>
      <c r="P296" s="25"/>
      <c r="Q296" s="25"/>
      <c r="R296" s="25"/>
      <c r="S296" s="25"/>
      <c r="T296" s="25"/>
      <c r="U296" s="25"/>
      <c r="V296" s="25"/>
      <c r="W296" s="25"/>
      <c r="X296" s="25"/>
      <c r="Y296" s="25"/>
      <c r="Z296" s="25"/>
      <c r="AA296" s="25"/>
      <c r="AB296" s="25"/>
    </row>
    <row r="297" spans="1:28" x14ac:dyDescent="0.25">
      <c r="A297" s="25"/>
      <c r="B297" s="25"/>
      <c r="C297" s="25"/>
      <c r="D297" s="25"/>
      <c r="E297" s="25"/>
      <c r="F297" s="25"/>
      <c r="G297" s="25"/>
      <c r="H297" s="25"/>
      <c r="I297" s="25"/>
      <c r="J297" s="25"/>
      <c r="K297" s="25"/>
      <c r="L297" s="25"/>
      <c r="M297" s="25"/>
      <c r="N297" s="25"/>
      <c r="O297" s="25"/>
      <c r="P297" s="25"/>
      <c r="Q297" s="25"/>
      <c r="R297" s="25"/>
      <c r="S297" s="25"/>
      <c r="T297" s="25"/>
      <c r="U297" s="25"/>
      <c r="V297" s="25"/>
      <c r="W297" s="25"/>
      <c r="X297" s="25"/>
      <c r="Y297" s="25"/>
      <c r="Z297" s="25"/>
      <c r="AA297" s="25"/>
      <c r="AB297" s="25"/>
    </row>
    <row r="298" spans="1:28" x14ac:dyDescent="0.25">
      <c r="A298" s="25"/>
      <c r="B298" s="25"/>
      <c r="C298" s="25"/>
      <c r="D298" s="25"/>
      <c r="E298" s="25"/>
      <c r="F298" s="25"/>
      <c r="G298" s="25"/>
      <c r="H298" s="25"/>
      <c r="I298" s="25"/>
      <c r="J298" s="25"/>
      <c r="K298" s="25"/>
      <c r="L298" s="25"/>
      <c r="M298" s="25"/>
      <c r="N298" s="25"/>
      <c r="O298" s="25"/>
      <c r="P298" s="25"/>
      <c r="Q298" s="25"/>
      <c r="R298" s="25"/>
      <c r="S298" s="25"/>
      <c r="T298" s="25"/>
      <c r="U298" s="25"/>
      <c r="V298" s="25"/>
      <c r="W298" s="25"/>
      <c r="X298" s="25"/>
      <c r="Y298" s="25"/>
      <c r="Z298" s="25"/>
      <c r="AA298" s="25"/>
      <c r="AB298" s="25"/>
    </row>
    <row r="299" spans="1:28" x14ac:dyDescent="0.25">
      <c r="A299" s="25"/>
      <c r="B299" s="25"/>
      <c r="C299" s="25"/>
      <c r="D299" s="25"/>
      <c r="E299" s="25"/>
      <c r="F299" s="25"/>
      <c r="G299" s="25"/>
      <c r="H299" s="25"/>
      <c r="I299" s="25"/>
      <c r="J299" s="25"/>
      <c r="K299" s="25"/>
      <c r="L299" s="25"/>
      <c r="M299" s="25"/>
      <c r="N299" s="25"/>
      <c r="O299" s="25"/>
      <c r="P299" s="25"/>
      <c r="Q299" s="25"/>
      <c r="R299" s="25"/>
      <c r="S299" s="25"/>
      <c r="T299" s="25"/>
      <c r="U299" s="25"/>
      <c r="V299" s="25"/>
      <c r="W299" s="25"/>
      <c r="X299" s="25"/>
      <c r="Y299" s="25"/>
      <c r="Z299" s="25"/>
      <c r="AA299" s="25"/>
      <c r="AB299" s="25"/>
    </row>
    <row r="300" spans="1:28" x14ac:dyDescent="0.25">
      <c r="A300" s="25"/>
      <c r="B300" s="25"/>
      <c r="C300" s="25"/>
      <c r="D300" s="25"/>
      <c r="E300" s="25"/>
      <c r="F300" s="25"/>
      <c r="G300" s="25"/>
      <c r="H300" s="25"/>
      <c r="I300" s="25"/>
      <c r="J300" s="25"/>
      <c r="K300" s="25"/>
      <c r="L300" s="25"/>
      <c r="M300" s="25"/>
      <c r="N300" s="25"/>
      <c r="O300" s="25"/>
      <c r="P300" s="25"/>
      <c r="Q300" s="25"/>
      <c r="R300" s="25"/>
      <c r="S300" s="25"/>
      <c r="T300" s="25"/>
      <c r="U300" s="25"/>
      <c r="V300" s="25"/>
      <c r="W300" s="25"/>
      <c r="X300" s="25"/>
      <c r="Y300" s="25"/>
      <c r="Z300" s="25"/>
      <c r="AA300" s="25"/>
      <c r="AB300" s="25"/>
    </row>
    <row r="301" spans="1:28" x14ac:dyDescent="0.25">
      <c r="A301" s="25"/>
      <c r="B301" s="25"/>
      <c r="C301" s="25"/>
      <c r="D301" s="25"/>
      <c r="E301" s="25"/>
      <c r="F301" s="25"/>
      <c r="G301" s="25"/>
      <c r="H301" s="25"/>
      <c r="I301" s="25"/>
      <c r="J301" s="25"/>
      <c r="K301" s="25"/>
      <c r="L301" s="25"/>
      <c r="M301" s="25"/>
      <c r="N301" s="25"/>
      <c r="O301" s="25"/>
      <c r="P301" s="25"/>
      <c r="Q301" s="25"/>
      <c r="R301" s="25"/>
      <c r="S301" s="25"/>
      <c r="T301" s="25"/>
      <c r="U301" s="25"/>
      <c r="V301" s="25"/>
      <c r="W301" s="25"/>
      <c r="X301" s="25"/>
      <c r="Y301" s="25"/>
      <c r="Z301" s="25"/>
      <c r="AA301" s="25"/>
      <c r="AB301" s="25"/>
    </row>
    <row r="302" spans="1:28" x14ac:dyDescent="0.25">
      <c r="A302" s="25"/>
      <c r="B302" s="25"/>
      <c r="C302" s="25"/>
      <c r="D302" s="25"/>
      <c r="E302" s="25"/>
      <c r="F302" s="25"/>
      <c r="G302" s="25"/>
      <c r="H302" s="25"/>
      <c r="I302" s="25"/>
      <c r="J302" s="25"/>
      <c r="K302" s="25"/>
      <c r="L302" s="25"/>
      <c r="M302" s="25"/>
      <c r="N302" s="25"/>
      <c r="O302" s="25"/>
      <c r="P302" s="25"/>
      <c r="Q302" s="25"/>
      <c r="R302" s="25"/>
      <c r="S302" s="25"/>
      <c r="T302" s="25"/>
      <c r="U302" s="25"/>
      <c r="V302" s="25"/>
      <c r="W302" s="25"/>
      <c r="X302" s="25"/>
      <c r="Y302" s="25"/>
      <c r="Z302" s="25"/>
      <c r="AA302" s="25"/>
      <c r="AB302" s="25"/>
    </row>
    <row r="303" spans="1:28" x14ac:dyDescent="0.25">
      <c r="A303" s="25"/>
      <c r="B303" s="25"/>
      <c r="C303" s="25"/>
      <c r="D303" s="25"/>
      <c r="E303" s="25"/>
      <c r="F303" s="25"/>
      <c r="G303" s="25"/>
      <c r="H303" s="25"/>
      <c r="I303" s="25"/>
      <c r="J303" s="25"/>
      <c r="K303" s="25"/>
      <c r="L303" s="25"/>
      <c r="M303" s="25"/>
      <c r="N303" s="25"/>
      <c r="O303" s="25"/>
      <c r="P303" s="25"/>
      <c r="Q303" s="25"/>
      <c r="R303" s="25"/>
      <c r="S303" s="25"/>
      <c r="T303" s="25"/>
      <c r="U303" s="25"/>
      <c r="V303" s="25"/>
      <c r="W303" s="25"/>
      <c r="X303" s="25"/>
      <c r="Y303" s="25"/>
      <c r="Z303" s="25"/>
      <c r="AA303" s="25"/>
      <c r="AB303" s="25"/>
    </row>
    <row r="304" spans="1:28" x14ac:dyDescent="0.25">
      <c r="A304" s="25"/>
      <c r="B304" s="25"/>
      <c r="C304" s="25"/>
      <c r="D304" s="25"/>
      <c r="E304" s="25"/>
      <c r="F304" s="25"/>
      <c r="G304" s="25"/>
      <c r="H304" s="25"/>
      <c r="I304" s="25"/>
      <c r="J304" s="25"/>
      <c r="K304" s="25"/>
      <c r="L304" s="25"/>
      <c r="M304" s="25"/>
      <c r="N304" s="25"/>
      <c r="O304" s="25"/>
      <c r="P304" s="25"/>
      <c r="Q304" s="25"/>
      <c r="R304" s="25"/>
      <c r="S304" s="25"/>
      <c r="T304" s="25"/>
      <c r="U304" s="25"/>
      <c r="V304" s="25"/>
      <c r="W304" s="25"/>
      <c r="X304" s="25"/>
      <c r="Y304" s="25"/>
      <c r="Z304" s="25"/>
      <c r="AA304" s="25"/>
      <c r="AB304" s="25"/>
    </row>
    <row r="305" spans="1:28" x14ac:dyDescent="0.25">
      <c r="A305" s="25"/>
      <c r="B305" s="25"/>
      <c r="C305" s="25"/>
      <c r="D305" s="25"/>
      <c r="E305" s="25"/>
      <c r="F305" s="25"/>
      <c r="G305" s="25"/>
      <c r="H305" s="25"/>
      <c r="I305" s="25"/>
      <c r="J305" s="25"/>
      <c r="K305" s="25"/>
      <c r="L305" s="25"/>
      <c r="M305" s="25"/>
      <c r="N305" s="25"/>
      <c r="O305" s="25"/>
      <c r="P305" s="25"/>
      <c r="Q305" s="25"/>
      <c r="R305" s="25"/>
      <c r="S305" s="25"/>
      <c r="T305" s="25"/>
      <c r="U305" s="25"/>
      <c r="V305" s="25"/>
      <c r="W305" s="25"/>
      <c r="X305" s="25"/>
      <c r="Y305" s="25"/>
      <c r="Z305" s="25"/>
      <c r="AA305" s="25"/>
      <c r="AB305" s="25"/>
    </row>
    <row r="306" spans="1:28" x14ac:dyDescent="0.25">
      <c r="A306" s="25"/>
      <c r="B306" s="25"/>
      <c r="C306" s="25"/>
      <c r="D306" s="25"/>
      <c r="E306" s="25"/>
      <c r="F306" s="25"/>
      <c r="G306" s="25"/>
      <c r="H306" s="25"/>
      <c r="I306" s="25"/>
      <c r="J306" s="25"/>
      <c r="K306" s="25"/>
      <c r="L306" s="25"/>
      <c r="M306" s="25"/>
      <c r="N306" s="25"/>
      <c r="O306" s="25"/>
      <c r="P306" s="25"/>
      <c r="Q306" s="25"/>
      <c r="R306" s="25"/>
      <c r="S306" s="25"/>
      <c r="T306" s="25"/>
      <c r="U306" s="25"/>
      <c r="V306" s="25"/>
      <c r="W306" s="25"/>
      <c r="X306" s="25"/>
      <c r="Y306" s="25"/>
      <c r="Z306" s="25"/>
      <c r="AA306" s="25"/>
      <c r="AB306" s="25"/>
    </row>
    <row r="307" spans="1:28" x14ac:dyDescent="0.25">
      <c r="A307" s="25"/>
      <c r="B307" s="25"/>
      <c r="C307" s="25"/>
      <c r="D307" s="25"/>
      <c r="E307" s="25"/>
      <c r="F307" s="25"/>
      <c r="G307" s="25"/>
      <c r="H307" s="25"/>
      <c r="I307" s="25"/>
      <c r="J307" s="25"/>
      <c r="K307" s="25"/>
      <c r="L307" s="25"/>
      <c r="M307" s="25"/>
      <c r="N307" s="25"/>
      <c r="O307" s="25"/>
      <c r="P307" s="25"/>
      <c r="Q307" s="25"/>
      <c r="R307" s="25"/>
      <c r="S307" s="25"/>
      <c r="T307" s="25"/>
      <c r="U307" s="25"/>
      <c r="V307" s="25"/>
      <c r="W307" s="25"/>
      <c r="X307" s="25"/>
      <c r="Y307" s="25"/>
      <c r="Z307" s="25"/>
      <c r="AA307" s="25"/>
      <c r="AB307" s="25"/>
    </row>
    <row r="308" spans="1:28" x14ac:dyDescent="0.25">
      <c r="A308" s="25"/>
      <c r="B308" s="25"/>
      <c r="C308" s="25"/>
      <c r="D308" s="25"/>
      <c r="E308" s="25"/>
      <c r="F308" s="25"/>
      <c r="G308" s="25"/>
      <c r="H308" s="25"/>
      <c r="I308" s="25"/>
      <c r="J308" s="25"/>
      <c r="K308" s="25"/>
      <c r="L308" s="25"/>
      <c r="M308" s="25"/>
      <c r="N308" s="25"/>
      <c r="O308" s="25"/>
      <c r="P308" s="25"/>
      <c r="Q308" s="25"/>
      <c r="R308" s="25"/>
      <c r="S308" s="25"/>
      <c r="T308" s="25"/>
      <c r="U308" s="25"/>
      <c r="V308" s="25"/>
      <c r="W308" s="25"/>
      <c r="X308" s="25"/>
      <c r="Y308" s="25"/>
      <c r="Z308" s="25"/>
      <c r="AA308" s="25"/>
      <c r="AB308" s="25"/>
    </row>
    <row r="309" spans="1:28" x14ac:dyDescent="0.25">
      <c r="A309" s="25"/>
      <c r="B309" s="25"/>
      <c r="C309" s="25"/>
      <c r="D309" s="25"/>
      <c r="E309" s="25"/>
      <c r="F309" s="25"/>
      <c r="G309" s="25"/>
      <c r="H309" s="25"/>
      <c r="I309" s="25"/>
      <c r="J309" s="25"/>
      <c r="K309" s="25"/>
      <c r="L309" s="25"/>
      <c r="M309" s="25"/>
      <c r="N309" s="25"/>
      <c r="O309" s="25"/>
      <c r="P309" s="25"/>
      <c r="Q309" s="25"/>
      <c r="R309" s="25"/>
      <c r="S309" s="25"/>
      <c r="T309" s="25"/>
      <c r="U309" s="25"/>
      <c r="V309" s="25"/>
      <c r="W309" s="25"/>
      <c r="X309" s="25"/>
      <c r="Y309" s="25"/>
      <c r="Z309" s="25"/>
      <c r="AA309" s="25"/>
      <c r="AB309" s="25"/>
    </row>
    <row r="310" spans="1:28" x14ac:dyDescent="0.25">
      <c r="A310" s="25"/>
      <c r="B310" s="25"/>
      <c r="C310" s="25"/>
      <c r="D310" s="25"/>
      <c r="E310" s="25"/>
      <c r="F310" s="25"/>
      <c r="G310" s="25"/>
      <c r="H310" s="25"/>
      <c r="I310" s="25"/>
      <c r="J310" s="25"/>
      <c r="K310" s="25"/>
      <c r="L310" s="25"/>
      <c r="M310" s="25"/>
      <c r="N310" s="25"/>
      <c r="O310" s="25"/>
      <c r="P310" s="25"/>
      <c r="Q310" s="25"/>
      <c r="R310" s="25"/>
      <c r="S310" s="25"/>
      <c r="T310" s="25"/>
      <c r="U310" s="25"/>
      <c r="V310" s="25"/>
      <c r="W310" s="25"/>
      <c r="X310" s="25"/>
      <c r="Y310" s="25"/>
      <c r="Z310" s="25"/>
      <c r="AA310" s="25"/>
      <c r="AB310" s="25"/>
    </row>
    <row r="311" spans="1:28" x14ac:dyDescent="0.25">
      <c r="A311" s="25"/>
      <c r="B311" s="25"/>
      <c r="C311" s="25"/>
      <c r="D311" s="25"/>
      <c r="E311" s="25"/>
      <c r="F311" s="25"/>
      <c r="G311" s="25"/>
      <c r="H311" s="25"/>
      <c r="I311" s="25"/>
      <c r="J311" s="25"/>
      <c r="K311" s="25"/>
      <c r="L311" s="25"/>
      <c r="M311" s="25"/>
      <c r="N311" s="25"/>
      <c r="O311" s="25"/>
      <c r="P311" s="25"/>
      <c r="Q311" s="25"/>
      <c r="R311" s="25"/>
      <c r="S311" s="25"/>
      <c r="T311" s="25"/>
      <c r="U311" s="25"/>
      <c r="V311" s="25"/>
      <c r="W311" s="25"/>
      <c r="X311" s="25"/>
      <c r="Y311" s="25"/>
      <c r="Z311" s="25"/>
      <c r="AA311" s="25"/>
      <c r="AB311" s="25"/>
    </row>
    <row r="312" spans="1:28" x14ac:dyDescent="0.25">
      <c r="A312" s="25"/>
      <c r="B312" s="25"/>
      <c r="C312" s="25"/>
      <c r="D312" s="25"/>
      <c r="E312" s="25"/>
      <c r="F312" s="25"/>
      <c r="G312" s="25"/>
      <c r="H312" s="25"/>
      <c r="I312" s="25"/>
      <c r="J312" s="25"/>
      <c r="K312" s="25"/>
      <c r="L312" s="25"/>
      <c r="M312" s="25"/>
      <c r="N312" s="25"/>
      <c r="O312" s="25"/>
      <c r="P312" s="25"/>
      <c r="Q312" s="25"/>
      <c r="R312" s="25"/>
      <c r="S312" s="25"/>
      <c r="T312" s="25"/>
      <c r="U312" s="25"/>
      <c r="V312" s="25"/>
      <c r="W312" s="25"/>
      <c r="X312" s="25"/>
      <c r="Y312" s="25"/>
      <c r="Z312" s="25"/>
      <c r="AA312" s="25"/>
      <c r="AB312" s="25"/>
    </row>
    <row r="313" spans="1:28" x14ac:dyDescent="0.25">
      <c r="A313" s="25"/>
      <c r="B313" s="25"/>
      <c r="C313" s="25"/>
      <c r="D313" s="25"/>
      <c r="E313" s="25"/>
      <c r="F313" s="25"/>
      <c r="G313" s="25"/>
      <c r="H313" s="25"/>
      <c r="I313" s="25"/>
      <c r="J313" s="25"/>
      <c r="K313" s="25"/>
      <c r="L313" s="25"/>
      <c r="M313" s="25"/>
      <c r="N313" s="25"/>
      <c r="O313" s="25"/>
      <c r="P313" s="25"/>
      <c r="Q313" s="25"/>
      <c r="R313" s="25"/>
      <c r="S313" s="25"/>
      <c r="T313" s="25"/>
      <c r="U313" s="25"/>
      <c r="V313" s="25"/>
      <c r="W313" s="25"/>
      <c r="X313" s="25"/>
      <c r="Y313" s="25"/>
      <c r="Z313" s="25"/>
      <c r="AA313" s="25"/>
      <c r="AB313" s="25"/>
    </row>
    <row r="314" spans="1:28" x14ac:dyDescent="0.25">
      <c r="A314" s="25"/>
      <c r="B314" s="25"/>
      <c r="C314" s="25"/>
      <c r="D314" s="25"/>
      <c r="E314" s="25"/>
      <c r="F314" s="25"/>
      <c r="G314" s="25"/>
      <c r="H314" s="25"/>
      <c r="I314" s="25"/>
      <c r="J314" s="25"/>
      <c r="K314" s="25"/>
      <c r="L314" s="25"/>
      <c r="M314" s="25"/>
      <c r="N314" s="25"/>
      <c r="O314" s="25"/>
      <c r="P314" s="25"/>
      <c r="Q314" s="25"/>
      <c r="R314" s="25"/>
      <c r="S314" s="25"/>
      <c r="T314" s="25"/>
      <c r="U314" s="25"/>
      <c r="V314" s="25"/>
      <c r="W314" s="25"/>
      <c r="X314" s="25"/>
      <c r="Y314" s="25"/>
      <c r="Z314" s="25"/>
      <c r="AA314" s="25"/>
      <c r="AB314" s="25"/>
    </row>
    <row r="315" spans="1:28" x14ac:dyDescent="0.25">
      <c r="A315" s="25"/>
      <c r="B315" s="25"/>
      <c r="C315" s="25"/>
      <c r="D315" s="25"/>
      <c r="E315" s="25"/>
      <c r="F315" s="25"/>
      <c r="G315" s="25"/>
      <c r="H315" s="25"/>
      <c r="I315" s="25"/>
      <c r="J315" s="25"/>
      <c r="K315" s="25"/>
      <c r="L315" s="25"/>
      <c r="M315" s="25"/>
      <c r="N315" s="25"/>
      <c r="O315" s="25"/>
      <c r="P315" s="25"/>
      <c r="Q315" s="25"/>
      <c r="R315" s="25"/>
      <c r="S315" s="25"/>
      <c r="T315" s="25"/>
      <c r="U315" s="25"/>
      <c r="V315" s="25"/>
      <c r="W315" s="25"/>
      <c r="X315" s="25"/>
      <c r="Y315" s="25"/>
      <c r="Z315" s="25"/>
      <c r="AA315" s="25"/>
      <c r="AB315" s="25"/>
    </row>
    <row r="316" spans="1:28" x14ac:dyDescent="0.25">
      <c r="A316" s="25"/>
      <c r="B316" s="25"/>
      <c r="C316" s="25"/>
      <c r="D316" s="25"/>
      <c r="E316" s="25"/>
      <c r="F316" s="25"/>
      <c r="G316" s="25"/>
      <c r="H316" s="25"/>
      <c r="I316" s="25"/>
      <c r="J316" s="25"/>
      <c r="K316" s="25"/>
      <c r="L316" s="25"/>
      <c r="M316" s="25"/>
      <c r="N316" s="25"/>
      <c r="O316" s="25"/>
      <c r="P316" s="25"/>
      <c r="Q316" s="25"/>
      <c r="R316" s="25"/>
      <c r="S316" s="25"/>
      <c r="T316" s="25"/>
      <c r="U316" s="25"/>
      <c r="V316" s="25"/>
      <c r="W316" s="25"/>
      <c r="X316" s="25"/>
      <c r="Y316" s="25"/>
      <c r="Z316" s="25"/>
      <c r="AA316" s="25"/>
      <c r="AB316" s="25"/>
    </row>
    <row r="317" spans="1:28" x14ac:dyDescent="0.25">
      <c r="A317" s="25"/>
      <c r="B317" s="25"/>
      <c r="C317" s="25"/>
      <c r="D317" s="25"/>
      <c r="E317" s="25"/>
      <c r="F317" s="25"/>
      <c r="G317" s="25"/>
      <c r="H317" s="25"/>
      <c r="I317" s="25"/>
      <c r="J317" s="25"/>
      <c r="K317" s="25"/>
      <c r="L317" s="25"/>
      <c r="M317" s="25"/>
      <c r="N317" s="25"/>
      <c r="O317" s="25"/>
      <c r="P317" s="25"/>
      <c r="Q317" s="25"/>
      <c r="R317" s="25"/>
      <c r="S317" s="25"/>
      <c r="T317" s="25"/>
      <c r="U317" s="25"/>
      <c r="V317" s="25"/>
      <c r="W317" s="25"/>
      <c r="X317" s="25"/>
      <c r="Y317" s="25"/>
      <c r="Z317" s="25"/>
      <c r="AA317" s="25"/>
      <c r="AB317" s="25"/>
    </row>
    <row r="318" spans="1:28" x14ac:dyDescent="0.25">
      <c r="A318" s="25"/>
      <c r="B318" s="25"/>
      <c r="C318" s="25"/>
      <c r="D318" s="25"/>
      <c r="E318" s="25"/>
      <c r="F318" s="25"/>
      <c r="G318" s="25"/>
      <c r="H318" s="25"/>
      <c r="I318" s="25"/>
      <c r="J318" s="25"/>
      <c r="K318" s="25"/>
      <c r="L318" s="25"/>
      <c r="M318" s="25"/>
      <c r="N318" s="25"/>
      <c r="O318" s="25"/>
      <c r="P318" s="25"/>
      <c r="Q318" s="25"/>
      <c r="R318" s="25"/>
      <c r="S318" s="25"/>
      <c r="T318" s="25"/>
      <c r="U318" s="25"/>
      <c r="V318" s="25"/>
      <c r="W318" s="25"/>
      <c r="X318" s="25"/>
      <c r="Y318" s="25"/>
      <c r="Z318" s="25"/>
      <c r="AA318" s="25"/>
      <c r="AB318" s="25"/>
    </row>
    <row r="319" spans="1:28" x14ac:dyDescent="0.25">
      <c r="A319" s="25"/>
      <c r="B319" s="25"/>
      <c r="C319" s="25"/>
      <c r="D319" s="25"/>
      <c r="E319" s="25"/>
      <c r="F319" s="25"/>
      <c r="G319" s="25"/>
      <c r="H319" s="25"/>
      <c r="I319" s="25"/>
      <c r="J319" s="25"/>
      <c r="K319" s="25"/>
      <c r="L319" s="25"/>
      <c r="M319" s="25"/>
      <c r="N319" s="25"/>
      <c r="O319" s="25"/>
      <c r="P319" s="25"/>
      <c r="Q319" s="25"/>
      <c r="R319" s="25"/>
      <c r="S319" s="25"/>
      <c r="T319" s="25"/>
      <c r="U319" s="25"/>
      <c r="V319" s="25"/>
      <c r="W319" s="25"/>
      <c r="X319" s="25"/>
      <c r="Y319" s="25"/>
      <c r="Z319" s="25"/>
      <c r="AA319" s="25"/>
      <c r="AB319" s="25"/>
    </row>
    <row r="320" spans="1:28" x14ac:dyDescent="0.25">
      <c r="A320" s="25"/>
      <c r="B320" s="25"/>
      <c r="C320" s="25"/>
      <c r="D320" s="25"/>
      <c r="E320" s="25"/>
      <c r="F320" s="25"/>
      <c r="G320" s="25"/>
      <c r="H320" s="25"/>
      <c r="I320" s="25"/>
      <c r="J320" s="25"/>
      <c r="K320" s="25"/>
      <c r="L320" s="25"/>
      <c r="M320" s="25"/>
      <c r="N320" s="25"/>
      <c r="O320" s="25"/>
      <c r="P320" s="25"/>
      <c r="Q320" s="25"/>
      <c r="R320" s="25"/>
      <c r="S320" s="25"/>
      <c r="T320" s="25"/>
      <c r="U320" s="25"/>
      <c r="V320" s="25"/>
      <c r="W320" s="25"/>
      <c r="X320" s="25"/>
      <c r="Y320" s="25"/>
      <c r="Z320" s="25"/>
      <c r="AA320" s="25"/>
      <c r="AB320" s="25"/>
    </row>
    <row r="321" spans="1:28" x14ac:dyDescent="0.25">
      <c r="A321" s="25"/>
      <c r="B321" s="25"/>
      <c r="C321" s="25"/>
      <c r="D321" s="25"/>
      <c r="E321" s="25"/>
      <c r="F321" s="25"/>
      <c r="G321" s="25"/>
      <c r="H321" s="25"/>
      <c r="I321" s="25"/>
      <c r="J321" s="25"/>
      <c r="K321" s="25"/>
      <c r="L321" s="25"/>
      <c r="M321" s="25"/>
      <c r="N321" s="25"/>
      <c r="O321" s="25"/>
      <c r="P321" s="25"/>
      <c r="Q321" s="25"/>
      <c r="R321" s="25"/>
      <c r="S321" s="25"/>
      <c r="T321" s="25"/>
      <c r="U321" s="25"/>
      <c r="V321" s="25"/>
      <c r="W321" s="25"/>
      <c r="X321" s="25"/>
      <c r="Y321" s="25"/>
      <c r="Z321" s="25"/>
      <c r="AA321" s="25"/>
      <c r="AB321" s="25"/>
    </row>
    <row r="322" spans="1:28" x14ac:dyDescent="0.25">
      <c r="A322" s="25"/>
      <c r="B322" s="25"/>
      <c r="C322" s="25"/>
      <c r="D322" s="25"/>
      <c r="E322" s="25"/>
      <c r="F322" s="25"/>
      <c r="G322" s="25"/>
      <c r="H322" s="25"/>
      <c r="I322" s="25"/>
      <c r="J322" s="25"/>
      <c r="K322" s="25"/>
      <c r="L322" s="25"/>
      <c r="M322" s="25"/>
      <c r="N322" s="25"/>
      <c r="O322" s="25"/>
      <c r="P322" s="25"/>
      <c r="Q322" s="25"/>
      <c r="R322" s="25"/>
      <c r="S322" s="25"/>
      <c r="T322" s="25"/>
      <c r="U322" s="25"/>
      <c r="V322" s="25"/>
      <c r="W322" s="25"/>
      <c r="X322" s="25"/>
      <c r="Y322" s="25"/>
      <c r="Z322" s="25"/>
      <c r="AA322" s="25"/>
      <c r="AB322" s="25"/>
    </row>
    <row r="323" spans="1:28" x14ac:dyDescent="0.25">
      <c r="A323" s="25"/>
      <c r="B323" s="25"/>
      <c r="C323" s="25"/>
      <c r="D323" s="25"/>
      <c r="E323" s="25"/>
      <c r="F323" s="25"/>
      <c r="G323" s="25"/>
      <c r="H323" s="25"/>
      <c r="I323" s="25"/>
      <c r="J323" s="25"/>
      <c r="K323" s="25"/>
      <c r="L323" s="25"/>
      <c r="M323" s="25"/>
      <c r="N323" s="25"/>
      <c r="O323" s="25"/>
      <c r="P323" s="25"/>
      <c r="Q323" s="25"/>
      <c r="R323" s="25"/>
      <c r="S323" s="25"/>
      <c r="T323" s="25"/>
      <c r="U323" s="25"/>
      <c r="V323" s="25"/>
      <c r="W323" s="25"/>
      <c r="X323" s="25"/>
      <c r="Y323" s="25"/>
      <c r="Z323" s="25"/>
      <c r="AA323" s="25"/>
      <c r="AB323" s="25"/>
    </row>
    <row r="324" spans="1:28" x14ac:dyDescent="0.25">
      <c r="A324" s="25"/>
      <c r="B324" s="25"/>
      <c r="C324" s="25"/>
      <c r="D324" s="25"/>
      <c r="E324" s="25"/>
      <c r="F324" s="25"/>
      <c r="G324" s="25"/>
      <c r="H324" s="25"/>
      <c r="I324" s="25"/>
      <c r="J324" s="25"/>
      <c r="K324" s="25"/>
      <c r="L324" s="25"/>
      <c r="M324" s="25"/>
      <c r="N324" s="25"/>
      <c r="O324" s="25"/>
      <c r="P324" s="25"/>
      <c r="Q324" s="25"/>
      <c r="R324" s="25"/>
      <c r="S324" s="25"/>
      <c r="T324" s="25"/>
      <c r="U324" s="25"/>
      <c r="V324" s="25"/>
      <c r="W324" s="25"/>
      <c r="X324" s="25"/>
      <c r="Y324" s="25"/>
      <c r="Z324" s="25"/>
      <c r="AA324" s="25"/>
      <c r="AB324" s="25"/>
    </row>
    <row r="325" spans="1:28" x14ac:dyDescent="0.25">
      <c r="A325" s="25"/>
      <c r="B325" s="25"/>
      <c r="C325" s="25"/>
      <c r="D325" s="25"/>
      <c r="E325" s="25"/>
      <c r="F325" s="25"/>
      <c r="G325" s="25"/>
      <c r="H325" s="25"/>
      <c r="I325" s="25"/>
      <c r="J325" s="25"/>
      <c r="K325" s="25"/>
      <c r="L325" s="25"/>
      <c r="M325" s="25"/>
      <c r="N325" s="25"/>
      <c r="O325" s="25"/>
      <c r="P325" s="25"/>
      <c r="Q325" s="25"/>
      <c r="R325" s="25"/>
      <c r="S325" s="25"/>
      <c r="T325" s="25"/>
      <c r="U325" s="25"/>
      <c r="V325" s="25"/>
      <c r="W325" s="25"/>
      <c r="X325" s="25"/>
      <c r="Y325" s="25"/>
      <c r="Z325" s="25"/>
      <c r="AA325" s="25"/>
      <c r="AB325" s="25"/>
    </row>
    <row r="326" spans="1:28" x14ac:dyDescent="0.25">
      <c r="A326" s="25"/>
      <c r="B326" s="25"/>
      <c r="C326" s="25"/>
      <c r="D326" s="25"/>
      <c r="E326" s="25"/>
      <c r="F326" s="25"/>
      <c r="G326" s="25"/>
      <c r="H326" s="25"/>
      <c r="I326" s="25"/>
      <c r="J326" s="25"/>
      <c r="K326" s="25"/>
      <c r="L326" s="25"/>
      <c r="M326" s="25"/>
      <c r="N326" s="25"/>
      <c r="O326" s="25"/>
      <c r="P326" s="25"/>
      <c r="Q326" s="25"/>
      <c r="R326" s="25"/>
      <c r="S326" s="25"/>
      <c r="T326" s="25"/>
      <c r="U326" s="25"/>
      <c r="V326" s="25"/>
      <c r="W326" s="25"/>
      <c r="X326" s="25"/>
      <c r="Y326" s="25"/>
      <c r="Z326" s="25"/>
      <c r="AA326" s="25"/>
      <c r="AB326" s="25"/>
    </row>
    <row r="327" spans="1:28" x14ac:dyDescent="0.25">
      <c r="A327" s="25"/>
      <c r="B327" s="25"/>
      <c r="C327" s="25"/>
      <c r="D327" s="25"/>
      <c r="E327" s="25"/>
      <c r="F327" s="25"/>
      <c r="G327" s="25"/>
      <c r="H327" s="25"/>
      <c r="I327" s="25"/>
      <c r="J327" s="25"/>
      <c r="K327" s="25"/>
      <c r="L327" s="25"/>
      <c r="M327" s="25"/>
      <c r="N327" s="25"/>
      <c r="O327" s="25"/>
      <c r="P327" s="25"/>
      <c r="Q327" s="25"/>
      <c r="R327" s="25"/>
      <c r="S327" s="25"/>
      <c r="T327" s="25"/>
      <c r="U327" s="25"/>
      <c r="V327" s="25"/>
      <c r="W327" s="25"/>
      <c r="X327" s="25"/>
      <c r="Y327" s="25"/>
      <c r="Z327" s="25"/>
      <c r="AA327" s="25"/>
      <c r="AB327" s="25"/>
    </row>
    <row r="328" spans="1:28" x14ac:dyDescent="0.25">
      <c r="A328" s="25"/>
      <c r="B328" s="25"/>
      <c r="C328" s="25"/>
      <c r="D328" s="25"/>
      <c r="E328" s="25"/>
      <c r="F328" s="25"/>
      <c r="G328" s="25"/>
      <c r="H328" s="25"/>
      <c r="I328" s="25"/>
      <c r="J328" s="25"/>
      <c r="K328" s="25"/>
      <c r="L328" s="25"/>
      <c r="M328" s="25"/>
      <c r="N328" s="25"/>
      <c r="O328" s="25"/>
      <c r="P328" s="25"/>
      <c r="Q328" s="25"/>
      <c r="R328" s="25"/>
      <c r="S328" s="25"/>
      <c r="T328" s="25"/>
      <c r="U328" s="25"/>
      <c r="V328" s="25"/>
      <c r="W328" s="25"/>
      <c r="X328" s="25"/>
      <c r="Y328" s="25"/>
      <c r="Z328" s="25"/>
      <c r="AA328" s="25"/>
      <c r="AB328" s="25"/>
    </row>
    <row r="329" spans="1:28" x14ac:dyDescent="0.25">
      <c r="A329" s="25"/>
      <c r="B329" s="25"/>
      <c r="C329" s="25"/>
      <c r="D329" s="25"/>
      <c r="E329" s="25"/>
      <c r="F329" s="25"/>
      <c r="G329" s="25"/>
      <c r="H329" s="25"/>
      <c r="I329" s="25"/>
      <c r="J329" s="25"/>
      <c r="K329" s="25"/>
      <c r="L329" s="25"/>
      <c r="M329" s="25"/>
      <c r="N329" s="25"/>
      <c r="O329" s="25"/>
      <c r="P329" s="25"/>
      <c r="Q329" s="25"/>
      <c r="R329" s="25"/>
      <c r="S329" s="25"/>
      <c r="T329" s="25"/>
      <c r="U329" s="25"/>
      <c r="V329" s="25"/>
      <c r="W329" s="25"/>
      <c r="X329" s="25"/>
      <c r="Y329" s="25"/>
      <c r="Z329" s="25"/>
      <c r="AA329" s="25"/>
      <c r="AB329" s="25"/>
    </row>
    <row r="330" spans="1:28" x14ac:dyDescent="0.25">
      <c r="A330" s="25"/>
      <c r="B330" s="25"/>
      <c r="C330" s="25"/>
      <c r="D330" s="25"/>
      <c r="E330" s="25"/>
      <c r="F330" s="25"/>
      <c r="G330" s="25"/>
      <c r="H330" s="25"/>
      <c r="I330" s="25"/>
      <c r="J330" s="25"/>
      <c r="K330" s="25"/>
      <c r="L330" s="25"/>
      <c r="M330" s="25"/>
      <c r="N330" s="25"/>
      <c r="O330" s="25"/>
      <c r="P330" s="25"/>
      <c r="Q330" s="25"/>
      <c r="R330" s="25"/>
      <c r="S330" s="25"/>
      <c r="T330" s="25"/>
      <c r="U330" s="25"/>
      <c r="V330" s="25"/>
      <c r="W330" s="25"/>
      <c r="X330" s="25"/>
      <c r="Y330" s="25"/>
      <c r="Z330" s="25"/>
      <c r="AA330" s="25"/>
      <c r="AB330" s="25"/>
    </row>
    <row r="331" spans="1:28" x14ac:dyDescent="0.25">
      <c r="A331" s="25"/>
      <c r="B331" s="25"/>
      <c r="C331" s="25"/>
      <c r="D331" s="25"/>
      <c r="E331" s="25"/>
      <c r="F331" s="25"/>
      <c r="G331" s="25"/>
      <c r="H331" s="25"/>
      <c r="I331" s="25"/>
      <c r="J331" s="25"/>
      <c r="K331" s="25"/>
      <c r="L331" s="25"/>
      <c r="M331" s="25"/>
      <c r="N331" s="25"/>
      <c r="O331" s="25"/>
      <c r="P331" s="25"/>
      <c r="Q331" s="25"/>
      <c r="R331" s="25"/>
      <c r="S331" s="25"/>
      <c r="T331" s="25"/>
      <c r="U331" s="25"/>
      <c r="V331" s="25"/>
      <c r="W331" s="25"/>
      <c r="X331" s="25"/>
      <c r="Y331" s="25"/>
      <c r="Z331" s="25"/>
      <c r="AA331" s="25"/>
      <c r="AB331" s="25"/>
    </row>
    <row r="332" spans="1:28" x14ac:dyDescent="0.25">
      <c r="A332" s="25"/>
      <c r="B332" s="25"/>
      <c r="C332" s="25"/>
      <c r="D332" s="25"/>
      <c r="E332" s="25"/>
      <c r="F332" s="25"/>
      <c r="G332" s="25"/>
      <c r="H332" s="25"/>
      <c r="I332" s="25"/>
      <c r="J332" s="25"/>
      <c r="K332" s="25"/>
      <c r="L332" s="25"/>
      <c r="M332" s="25"/>
      <c r="N332" s="25"/>
      <c r="O332" s="25"/>
      <c r="P332" s="25"/>
      <c r="Q332" s="25"/>
      <c r="R332" s="25"/>
      <c r="S332" s="25"/>
      <c r="T332" s="25"/>
      <c r="U332" s="25"/>
      <c r="V332" s="25"/>
      <c r="W332" s="25"/>
      <c r="X332" s="25"/>
      <c r="Y332" s="25"/>
      <c r="Z332" s="25"/>
      <c r="AA332" s="25"/>
      <c r="AB332" s="25"/>
    </row>
    <row r="333" spans="1:28" x14ac:dyDescent="0.25">
      <c r="A333" s="25"/>
      <c r="B333" s="25"/>
      <c r="C333" s="25"/>
      <c r="D333" s="25"/>
      <c r="E333" s="25"/>
      <c r="F333" s="25"/>
      <c r="G333" s="25"/>
      <c r="H333" s="25"/>
      <c r="I333" s="25"/>
      <c r="J333" s="25"/>
      <c r="K333" s="25"/>
      <c r="L333" s="25"/>
      <c r="M333" s="25"/>
      <c r="N333" s="25"/>
      <c r="O333" s="25"/>
      <c r="P333" s="25"/>
      <c r="Q333" s="25"/>
      <c r="R333" s="25"/>
      <c r="S333" s="25"/>
      <c r="T333" s="25"/>
      <c r="U333" s="25"/>
      <c r="V333" s="25"/>
      <c r="W333" s="25"/>
      <c r="X333" s="25"/>
      <c r="Y333" s="25"/>
      <c r="Z333" s="25"/>
      <c r="AA333" s="25"/>
      <c r="AB333" s="25"/>
    </row>
    <row r="334" spans="1:28" x14ac:dyDescent="0.25">
      <c r="A334" s="25"/>
      <c r="B334" s="25"/>
      <c r="C334" s="25"/>
      <c r="D334" s="25"/>
      <c r="E334" s="25"/>
      <c r="F334" s="25"/>
      <c r="G334" s="25"/>
      <c r="H334" s="25"/>
      <c r="I334" s="25"/>
      <c r="J334" s="25"/>
      <c r="K334" s="25"/>
      <c r="L334" s="25"/>
      <c r="M334" s="25"/>
      <c r="N334" s="25"/>
      <c r="O334" s="25"/>
      <c r="P334" s="25"/>
      <c r="Q334" s="25"/>
      <c r="R334" s="25"/>
      <c r="S334" s="25"/>
      <c r="T334" s="25"/>
      <c r="U334" s="25"/>
      <c r="V334" s="25"/>
      <c r="W334" s="25"/>
      <c r="X334" s="25"/>
      <c r="Y334" s="25"/>
      <c r="Z334" s="25"/>
      <c r="AA334" s="25"/>
      <c r="AB334" s="25"/>
    </row>
    <row r="335" spans="1:28" x14ac:dyDescent="0.25">
      <c r="A335" s="25"/>
      <c r="B335" s="25"/>
      <c r="C335" s="25"/>
      <c r="D335" s="25"/>
      <c r="E335" s="25"/>
      <c r="F335" s="25"/>
      <c r="G335" s="25"/>
      <c r="H335" s="25"/>
      <c r="I335" s="25"/>
      <c r="J335" s="25"/>
      <c r="K335" s="25"/>
      <c r="L335" s="25"/>
      <c r="M335" s="25"/>
      <c r="N335" s="25"/>
      <c r="O335" s="25"/>
      <c r="P335" s="25"/>
      <c r="Q335" s="25"/>
      <c r="R335" s="25"/>
      <c r="S335" s="25"/>
      <c r="T335" s="25"/>
      <c r="U335" s="25"/>
      <c r="V335" s="25"/>
      <c r="W335" s="25"/>
      <c r="X335" s="25"/>
      <c r="Y335" s="25"/>
      <c r="Z335" s="25"/>
      <c r="AA335" s="25"/>
      <c r="AB335" s="25"/>
    </row>
    <row r="336" spans="1:28" x14ac:dyDescent="0.25">
      <c r="A336" s="25"/>
      <c r="B336" s="25"/>
      <c r="C336" s="25"/>
      <c r="D336" s="25"/>
      <c r="E336" s="25"/>
      <c r="F336" s="25"/>
      <c r="G336" s="25"/>
      <c r="H336" s="25"/>
      <c r="I336" s="25"/>
      <c r="J336" s="25"/>
      <c r="K336" s="25"/>
      <c r="L336" s="25"/>
      <c r="M336" s="25"/>
      <c r="N336" s="25"/>
      <c r="O336" s="25"/>
      <c r="P336" s="25"/>
      <c r="Q336" s="25"/>
      <c r="R336" s="25"/>
      <c r="S336" s="25"/>
      <c r="T336" s="25"/>
      <c r="U336" s="25"/>
      <c r="V336" s="25"/>
      <c r="W336" s="25"/>
      <c r="X336" s="25"/>
      <c r="Y336" s="25"/>
      <c r="Z336" s="25"/>
      <c r="AA336" s="25"/>
      <c r="AB336" s="25"/>
    </row>
    <row r="337" spans="1:28" x14ac:dyDescent="0.25">
      <c r="A337" s="25"/>
      <c r="B337" s="25"/>
      <c r="C337" s="25"/>
      <c r="D337" s="25"/>
      <c r="E337" s="25"/>
      <c r="F337" s="25"/>
      <c r="G337" s="25"/>
      <c r="H337" s="25"/>
      <c r="I337" s="25"/>
      <c r="J337" s="25"/>
      <c r="K337" s="25"/>
      <c r="L337" s="25"/>
      <c r="M337" s="25"/>
      <c r="N337" s="25"/>
      <c r="O337" s="25"/>
      <c r="P337" s="25"/>
      <c r="Q337" s="25"/>
      <c r="R337" s="25"/>
      <c r="S337" s="25"/>
      <c r="T337" s="25"/>
      <c r="U337" s="25"/>
      <c r="V337" s="25"/>
      <c r="W337" s="25"/>
      <c r="X337" s="25"/>
      <c r="Y337" s="25"/>
      <c r="Z337" s="25"/>
      <c r="AA337" s="25"/>
      <c r="AB337" s="25"/>
    </row>
    <row r="338" spans="1:28" x14ac:dyDescent="0.25">
      <c r="A338" s="25"/>
      <c r="B338" s="25"/>
      <c r="C338" s="25"/>
      <c r="D338" s="25"/>
      <c r="E338" s="25"/>
      <c r="F338" s="25"/>
      <c r="G338" s="25"/>
      <c r="H338" s="25"/>
      <c r="I338" s="25"/>
      <c r="J338" s="25"/>
      <c r="K338" s="25"/>
      <c r="L338" s="25"/>
      <c r="M338" s="25"/>
      <c r="N338" s="25"/>
      <c r="O338" s="25"/>
      <c r="P338" s="25"/>
      <c r="Q338" s="25"/>
      <c r="R338" s="25"/>
      <c r="S338" s="25"/>
      <c r="T338" s="25"/>
      <c r="U338" s="25"/>
      <c r="V338" s="25"/>
      <c r="W338" s="25"/>
      <c r="X338" s="25"/>
      <c r="Y338" s="25"/>
      <c r="Z338" s="25"/>
      <c r="AA338" s="25"/>
      <c r="AB338" s="25"/>
    </row>
    <row r="339" spans="1:28" x14ac:dyDescent="0.25">
      <c r="A339" s="25"/>
      <c r="B339" s="25"/>
      <c r="C339" s="25"/>
      <c r="D339" s="25"/>
      <c r="E339" s="25"/>
      <c r="F339" s="25"/>
      <c r="G339" s="25"/>
      <c r="H339" s="25"/>
      <c r="I339" s="25"/>
      <c r="J339" s="25"/>
      <c r="K339" s="25"/>
      <c r="L339" s="25"/>
      <c r="M339" s="25"/>
      <c r="N339" s="25"/>
      <c r="O339" s="25"/>
      <c r="P339" s="25"/>
      <c r="Q339" s="25"/>
      <c r="R339" s="25"/>
      <c r="S339" s="25"/>
      <c r="T339" s="25"/>
      <c r="U339" s="25"/>
      <c r="V339" s="25"/>
      <c r="W339" s="25"/>
      <c r="X339" s="25"/>
      <c r="Y339" s="25"/>
      <c r="Z339" s="25"/>
      <c r="AA339" s="25"/>
      <c r="AB339" s="25"/>
    </row>
    <row r="340" spans="1:28" x14ac:dyDescent="0.25">
      <c r="A340" s="25"/>
      <c r="B340" s="25"/>
      <c r="C340" s="25"/>
      <c r="D340" s="25"/>
      <c r="E340" s="25"/>
      <c r="F340" s="25"/>
      <c r="G340" s="25"/>
      <c r="H340" s="25"/>
      <c r="I340" s="25"/>
      <c r="J340" s="25"/>
      <c r="K340" s="25"/>
      <c r="L340" s="25"/>
      <c r="M340" s="25"/>
      <c r="N340" s="25"/>
      <c r="O340" s="25"/>
      <c r="P340" s="25"/>
      <c r="Q340" s="25"/>
      <c r="R340" s="25"/>
      <c r="S340" s="25"/>
      <c r="T340" s="25"/>
      <c r="U340" s="25"/>
      <c r="V340" s="25"/>
      <c r="W340" s="25"/>
      <c r="X340" s="25"/>
      <c r="Y340" s="25"/>
      <c r="Z340" s="25"/>
      <c r="AA340" s="25"/>
      <c r="AB340" s="25"/>
    </row>
    <row r="341" spans="1:28" x14ac:dyDescent="0.25">
      <c r="A341" s="25"/>
      <c r="B341" s="25"/>
      <c r="C341" s="25"/>
      <c r="D341" s="25"/>
      <c r="E341" s="25"/>
      <c r="F341" s="25"/>
      <c r="G341" s="25"/>
      <c r="H341" s="25"/>
      <c r="I341" s="25"/>
      <c r="J341" s="25"/>
      <c r="K341" s="25"/>
      <c r="L341" s="25"/>
      <c r="M341" s="25"/>
      <c r="N341" s="25"/>
      <c r="O341" s="25"/>
      <c r="P341" s="25"/>
      <c r="Q341" s="25"/>
      <c r="R341" s="25"/>
      <c r="S341" s="25"/>
      <c r="T341" s="25"/>
      <c r="U341" s="25"/>
      <c r="V341" s="25"/>
      <c r="W341" s="25"/>
      <c r="X341" s="25"/>
      <c r="Y341" s="25"/>
      <c r="Z341" s="25"/>
      <c r="AA341" s="25"/>
      <c r="AB341" s="25"/>
    </row>
    <row r="342" spans="1:28" x14ac:dyDescent="0.25">
      <c r="A342" s="25"/>
      <c r="B342" s="25"/>
      <c r="C342" s="25"/>
      <c r="D342" s="25"/>
      <c r="E342" s="25"/>
      <c r="F342" s="25"/>
      <c r="G342" s="25"/>
      <c r="H342" s="25"/>
      <c r="I342" s="25"/>
      <c r="J342" s="25"/>
      <c r="K342" s="25"/>
      <c r="L342" s="25"/>
      <c r="M342" s="25"/>
      <c r="N342" s="25"/>
      <c r="O342" s="25"/>
      <c r="P342" s="25"/>
      <c r="Q342" s="25"/>
      <c r="R342" s="25"/>
      <c r="S342" s="25"/>
      <c r="T342" s="25"/>
      <c r="U342" s="25"/>
      <c r="V342" s="25"/>
      <c r="W342" s="25"/>
      <c r="X342" s="25"/>
      <c r="Y342" s="25"/>
      <c r="Z342" s="25"/>
      <c r="AA342" s="25"/>
      <c r="AB342" s="25"/>
    </row>
    <row r="343" spans="1:28" x14ac:dyDescent="0.25">
      <c r="A343" s="25"/>
      <c r="B343" s="25"/>
      <c r="C343" s="25"/>
      <c r="D343" s="25"/>
      <c r="E343" s="25"/>
      <c r="F343" s="25"/>
      <c r="G343" s="25"/>
      <c r="H343" s="25"/>
      <c r="I343" s="25"/>
      <c r="J343" s="25"/>
      <c r="K343" s="25"/>
      <c r="L343" s="25"/>
      <c r="M343" s="25"/>
      <c r="N343" s="25"/>
      <c r="O343" s="25"/>
      <c r="P343" s="25"/>
      <c r="Q343" s="25"/>
      <c r="R343" s="25"/>
      <c r="S343" s="25"/>
      <c r="T343" s="25"/>
      <c r="U343" s="25"/>
      <c r="V343" s="25"/>
      <c r="W343" s="25"/>
      <c r="X343" s="25"/>
      <c r="Y343" s="25"/>
      <c r="Z343" s="25"/>
      <c r="AA343" s="25"/>
      <c r="AB343" s="25"/>
    </row>
    <row r="344" spans="1:28" x14ac:dyDescent="0.25">
      <c r="A344" s="25"/>
      <c r="B344" s="25"/>
      <c r="C344" s="25"/>
      <c r="D344" s="25"/>
      <c r="E344" s="25"/>
      <c r="F344" s="25"/>
      <c r="G344" s="25"/>
      <c r="H344" s="25"/>
      <c r="I344" s="25"/>
      <c r="J344" s="25"/>
      <c r="K344" s="25"/>
      <c r="L344" s="25"/>
      <c r="M344" s="25"/>
      <c r="N344" s="25"/>
      <c r="O344" s="25"/>
      <c r="P344" s="25"/>
      <c r="Q344" s="25"/>
      <c r="R344" s="25"/>
      <c r="S344" s="25"/>
      <c r="T344" s="25"/>
      <c r="U344" s="25"/>
      <c r="V344" s="25"/>
      <c r="W344" s="25"/>
      <c r="X344" s="25"/>
      <c r="Y344" s="25"/>
      <c r="Z344" s="25"/>
      <c r="AA344" s="25"/>
      <c r="AB344" s="25"/>
    </row>
    <row r="345" spans="1:28" x14ac:dyDescent="0.25">
      <c r="A345" s="25"/>
      <c r="B345" s="25"/>
      <c r="C345" s="25"/>
      <c r="D345" s="25"/>
      <c r="E345" s="25"/>
      <c r="F345" s="25"/>
      <c r="G345" s="25"/>
      <c r="H345" s="25"/>
      <c r="I345" s="25"/>
      <c r="J345" s="25"/>
      <c r="K345" s="25"/>
      <c r="L345" s="25"/>
      <c r="M345" s="25"/>
      <c r="N345" s="25"/>
      <c r="O345" s="25"/>
      <c r="P345" s="25"/>
      <c r="Q345" s="25"/>
      <c r="R345" s="25"/>
      <c r="S345" s="25"/>
      <c r="T345" s="25"/>
      <c r="U345" s="25"/>
      <c r="V345" s="25"/>
      <c r="W345" s="25"/>
      <c r="X345" s="25"/>
      <c r="Y345" s="25"/>
      <c r="Z345" s="25"/>
      <c r="AA345" s="25"/>
      <c r="AB345" s="25"/>
    </row>
    <row r="346" spans="1:28" x14ac:dyDescent="0.25">
      <c r="A346" s="25"/>
      <c r="B346" s="25"/>
      <c r="C346" s="25"/>
      <c r="D346" s="25"/>
      <c r="E346" s="25"/>
      <c r="F346" s="25"/>
      <c r="G346" s="25"/>
      <c r="H346" s="25"/>
      <c r="I346" s="25"/>
      <c r="J346" s="25"/>
      <c r="K346" s="25"/>
      <c r="L346" s="25"/>
      <c r="M346" s="25"/>
      <c r="N346" s="25"/>
      <c r="O346" s="25"/>
      <c r="P346" s="25"/>
      <c r="Q346" s="25"/>
      <c r="R346" s="25"/>
      <c r="S346" s="25"/>
      <c r="T346" s="25"/>
      <c r="U346" s="25"/>
      <c r="V346" s="25"/>
      <c r="W346" s="25"/>
      <c r="X346" s="25"/>
      <c r="Y346" s="25"/>
      <c r="Z346" s="25"/>
      <c r="AA346" s="25"/>
      <c r="AB346" s="25"/>
    </row>
    <row r="347" spans="1:28" x14ac:dyDescent="0.25">
      <c r="A347" s="25"/>
      <c r="B347" s="25"/>
      <c r="C347" s="25"/>
      <c r="D347" s="25"/>
      <c r="E347" s="25"/>
      <c r="F347" s="25"/>
      <c r="G347" s="25"/>
      <c r="H347" s="25"/>
      <c r="I347" s="25"/>
      <c r="J347" s="25"/>
      <c r="K347" s="25"/>
      <c r="L347" s="25"/>
      <c r="M347" s="25"/>
      <c r="N347" s="25"/>
      <c r="O347" s="25"/>
      <c r="P347" s="25"/>
      <c r="Q347" s="25"/>
      <c r="R347" s="25"/>
      <c r="S347" s="25"/>
      <c r="T347" s="25"/>
      <c r="U347" s="25"/>
      <c r="V347" s="25"/>
      <c r="W347" s="25"/>
      <c r="X347" s="25"/>
      <c r="Y347" s="25"/>
      <c r="Z347" s="25"/>
      <c r="AA347" s="25"/>
      <c r="AB347" s="25"/>
    </row>
    <row r="348" spans="1:28" x14ac:dyDescent="0.25">
      <c r="A348" s="25"/>
      <c r="B348" s="25"/>
      <c r="C348" s="25"/>
      <c r="D348" s="25"/>
      <c r="E348" s="25"/>
      <c r="F348" s="25"/>
      <c r="G348" s="25"/>
      <c r="H348" s="25"/>
      <c r="I348" s="25"/>
      <c r="J348" s="25"/>
      <c r="K348" s="25"/>
      <c r="L348" s="25"/>
      <c r="M348" s="25"/>
      <c r="N348" s="25"/>
      <c r="O348" s="25"/>
      <c r="P348" s="25"/>
      <c r="Q348" s="25"/>
      <c r="R348" s="25"/>
      <c r="S348" s="25"/>
      <c r="T348" s="25"/>
      <c r="U348" s="25"/>
      <c r="V348" s="25"/>
      <c r="W348" s="25"/>
      <c r="X348" s="25"/>
      <c r="Y348" s="25"/>
      <c r="Z348" s="25"/>
      <c r="AA348" s="25"/>
      <c r="AB348" s="25"/>
    </row>
    <row r="349" spans="1:28" x14ac:dyDescent="0.25">
      <c r="A349" s="25"/>
      <c r="B349" s="25"/>
      <c r="C349" s="25"/>
      <c r="D349" s="25"/>
      <c r="E349" s="25"/>
      <c r="F349" s="25"/>
      <c r="G349" s="25"/>
      <c r="H349" s="25"/>
      <c r="I349" s="25"/>
      <c r="J349" s="25"/>
      <c r="K349" s="25"/>
      <c r="L349" s="25"/>
      <c r="M349" s="25"/>
      <c r="N349" s="25"/>
      <c r="O349" s="25"/>
      <c r="P349" s="25"/>
      <c r="Q349" s="25"/>
      <c r="R349" s="25"/>
      <c r="S349" s="25"/>
      <c r="T349" s="25"/>
      <c r="U349" s="25"/>
      <c r="V349" s="25"/>
      <c r="W349" s="25"/>
      <c r="X349" s="25"/>
      <c r="Y349" s="25"/>
      <c r="Z349" s="25"/>
      <c r="AA349" s="25"/>
      <c r="AB349" s="25"/>
    </row>
    <row r="350" spans="1:28" x14ac:dyDescent="0.25">
      <c r="A350" s="25"/>
      <c r="B350" s="25"/>
      <c r="C350" s="25"/>
      <c r="D350" s="25"/>
      <c r="E350" s="25"/>
      <c r="F350" s="25"/>
      <c r="G350" s="25"/>
      <c r="H350" s="25"/>
      <c r="I350" s="25"/>
      <c r="J350" s="25"/>
      <c r="K350" s="25"/>
      <c r="L350" s="25"/>
      <c r="M350" s="25"/>
      <c r="N350" s="25"/>
      <c r="O350" s="25"/>
      <c r="P350" s="25"/>
      <c r="Q350" s="25"/>
      <c r="R350" s="25"/>
      <c r="S350" s="25"/>
      <c r="T350" s="25"/>
      <c r="U350" s="25"/>
      <c r="V350" s="25"/>
      <c r="W350" s="25"/>
      <c r="X350" s="25"/>
      <c r="Y350" s="25"/>
      <c r="Z350" s="25"/>
      <c r="AA350" s="25"/>
      <c r="AB350" s="25"/>
    </row>
    <row r="351" spans="1:28" x14ac:dyDescent="0.25">
      <c r="A351" s="25"/>
      <c r="B351" s="25"/>
      <c r="C351" s="25"/>
      <c r="D351" s="25"/>
      <c r="E351" s="25"/>
      <c r="F351" s="25"/>
      <c r="G351" s="25"/>
      <c r="H351" s="25"/>
      <c r="I351" s="25"/>
      <c r="J351" s="25"/>
      <c r="K351" s="25"/>
      <c r="L351" s="25"/>
      <c r="M351" s="25"/>
      <c r="N351" s="25"/>
      <c r="O351" s="25"/>
      <c r="P351" s="25"/>
      <c r="Q351" s="25"/>
      <c r="R351" s="25"/>
      <c r="S351" s="25"/>
      <c r="T351" s="25"/>
      <c r="U351" s="25"/>
      <c r="V351" s="25"/>
      <c r="W351" s="25"/>
      <c r="X351" s="25"/>
      <c r="Y351" s="25"/>
      <c r="Z351" s="25"/>
      <c r="AA351" s="25"/>
      <c r="AB351" s="25"/>
    </row>
    <row r="352" spans="1:28" x14ac:dyDescent="0.25">
      <c r="A352" s="25"/>
      <c r="B352" s="25"/>
      <c r="C352" s="25"/>
      <c r="D352" s="25"/>
      <c r="E352" s="25"/>
      <c r="F352" s="25"/>
      <c r="G352" s="25"/>
      <c r="H352" s="25"/>
      <c r="I352" s="25"/>
      <c r="J352" s="25"/>
      <c r="K352" s="25"/>
      <c r="L352" s="25"/>
      <c r="M352" s="25"/>
      <c r="N352" s="25"/>
      <c r="O352" s="25"/>
      <c r="P352" s="25"/>
      <c r="Q352" s="25"/>
      <c r="R352" s="25"/>
      <c r="S352" s="25"/>
      <c r="T352" s="25"/>
      <c r="U352" s="25"/>
      <c r="V352" s="25"/>
      <c r="W352" s="25"/>
      <c r="X352" s="25"/>
      <c r="Y352" s="25"/>
      <c r="Z352" s="25"/>
      <c r="AA352" s="25"/>
      <c r="AB352" s="25"/>
    </row>
    <row r="353" spans="1:28" x14ac:dyDescent="0.25">
      <c r="A353" s="25"/>
      <c r="B353" s="25"/>
      <c r="C353" s="25"/>
      <c r="D353" s="25"/>
      <c r="E353" s="25"/>
      <c r="F353" s="25"/>
      <c r="G353" s="25"/>
      <c r="H353" s="25"/>
      <c r="I353" s="25"/>
      <c r="J353" s="25"/>
      <c r="K353" s="25"/>
      <c r="L353" s="25"/>
      <c r="M353" s="25"/>
      <c r="N353" s="25"/>
      <c r="O353" s="25"/>
      <c r="P353" s="25"/>
      <c r="Q353" s="25"/>
      <c r="R353" s="25"/>
      <c r="S353" s="25"/>
      <c r="T353" s="25"/>
      <c r="U353" s="25"/>
      <c r="V353" s="25"/>
      <c r="W353" s="25"/>
      <c r="X353" s="25"/>
      <c r="Y353" s="25"/>
      <c r="Z353" s="25"/>
      <c r="AA353" s="25"/>
      <c r="AB353" s="25"/>
    </row>
    <row r="354" spans="1:28" x14ac:dyDescent="0.25">
      <c r="A354" s="25"/>
      <c r="B354" s="25"/>
      <c r="C354" s="25"/>
      <c r="D354" s="25"/>
      <c r="E354" s="25"/>
      <c r="F354" s="25"/>
      <c r="G354" s="25"/>
      <c r="H354" s="25"/>
      <c r="I354" s="25"/>
      <c r="J354" s="25"/>
      <c r="K354" s="25"/>
      <c r="L354" s="25"/>
      <c r="M354" s="25"/>
      <c r="N354" s="25"/>
      <c r="O354" s="25"/>
      <c r="P354" s="25"/>
      <c r="Q354" s="25"/>
      <c r="R354" s="25"/>
      <c r="S354" s="25"/>
      <c r="T354" s="25"/>
      <c r="U354" s="25"/>
      <c r="V354" s="25"/>
      <c r="W354" s="25"/>
      <c r="X354" s="25"/>
      <c r="Y354" s="25"/>
      <c r="Z354" s="25"/>
      <c r="AA354" s="25"/>
      <c r="AB354" s="25"/>
    </row>
    <row r="355" spans="1:28" x14ac:dyDescent="0.25">
      <c r="A355" s="25"/>
      <c r="B355" s="25"/>
      <c r="C355" s="25"/>
      <c r="D355" s="25"/>
      <c r="E355" s="25"/>
      <c r="F355" s="25"/>
      <c r="G355" s="25"/>
      <c r="H355" s="25"/>
      <c r="I355" s="25"/>
      <c r="J355" s="25"/>
      <c r="K355" s="25"/>
      <c r="L355" s="25"/>
      <c r="M355" s="25"/>
      <c r="N355" s="25"/>
      <c r="O355" s="25"/>
      <c r="P355" s="25"/>
      <c r="Q355" s="25"/>
      <c r="R355" s="25"/>
      <c r="S355" s="25"/>
      <c r="T355" s="25"/>
      <c r="U355" s="25"/>
      <c r="V355" s="25"/>
      <c r="W355" s="25"/>
      <c r="X355" s="25"/>
      <c r="Y355" s="25"/>
      <c r="Z355" s="25"/>
      <c r="AA355" s="25"/>
      <c r="AB355" s="25"/>
    </row>
    <row r="356" spans="1:28" x14ac:dyDescent="0.25">
      <c r="A356" s="25"/>
      <c r="B356" s="25"/>
      <c r="C356" s="25"/>
      <c r="D356" s="25"/>
      <c r="E356" s="25"/>
      <c r="F356" s="25"/>
      <c r="G356" s="25"/>
      <c r="H356" s="25"/>
      <c r="I356" s="25"/>
      <c r="J356" s="25"/>
      <c r="K356" s="25"/>
      <c r="L356" s="25"/>
      <c r="M356" s="25"/>
      <c r="N356" s="25"/>
      <c r="O356" s="25"/>
      <c r="P356" s="25"/>
      <c r="Q356" s="25"/>
      <c r="R356" s="25"/>
      <c r="S356" s="25"/>
      <c r="T356" s="25"/>
      <c r="U356" s="25"/>
      <c r="V356" s="25"/>
      <c r="W356" s="25"/>
      <c r="X356" s="25"/>
      <c r="Y356" s="25"/>
      <c r="Z356" s="25"/>
      <c r="AA356" s="25"/>
      <c r="AB356" s="25"/>
    </row>
    <row r="357" spans="1:28" x14ac:dyDescent="0.25">
      <c r="A357" s="25"/>
      <c r="B357" s="25"/>
      <c r="C357" s="25"/>
      <c r="D357" s="25"/>
      <c r="E357" s="25"/>
      <c r="F357" s="25"/>
      <c r="G357" s="25"/>
      <c r="H357" s="25"/>
      <c r="I357" s="25"/>
      <c r="J357" s="25"/>
      <c r="K357" s="25"/>
      <c r="L357" s="25"/>
      <c r="M357" s="25"/>
      <c r="N357" s="25"/>
      <c r="O357" s="25"/>
      <c r="P357" s="25"/>
      <c r="Q357" s="25"/>
      <c r="R357" s="25"/>
      <c r="S357" s="25"/>
      <c r="T357" s="25"/>
      <c r="U357" s="25"/>
      <c r="V357" s="25"/>
      <c r="W357" s="25"/>
      <c r="X357" s="25"/>
      <c r="Y357" s="25"/>
      <c r="Z357" s="25"/>
      <c r="AA357" s="25"/>
      <c r="AB357" s="25"/>
    </row>
    <row r="358" spans="1:28" x14ac:dyDescent="0.25">
      <c r="A358" s="25"/>
      <c r="B358" s="25"/>
      <c r="C358" s="25"/>
      <c r="D358" s="25"/>
      <c r="E358" s="25"/>
      <c r="F358" s="25"/>
      <c r="G358" s="25"/>
      <c r="H358" s="25"/>
      <c r="I358" s="25"/>
      <c r="J358" s="25"/>
      <c r="K358" s="25"/>
      <c r="L358" s="25"/>
      <c r="M358" s="25"/>
      <c r="N358" s="25"/>
      <c r="O358" s="25"/>
      <c r="P358" s="25"/>
      <c r="Q358" s="25"/>
      <c r="R358" s="25"/>
      <c r="S358" s="25"/>
      <c r="T358" s="25"/>
      <c r="U358" s="25"/>
      <c r="V358" s="25"/>
      <c r="W358" s="25"/>
      <c r="X358" s="25"/>
      <c r="Y358" s="25"/>
      <c r="Z358" s="25"/>
      <c r="AA358" s="25"/>
      <c r="AB358" s="25"/>
    </row>
    <row r="359" spans="1:28" x14ac:dyDescent="0.25">
      <c r="A359" s="25"/>
      <c r="B359" s="25"/>
      <c r="C359" s="25"/>
      <c r="D359" s="25"/>
      <c r="E359" s="25"/>
      <c r="F359" s="25"/>
      <c r="G359" s="25"/>
      <c r="H359" s="25"/>
      <c r="I359" s="25"/>
      <c r="J359" s="25"/>
      <c r="K359" s="25"/>
      <c r="L359" s="25"/>
      <c r="M359" s="25"/>
      <c r="N359" s="25"/>
      <c r="O359" s="25"/>
      <c r="P359" s="25"/>
      <c r="Q359" s="25"/>
      <c r="R359" s="25"/>
      <c r="S359" s="25"/>
      <c r="T359" s="25"/>
      <c r="U359" s="25"/>
      <c r="V359" s="25"/>
      <c r="W359" s="25"/>
      <c r="X359" s="25"/>
      <c r="Y359" s="25"/>
      <c r="Z359" s="25"/>
      <c r="AA359" s="25"/>
      <c r="AB359" s="25"/>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10" zoomScale="70" zoomScaleNormal="60" zoomScaleSheetLayoutView="70" workbookViewId="0">
      <selection activeCell="O27" sqref="O27"/>
    </sheetView>
  </sheetViews>
  <sheetFormatPr defaultColWidth="10.7109375" defaultRowHeight="15.75" x14ac:dyDescent="0.25"/>
  <cols>
    <col min="1" max="1" width="9.5703125" style="46" customWidth="1"/>
    <col min="2" max="2" width="8.7109375" style="46" customWidth="1"/>
    <col min="3" max="3" width="16.28515625" style="46" customWidth="1"/>
    <col min="4" max="4" width="21.85546875" style="46" customWidth="1"/>
    <col min="5" max="5" width="11.140625" style="46" customWidth="1"/>
    <col min="6" max="6" width="18" style="46" customWidth="1"/>
    <col min="7" max="8" width="8.7109375" style="46" customWidth="1"/>
    <col min="9" max="9" width="7.28515625" style="46" customWidth="1"/>
    <col min="10" max="10" width="9.28515625" style="46" customWidth="1"/>
    <col min="11" max="11" width="10.28515625" style="46" customWidth="1"/>
    <col min="12" max="15" width="8.7109375" style="46" customWidth="1"/>
    <col min="16" max="16" width="19.42578125" style="46" customWidth="1"/>
    <col min="17" max="17" width="21.7109375" style="46" customWidth="1"/>
    <col min="18" max="18" width="22" style="46" customWidth="1"/>
    <col min="19" max="19" width="19.7109375" style="46" customWidth="1"/>
    <col min="20" max="20" width="18.42578125" style="46" customWidth="1"/>
    <col min="21" max="237" width="10.7109375" style="46"/>
    <col min="238" max="242" width="15.7109375" style="46" customWidth="1"/>
    <col min="243" max="246" width="12.7109375" style="46" customWidth="1"/>
    <col min="247" max="250" width="15.7109375" style="46" customWidth="1"/>
    <col min="251" max="251" width="22.85546875" style="46" customWidth="1"/>
    <col min="252" max="252" width="20.7109375" style="46" customWidth="1"/>
    <col min="253" max="253" width="16.7109375" style="46" customWidth="1"/>
    <col min="254" max="493" width="10.7109375" style="46"/>
    <col min="494" max="498" width="15.7109375" style="46" customWidth="1"/>
    <col min="499" max="502" width="12.7109375" style="46" customWidth="1"/>
    <col min="503" max="506" width="15.7109375" style="46" customWidth="1"/>
    <col min="507" max="507" width="22.85546875" style="46" customWidth="1"/>
    <col min="508" max="508" width="20.7109375" style="46" customWidth="1"/>
    <col min="509" max="509" width="16.7109375" style="46" customWidth="1"/>
    <col min="510" max="749" width="10.7109375" style="46"/>
    <col min="750" max="754" width="15.7109375" style="46" customWidth="1"/>
    <col min="755" max="758" width="12.7109375" style="46" customWidth="1"/>
    <col min="759" max="762" width="15.7109375" style="46" customWidth="1"/>
    <col min="763" max="763" width="22.85546875" style="46" customWidth="1"/>
    <col min="764" max="764" width="20.7109375" style="46" customWidth="1"/>
    <col min="765" max="765" width="16.7109375" style="46" customWidth="1"/>
    <col min="766" max="1005" width="10.7109375" style="46"/>
    <col min="1006" max="1010" width="15.7109375" style="46" customWidth="1"/>
    <col min="1011" max="1014" width="12.7109375" style="46" customWidth="1"/>
    <col min="1015" max="1018" width="15.7109375" style="46" customWidth="1"/>
    <col min="1019" max="1019" width="22.85546875" style="46" customWidth="1"/>
    <col min="1020" max="1020" width="20.7109375" style="46" customWidth="1"/>
    <col min="1021" max="1021" width="16.7109375" style="46" customWidth="1"/>
    <col min="1022" max="1261" width="10.7109375" style="46"/>
    <col min="1262" max="1266" width="15.7109375" style="46" customWidth="1"/>
    <col min="1267" max="1270" width="12.7109375" style="46" customWidth="1"/>
    <col min="1271" max="1274" width="15.7109375" style="46" customWidth="1"/>
    <col min="1275" max="1275" width="22.85546875" style="46" customWidth="1"/>
    <col min="1276" max="1276" width="20.7109375" style="46" customWidth="1"/>
    <col min="1277" max="1277" width="16.7109375" style="46" customWidth="1"/>
    <col min="1278" max="1517" width="10.7109375" style="46"/>
    <col min="1518" max="1522" width="15.7109375" style="46" customWidth="1"/>
    <col min="1523" max="1526" width="12.7109375" style="46" customWidth="1"/>
    <col min="1527" max="1530" width="15.7109375" style="46" customWidth="1"/>
    <col min="1531" max="1531" width="22.85546875" style="46" customWidth="1"/>
    <col min="1532" max="1532" width="20.7109375" style="46" customWidth="1"/>
    <col min="1533" max="1533" width="16.7109375" style="46" customWidth="1"/>
    <col min="1534" max="1773" width="10.7109375" style="46"/>
    <col min="1774" max="1778" width="15.7109375" style="46" customWidth="1"/>
    <col min="1779" max="1782" width="12.7109375" style="46" customWidth="1"/>
    <col min="1783" max="1786" width="15.7109375" style="46" customWidth="1"/>
    <col min="1787" max="1787" width="22.85546875" style="46" customWidth="1"/>
    <col min="1788" max="1788" width="20.7109375" style="46" customWidth="1"/>
    <col min="1789" max="1789" width="16.7109375" style="46" customWidth="1"/>
    <col min="1790" max="2029" width="10.7109375" style="46"/>
    <col min="2030" max="2034" width="15.7109375" style="46" customWidth="1"/>
    <col min="2035" max="2038" width="12.7109375" style="46" customWidth="1"/>
    <col min="2039" max="2042" width="15.7109375" style="46" customWidth="1"/>
    <col min="2043" max="2043" width="22.85546875" style="46" customWidth="1"/>
    <col min="2044" max="2044" width="20.7109375" style="46" customWidth="1"/>
    <col min="2045" max="2045" width="16.7109375" style="46" customWidth="1"/>
    <col min="2046" max="2285" width="10.7109375" style="46"/>
    <col min="2286" max="2290" width="15.7109375" style="46" customWidth="1"/>
    <col min="2291" max="2294" width="12.7109375" style="46" customWidth="1"/>
    <col min="2295" max="2298" width="15.7109375" style="46" customWidth="1"/>
    <col min="2299" max="2299" width="22.85546875" style="46" customWidth="1"/>
    <col min="2300" max="2300" width="20.7109375" style="46" customWidth="1"/>
    <col min="2301" max="2301" width="16.7109375" style="46" customWidth="1"/>
    <col min="2302" max="2541" width="10.7109375" style="46"/>
    <col min="2542" max="2546" width="15.7109375" style="46" customWidth="1"/>
    <col min="2547" max="2550" width="12.7109375" style="46" customWidth="1"/>
    <col min="2551" max="2554" width="15.7109375" style="46" customWidth="1"/>
    <col min="2555" max="2555" width="22.85546875" style="46" customWidth="1"/>
    <col min="2556" max="2556" width="20.7109375" style="46" customWidth="1"/>
    <col min="2557" max="2557" width="16.7109375" style="46" customWidth="1"/>
    <col min="2558" max="2797" width="10.7109375" style="46"/>
    <col min="2798" max="2802" width="15.7109375" style="46" customWidth="1"/>
    <col min="2803" max="2806" width="12.7109375" style="46" customWidth="1"/>
    <col min="2807" max="2810" width="15.7109375" style="46" customWidth="1"/>
    <col min="2811" max="2811" width="22.85546875" style="46" customWidth="1"/>
    <col min="2812" max="2812" width="20.7109375" style="46" customWidth="1"/>
    <col min="2813" max="2813" width="16.7109375" style="46" customWidth="1"/>
    <col min="2814" max="3053" width="10.7109375" style="46"/>
    <col min="3054" max="3058" width="15.7109375" style="46" customWidth="1"/>
    <col min="3059" max="3062" width="12.7109375" style="46" customWidth="1"/>
    <col min="3063" max="3066" width="15.7109375" style="46" customWidth="1"/>
    <col min="3067" max="3067" width="22.85546875" style="46" customWidth="1"/>
    <col min="3068" max="3068" width="20.7109375" style="46" customWidth="1"/>
    <col min="3069" max="3069" width="16.7109375" style="46" customWidth="1"/>
    <col min="3070" max="3309" width="10.7109375" style="46"/>
    <col min="3310" max="3314" width="15.7109375" style="46" customWidth="1"/>
    <col min="3315" max="3318" width="12.7109375" style="46" customWidth="1"/>
    <col min="3319" max="3322" width="15.7109375" style="46" customWidth="1"/>
    <col min="3323" max="3323" width="22.85546875" style="46" customWidth="1"/>
    <col min="3324" max="3324" width="20.7109375" style="46" customWidth="1"/>
    <col min="3325" max="3325" width="16.7109375" style="46" customWidth="1"/>
    <col min="3326" max="3565" width="10.7109375" style="46"/>
    <col min="3566" max="3570" width="15.7109375" style="46" customWidth="1"/>
    <col min="3571" max="3574" width="12.7109375" style="46" customWidth="1"/>
    <col min="3575" max="3578" width="15.7109375" style="46" customWidth="1"/>
    <col min="3579" max="3579" width="22.85546875" style="46" customWidth="1"/>
    <col min="3580" max="3580" width="20.7109375" style="46" customWidth="1"/>
    <col min="3581" max="3581" width="16.7109375" style="46" customWidth="1"/>
    <col min="3582" max="3821" width="10.7109375" style="46"/>
    <col min="3822" max="3826" width="15.7109375" style="46" customWidth="1"/>
    <col min="3827" max="3830" width="12.7109375" style="46" customWidth="1"/>
    <col min="3831" max="3834" width="15.7109375" style="46" customWidth="1"/>
    <col min="3835" max="3835" width="22.85546875" style="46" customWidth="1"/>
    <col min="3836" max="3836" width="20.7109375" style="46" customWidth="1"/>
    <col min="3837" max="3837" width="16.7109375" style="46" customWidth="1"/>
    <col min="3838" max="4077" width="10.7109375" style="46"/>
    <col min="4078" max="4082" width="15.7109375" style="46" customWidth="1"/>
    <col min="4083" max="4086" width="12.7109375" style="46" customWidth="1"/>
    <col min="4087" max="4090" width="15.7109375" style="46" customWidth="1"/>
    <col min="4091" max="4091" width="22.85546875" style="46" customWidth="1"/>
    <col min="4092" max="4092" width="20.7109375" style="46" customWidth="1"/>
    <col min="4093" max="4093" width="16.7109375" style="46" customWidth="1"/>
    <col min="4094" max="4333" width="10.7109375" style="46"/>
    <col min="4334" max="4338" width="15.7109375" style="46" customWidth="1"/>
    <col min="4339" max="4342" width="12.7109375" style="46" customWidth="1"/>
    <col min="4343" max="4346" width="15.7109375" style="46" customWidth="1"/>
    <col min="4347" max="4347" width="22.85546875" style="46" customWidth="1"/>
    <col min="4348" max="4348" width="20.7109375" style="46" customWidth="1"/>
    <col min="4349" max="4349" width="16.7109375" style="46" customWidth="1"/>
    <col min="4350" max="4589" width="10.7109375" style="46"/>
    <col min="4590" max="4594" width="15.7109375" style="46" customWidth="1"/>
    <col min="4595" max="4598" width="12.7109375" style="46" customWidth="1"/>
    <col min="4599" max="4602" width="15.7109375" style="46" customWidth="1"/>
    <col min="4603" max="4603" width="22.85546875" style="46" customWidth="1"/>
    <col min="4604" max="4604" width="20.7109375" style="46" customWidth="1"/>
    <col min="4605" max="4605" width="16.7109375" style="46" customWidth="1"/>
    <col min="4606" max="4845" width="10.7109375" style="46"/>
    <col min="4846" max="4850" width="15.7109375" style="46" customWidth="1"/>
    <col min="4851" max="4854" width="12.7109375" style="46" customWidth="1"/>
    <col min="4855" max="4858" width="15.7109375" style="46" customWidth="1"/>
    <col min="4859" max="4859" width="22.85546875" style="46" customWidth="1"/>
    <col min="4860" max="4860" width="20.7109375" style="46" customWidth="1"/>
    <col min="4861" max="4861" width="16.7109375" style="46" customWidth="1"/>
    <col min="4862" max="5101" width="10.7109375" style="46"/>
    <col min="5102" max="5106" width="15.7109375" style="46" customWidth="1"/>
    <col min="5107" max="5110" width="12.7109375" style="46" customWidth="1"/>
    <col min="5111" max="5114" width="15.7109375" style="46" customWidth="1"/>
    <col min="5115" max="5115" width="22.85546875" style="46" customWidth="1"/>
    <col min="5116" max="5116" width="20.7109375" style="46" customWidth="1"/>
    <col min="5117" max="5117" width="16.7109375" style="46" customWidth="1"/>
    <col min="5118" max="5357" width="10.7109375" style="46"/>
    <col min="5358" max="5362" width="15.7109375" style="46" customWidth="1"/>
    <col min="5363" max="5366" width="12.7109375" style="46" customWidth="1"/>
    <col min="5367" max="5370" width="15.7109375" style="46" customWidth="1"/>
    <col min="5371" max="5371" width="22.85546875" style="46" customWidth="1"/>
    <col min="5372" max="5372" width="20.7109375" style="46" customWidth="1"/>
    <col min="5373" max="5373" width="16.7109375" style="46" customWidth="1"/>
    <col min="5374" max="5613" width="10.7109375" style="46"/>
    <col min="5614" max="5618" width="15.7109375" style="46" customWidth="1"/>
    <col min="5619" max="5622" width="12.7109375" style="46" customWidth="1"/>
    <col min="5623" max="5626" width="15.7109375" style="46" customWidth="1"/>
    <col min="5627" max="5627" width="22.85546875" style="46" customWidth="1"/>
    <col min="5628" max="5628" width="20.7109375" style="46" customWidth="1"/>
    <col min="5629" max="5629" width="16.7109375" style="46" customWidth="1"/>
    <col min="5630" max="5869" width="10.7109375" style="46"/>
    <col min="5870" max="5874" width="15.7109375" style="46" customWidth="1"/>
    <col min="5875" max="5878" width="12.7109375" style="46" customWidth="1"/>
    <col min="5879" max="5882" width="15.7109375" style="46" customWidth="1"/>
    <col min="5883" max="5883" width="22.85546875" style="46" customWidth="1"/>
    <col min="5884" max="5884" width="20.7109375" style="46" customWidth="1"/>
    <col min="5885" max="5885" width="16.7109375" style="46" customWidth="1"/>
    <col min="5886" max="6125" width="10.7109375" style="46"/>
    <col min="6126" max="6130" width="15.7109375" style="46" customWidth="1"/>
    <col min="6131" max="6134" width="12.7109375" style="46" customWidth="1"/>
    <col min="6135" max="6138" width="15.7109375" style="46" customWidth="1"/>
    <col min="6139" max="6139" width="22.85546875" style="46" customWidth="1"/>
    <col min="6140" max="6140" width="20.7109375" style="46" customWidth="1"/>
    <col min="6141" max="6141" width="16.7109375" style="46" customWidth="1"/>
    <col min="6142" max="6381" width="10.7109375" style="46"/>
    <col min="6382" max="6386" width="15.7109375" style="46" customWidth="1"/>
    <col min="6387" max="6390" width="12.7109375" style="46" customWidth="1"/>
    <col min="6391" max="6394" width="15.7109375" style="46" customWidth="1"/>
    <col min="6395" max="6395" width="22.85546875" style="46" customWidth="1"/>
    <col min="6396" max="6396" width="20.7109375" style="46" customWidth="1"/>
    <col min="6397" max="6397" width="16.7109375" style="46" customWidth="1"/>
    <col min="6398" max="6637" width="10.7109375" style="46"/>
    <col min="6638" max="6642" width="15.7109375" style="46" customWidth="1"/>
    <col min="6643" max="6646" width="12.7109375" style="46" customWidth="1"/>
    <col min="6647" max="6650" width="15.7109375" style="46" customWidth="1"/>
    <col min="6651" max="6651" width="22.85546875" style="46" customWidth="1"/>
    <col min="6652" max="6652" width="20.7109375" style="46" customWidth="1"/>
    <col min="6653" max="6653" width="16.7109375" style="46" customWidth="1"/>
    <col min="6654" max="6893" width="10.7109375" style="46"/>
    <col min="6894" max="6898" width="15.7109375" style="46" customWidth="1"/>
    <col min="6899" max="6902" width="12.7109375" style="46" customWidth="1"/>
    <col min="6903" max="6906" width="15.7109375" style="46" customWidth="1"/>
    <col min="6907" max="6907" width="22.85546875" style="46" customWidth="1"/>
    <col min="6908" max="6908" width="20.7109375" style="46" customWidth="1"/>
    <col min="6909" max="6909" width="16.7109375" style="46" customWidth="1"/>
    <col min="6910" max="7149" width="10.7109375" style="46"/>
    <col min="7150" max="7154" width="15.7109375" style="46" customWidth="1"/>
    <col min="7155" max="7158" width="12.7109375" style="46" customWidth="1"/>
    <col min="7159" max="7162" width="15.7109375" style="46" customWidth="1"/>
    <col min="7163" max="7163" width="22.85546875" style="46" customWidth="1"/>
    <col min="7164" max="7164" width="20.7109375" style="46" customWidth="1"/>
    <col min="7165" max="7165" width="16.7109375" style="46" customWidth="1"/>
    <col min="7166" max="7405" width="10.7109375" style="46"/>
    <col min="7406" max="7410" width="15.7109375" style="46" customWidth="1"/>
    <col min="7411" max="7414" width="12.7109375" style="46" customWidth="1"/>
    <col min="7415" max="7418" width="15.7109375" style="46" customWidth="1"/>
    <col min="7419" max="7419" width="22.85546875" style="46" customWidth="1"/>
    <col min="7420" max="7420" width="20.7109375" style="46" customWidth="1"/>
    <col min="7421" max="7421" width="16.7109375" style="46" customWidth="1"/>
    <col min="7422" max="7661" width="10.7109375" style="46"/>
    <col min="7662" max="7666" width="15.7109375" style="46" customWidth="1"/>
    <col min="7667" max="7670" width="12.7109375" style="46" customWidth="1"/>
    <col min="7671" max="7674" width="15.7109375" style="46" customWidth="1"/>
    <col min="7675" max="7675" width="22.85546875" style="46" customWidth="1"/>
    <col min="7676" max="7676" width="20.7109375" style="46" customWidth="1"/>
    <col min="7677" max="7677" width="16.7109375" style="46" customWidth="1"/>
    <col min="7678" max="7917" width="10.7109375" style="46"/>
    <col min="7918" max="7922" width="15.7109375" style="46" customWidth="1"/>
    <col min="7923" max="7926" width="12.7109375" style="46" customWidth="1"/>
    <col min="7927" max="7930" width="15.7109375" style="46" customWidth="1"/>
    <col min="7931" max="7931" width="22.85546875" style="46" customWidth="1"/>
    <col min="7932" max="7932" width="20.7109375" style="46" customWidth="1"/>
    <col min="7933" max="7933" width="16.7109375" style="46" customWidth="1"/>
    <col min="7934" max="8173" width="10.7109375" style="46"/>
    <col min="8174" max="8178" width="15.7109375" style="46" customWidth="1"/>
    <col min="8179" max="8182" width="12.7109375" style="46" customWidth="1"/>
    <col min="8183" max="8186" width="15.7109375" style="46" customWidth="1"/>
    <col min="8187" max="8187" width="22.85546875" style="46" customWidth="1"/>
    <col min="8188" max="8188" width="20.7109375" style="46" customWidth="1"/>
    <col min="8189" max="8189" width="16.7109375" style="46" customWidth="1"/>
    <col min="8190" max="8429" width="10.7109375" style="46"/>
    <col min="8430" max="8434" width="15.7109375" style="46" customWidth="1"/>
    <col min="8435" max="8438" width="12.7109375" style="46" customWidth="1"/>
    <col min="8439" max="8442" width="15.7109375" style="46" customWidth="1"/>
    <col min="8443" max="8443" width="22.85546875" style="46" customWidth="1"/>
    <col min="8444" max="8444" width="20.7109375" style="46" customWidth="1"/>
    <col min="8445" max="8445" width="16.7109375" style="46" customWidth="1"/>
    <col min="8446" max="8685" width="10.7109375" style="46"/>
    <col min="8686" max="8690" width="15.7109375" style="46" customWidth="1"/>
    <col min="8691" max="8694" width="12.7109375" style="46" customWidth="1"/>
    <col min="8695" max="8698" width="15.7109375" style="46" customWidth="1"/>
    <col min="8699" max="8699" width="22.85546875" style="46" customWidth="1"/>
    <col min="8700" max="8700" width="20.7109375" style="46" customWidth="1"/>
    <col min="8701" max="8701" width="16.7109375" style="46" customWidth="1"/>
    <col min="8702" max="8941" width="10.7109375" style="46"/>
    <col min="8942" max="8946" width="15.7109375" style="46" customWidth="1"/>
    <col min="8947" max="8950" width="12.7109375" style="46" customWidth="1"/>
    <col min="8951" max="8954" width="15.7109375" style="46" customWidth="1"/>
    <col min="8955" max="8955" width="22.85546875" style="46" customWidth="1"/>
    <col min="8956" max="8956" width="20.7109375" style="46" customWidth="1"/>
    <col min="8957" max="8957" width="16.7109375" style="46" customWidth="1"/>
    <col min="8958" max="9197" width="10.7109375" style="46"/>
    <col min="9198" max="9202" width="15.7109375" style="46" customWidth="1"/>
    <col min="9203" max="9206" width="12.7109375" style="46" customWidth="1"/>
    <col min="9207" max="9210" width="15.7109375" style="46" customWidth="1"/>
    <col min="9211" max="9211" width="22.85546875" style="46" customWidth="1"/>
    <col min="9212" max="9212" width="20.7109375" style="46" customWidth="1"/>
    <col min="9213" max="9213" width="16.7109375" style="46" customWidth="1"/>
    <col min="9214" max="9453" width="10.7109375" style="46"/>
    <col min="9454" max="9458" width="15.7109375" style="46" customWidth="1"/>
    <col min="9459" max="9462" width="12.7109375" style="46" customWidth="1"/>
    <col min="9463" max="9466" width="15.7109375" style="46" customWidth="1"/>
    <col min="9467" max="9467" width="22.85546875" style="46" customWidth="1"/>
    <col min="9468" max="9468" width="20.7109375" style="46" customWidth="1"/>
    <col min="9469" max="9469" width="16.7109375" style="46" customWidth="1"/>
    <col min="9470" max="9709" width="10.7109375" style="46"/>
    <col min="9710" max="9714" width="15.7109375" style="46" customWidth="1"/>
    <col min="9715" max="9718" width="12.7109375" style="46" customWidth="1"/>
    <col min="9719" max="9722" width="15.7109375" style="46" customWidth="1"/>
    <col min="9723" max="9723" width="22.85546875" style="46" customWidth="1"/>
    <col min="9724" max="9724" width="20.7109375" style="46" customWidth="1"/>
    <col min="9725" max="9725" width="16.7109375" style="46" customWidth="1"/>
    <col min="9726" max="9965" width="10.7109375" style="46"/>
    <col min="9966" max="9970" width="15.7109375" style="46" customWidth="1"/>
    <col min="9971" max="9974" width="12.7109375" style="46" customWidth="1"/>
    <col min="9975" max="9978" width="15.7109375" style="46" customWidth="1"/>
    <col min="9979" max="9979" width="22.85546875" style="46" customWidth="1"/>
    <col min="9980" max="9980" width="20.7109375" style="46" customWidth="1"/>
    <col min="9981" max="9981" width="16.7109375" style="46" customWidth="1"/>
    <col min="9982" max="10221" width="10.7109375" style="46"/>
    <col min="10222" max="10226" width="15.7109375" style="46" customWidth="1"/>
    <col min="10227" max="10230" width="12.7109375" style="46" customWidth="1"/>
    <col min="10231" max="10234" width="15.7109375" style="46" customWidth="1"/>
    <col min="10235" max="10235" width="22.85546875" style="46" customWidth="1"/>
    <col min="10236" max="10236" width="20.7109375" style="46" customWidth="1"/>
    <col min="10237" max="10237" width="16.7109375" style="46" customWidth="1"/>
    <col min="10238" max="10477" width="10.7109375" style="46"/>
    <col min="10478" max="10482" width="15.7109375" style="46" customWidth="1"/>
    <col min="10483" max="10486" width="12.7109375" style="46" customWidth="1"/>
    <col min="10487" max="10490" width="15.7109375" style="46" customWidth="1"/>
    <col min="10491" max="10491" width="22.85546875" style="46" customWidth="1"/>
    <col min="10492" max="10492" width="20.7109375" style="46" customWidth="1"/>
    <col min="10493" max="10493" width="16.7109375" style="46" customWidth="1"/>
    <col min="10494" max="10733" width="10.7109375" style="46"/>
    <col min="10734" max="10738" width="15.7109375" style="46" customWidth="1"/>
    <col min="10739" max="10742" width="12.7109375" style="46" customWidth="1"/>
    <col min="10743" max="10746" width="15.7109375" style="46" customWidth="1"/>
    <col min="10747" max="10747" width="22.85546875" style="46" customWidth="1"/>
    <col min="10748" max="10748" width="20.7109375" style="46" customWidth="1"/>
    <col min="10749" max="10749" width="16.7109375" style="46" customWidth="1"/>
    <col min="10750" max="10989" width="10.7109375" style="46"/>
    <col min="10990" max="10994" width="15.7109375" style="46" customWidth="1"/>
    <col min="10995" max="10998" width="12.7109375" style="46" customWidth="1"/>
    <col min="10999" max="11002" width="15.7109375" style="46" customWidth="1"/>
    <col min="11003" max="11003" width="22.85546875" style="46" customWidth="1"/>
    <col min="11004" max="11004" width="20.7109375" style="46" customWidth="1"/>
    <col min="11005" max="11005" width="16.7109375" style="46" customWidth="1"/>
    <col min="11006" max="11245" width="10.7109375" style="46"/>
    <col min="11246" max="11250" width="15.7109375" style="46" customWidth="1"/>
    <col min="11251" max="11254" width="12.7109375" style="46" customWidth="1"/>
    <col min="11255" max="11258" width="15.7109375" style="46" customWidth="1"/>
    <col min="11259" max="11259" width="22.85546875" style="46" customWidth="1"/>
    <col min="11260" max="11260" width="20.7109375" style="46" customWidth="1"/>
    <col min="11261" max="11261" width="16.7109375" style="46" customWidth="1"/>
    <col min="11262" max="11501" width="10.7109375" style="46"/>
    <col min="11502" max="11506" width="15.7109375" style="46" customWidth="1"/>
    <col min="11507" max="11510" width="12.7109375" style="46" customWidth="1"/>
    <col min="11511" max="11514" width="15.7109375" style="46" customWidth="1"/>
    <col min="11515" max="11515" width="22.85546875" style="46" customWidth="1"/>
    <col min="11516" max="11516" width="20.7109375" style="46" customWidth="1"/>
    <col min="11517" max="11517" width="16.7109375" style="46" customWidth="1"/>
    <col min="11518" max="11757" width="10.7109375" style="46"/>
    <col min="11758" max="11762" width="15.7109375" style="46" customWidth="1"/>
    <col min="11763" max="11766" width="12.7109375" style="46" customWidth="1"/>
    <col min="11767" max="11770" width="15.7109375" style="46" customWidth="1"/>
    <col min="11771" max="11771" width="22.85546875" style="46" customWidth="1"/>
    <col min="11772" max="11772" width="20.7109375" style="46" customWidth="1"/>
    <col min="11773" max="11773" width="16.7109375" style="46" customWidth="1"/>
    <col min="11774" max="12013" width="10.7109375" style="46"/>
    <col min="12014" max="12018" width="15.7109375" style="46" customWidth="1"/>
    <col min="12019" max="12022" width="12.7109375" style="46" customWidth="1"/>
    <col min="12023" max="12026" width="15.7109375" style="46" customWidth="1"/>
    <col min="12027" max="12027" width="22.85546875" style="46" customWidth="1"/>
    <col min="12028" max="12028" width="20.7109375" style="46" customWidth="1"/>
    <col min="12029" max="12029" width="16.7109375" style="46" customWidth="1"/>
    <col min="12030" max="12269" width="10.7109375" style="46"/>
    <col min="12270" max="12274" width="15.7109375" style="46" customWidth="1"/>
    <col min="12275" max="12278" width="12.7109375" style="46" customWidth="1"/>
    <col min="12279" max="12282" width="15.7109375" style="46" customWidth="1"/>
    <col min="12283" max="12283" width="22.85546875" style="46" customWidth="1"/>
    <col min="12284" max="12284" width="20.7109375" style="46" customWidth="1"/>
    <col min="12285" max="12285" width="16.7109375" style="46" customWidth="1"/>
    <col min="12286" max="12525" width="10.7109375" style="46"/>
    <col min="12526" max="12530" width="15.7109375" style="46" customWidth="1"/>
    <col min="12531" max="12534" width="12.7109375" style="46" customWidth="1"/>
    <col min="12535" max="12538" width="15.7109375" style="46" customWidth="1"/>
    <col min="12539" max="12539" width="22.85546875" style="46" customWidth="1"/>
    <col min="12540" max="12540" width="20.7109375" style="46" customWidth="1"/>
    <col min="12541" max="12541" width="16.7109375" style="46" customWidth="1"/>
    <col min="12542" max="12781" width="10.7109375" style="46"/>
    <col min="12782" max="12786" width="15.7109375" style="46" customWidth="1"/>
    <col min="12787" max="12790" width="12.7109375" style="46" customWidth="1"/>
    <col min="12791" max="12794" width="15.7109375" style="46" customWidth="1"/>
    <col min="12795" max="12795" width="22.85546875" style="46" customWidth="1"/>
    <col min="12796" max="12796" width="20.7109375" style="46" customWidth="1"/>
    <col min="12797" max="12797" width="16.7109375" style="46" customWidth="1"/>
    <col min="12798" max="13037" width="10.7109375" style="46"/>
    <col min="13038" max="13042" width="15.7109375" style="46" customWidth="1"/>
    <col min="13043" max="13046" width="12.7109375" style="46" customWidth="1"/>
    <col min="13047" max="13050" width="15.7109375" style="46" customWidth="1"/>
    <col min="13051" max="13051" width="22.85546875" style="46" customWidth="1"/>
    <col min="13052" max="13052" width="20.7109375" style="46" customWidth="1"/>
    <col min="13053" max="13053" width="16.7109375" style="46" customWidth="1"/>
    <col min="13054" max="13293" width="10.7109375" style="46"/>
    <col min="13294" max="13298" width="15.7109375" style="46" customWidth="1"/>
    <col min="13299" max="13302" width="12.7109375" style="46" customWidth="1"/>
    <col min="13303" max="13306" width="15.7109375" style="46" customWidth="1"/>
    <col min="13307" max="13307" width="22.85546875" style="46" customWidth="1"/>
    <col min="13308" max="13308" width="20.7109375" style="46" customWidth="1"/>
    <col min="13309" max="13309" width="16.7109375" style="46" customWidth="1"/>
    <col min="13310" max="13549" width="10.7109375" style="46"/>
    <col min="13550" max="13554" width="15.7109375" style="46" customWidth="1"/>
    <col min="13555" max="13558" width="12.7109375" style="46" customWidth="1"/>
    <col min="13559" max="13562" width="15.7109375" style="46" customWidth="1"/>
    <col min="13563" max="13563" width="22.85546875" style="46" customWidth="1"/>
    <col min="13564" max="13564" width="20.7109375" style="46" customWidth="1"/>
    <col min="13565" max="13565" width="16.7109375" style="46" customWidth="1"/>
    <col min="13566" max="13805" width="10.7109375" style="46"/>
    <col min="13806" max="13810" width="15.7109375" style="46" customWidth="1"/>
    <col min="13811" max="13814" width="12.7109375" style="46" customWidth="1"/>
    <col min="13815" max="13818" width="15.7109375" style="46" customWidth="1"/>
    <col min="13819" max="13819" width="22.85546875" style="46" customWidth="1"/>
    <col min="13820" max="13820" width="20.7109375" style="46" customWidth="1"/>
    <col min="13821" max="13821" width="16.7109375" style="46" customWidth="1"/>
    <col min="13822" max="14061" width="10.7109375" style="46"/>
    <col min="14062" max="14066" width="15.7109375" style="46" customWidth="1"/>
    <col min="14067" max="14070" width="12.7109375" style="46" customWidth="1"/>
    <col min="14071" max="14074" width="15.7109375" style="46" customWidth="1"/>
    <col min="14075" max="14075" width="22.85546875" style="46" customWidth="1"/>
    <col min="14076" max="14076" width="20.7109375" style="46" customWidth="1"/>
    <col min="14077" max="14077" width="16.7109375" style="46" customWidth="1"/>
    <col min="14078" max="14317" width="10.7109375" style="46"/>
    <col min="14318" max="14322" width="15.7109375" style="46" customWidth="1"/>
    <col min="14323" max="14326" width="12.7109375" style="46" customWidth="1"/>
    <col min="14327" max="14330" width="15.7109375" style="46" customWidth="1"/>
    <col min="14331" max="14331" width="22.85546875" style="46" customWidth="1"/>
    <col min="14332" max="14332" width="20.7109375" style="46" customWidth="1"/>
    <col min="14333" max="14333" width="16.7109375" style="46" customWidth="1"/>
    <col min="14334" max="14573" width="10.7109375" style="46"/>
    <col min="14574" max="14578" width="15.7109375" style="46" customWidth="1"/>
    <col min="14579" max="14582" width="12.7109375" style="46" customWidth="1"/>
    <col min="14583" max="14586" width="15.7109375" style="46" customWidth="1"/>
    <col min="14587" max="14587" width="22.85546875" style="46" customWidth="1"/>
    <col min="14588" max="14588" width="20.7109375" style="46" customWidth="1"/>
    <col min="14589" max="14589" width="16.7109375" style="46" customWidth="1"/>
    <col min="14590" max="14829" width="10.7109375" style="46"/>
    <col min="14830" max="14834" width="15.7109375" style="46" customWidth="1"/>
    <col min="14835" max="14838" width="12.7109375" style="46" customWidth="1"/>
    <col min="14839" max="14842" width="15.7109375" style="46" customWidth="1"/>
    <col min="14843" max="14843" width="22.85546875" style="46" customWidth="1"/>
    <col min="14844" max="14844" width="20.7109375" style="46" customWidth="1"/>
    <col min="14845" max="14845" width="16.7109375" style="46" customWidth="1"/>
    <col min="14846" max="15085" width="10.7109375" style="46"/>
    <col min="15086" max="15090" width="15.7109375" style="46" customWidth="1"/>
    <col min="15091" max="15094" width="12.7109375" style="46" customWidth="1"/>
    <col min="15095" max="15098" width="15.7109375" style="46" customWidth="1"/>
    <col min="15099" max="15099" width="22.85546875" style="46" customWidth="1"/>
    <col min="15100" max="15100" width="20.7109375" style="46" customWidth="1"/>
    <col min="15101" max="15101" width="16.7109375" style="46" customWidth="1"/>
    <col min="15102" max="15341" width="10.7109375" style="46"/>
    <col min="15342" max="15346" width="15.7109375" style="46" customWidth="1"/>
    <col min="15347" max="15350" width="12.7109375" style="46" customWidth="1"/>
    <col min="15351" max="15354" width="15.7109375" style="46" customWidth="1"/>
    <col min="15355" max="15355" width="22.85546875" style="46" customWidth="1"/>
    <col min="15356" max="15356" width="20.7109375" style="46" customWidth="1"/>
    <col min="15357" max="15357" width="16.7109375" style="46" customWidth="1"/>
    <col min="15358" max="15597" width="10.7109375" style="46"/>
    <col min="15598" max="15602" width="15.7109375" style="46" customWidth="1"/>
    <col min="15603" max="15606" width="12.7109375" style="46" customWidth="1"/>
    <col min="15607" max="15610" width="15.7109375" style="46" customWidth="1"/>
    <col min="15611" max="15611" width="22.85546875" style="46" customWidth="1"/>
    <col min="15612" max="15612" width="20.7109375" style="46" customWidth="1"/>
    <col min="15613" max="15613" width="16.7109375" style="46" customWidth="1"/>
    <col min="15614" max="15853" width="10.7109375" style="46"/>
    <col min="15854" max="15858" width="15.7109375" style="46" customWidth="1"/>
    <col min="15859" max="15862" width="12.7109375" style="46" customWidth="1"/>
    <col min="15863" max="15866" width="15.7109375" style="46" customWidth="1"/>
    <col min="15867" max="15867" width="22.85546875" style="46" customWidth="1"/>
    <col min="15868" max="15868" width="20.7109375" style="46" customWidth="1"/>
    <col min="15869" max="15869" width="16.7109375" style="46" customWidth="1"/>
    <col min="15870" max="16109" width="10.7109375" style="46"/>
    <col min="16110" max="16114" width="15.7109375" style="46" customWidth="1"/>
    <col min="16115" max="16118" width="12.7109375" style="46" customWidth="1"/>
    <col min="16119" max="16122" width="15.7109375" style="46" customWidth="1"/>
    <col min="16123" max="16123" width="22.85546875" style="46" customWidth="1"/>
    <col min="16124" max="16124" width="20.7109375" style="46" customWidth="1"/>
    <col min="16125" max="16125" width="16.7109375" style="46" customWidth="1"/>
    <col min="16126" max="16384" width="10.7109375" style="46"/>
  </cols>
  <sheetData>
    <row r="1" spans="1:20" ht="3" customHeight="1" x14ac:dyDescent="0.25"/>
    <row r="2" spans="1:20" ht="15" customHeight="1" x14ac:dyDescent="0.25">
      <c r="T2" s="37" t="s">
        <v>66</v>
      </c>
    </row>
    <row r="3" spans="1:20" s="10" customFormat="1" ht="18.75" customHeight="1" x14ac:dyDescent="0.3">
      <c r="A3" s="16"/>
      <c r="H3" s="14"/>
      <c r="T3" s="13" t="s">
        <v>8</v>
      </c>
    </row>
    <row r="4" spans="1:20" s="10" customFormat="1" ht="18.75" customHeight="1" x14ac:dyDescent="0.3">
      <c r="A4" s="16"/>
      <c r="H4" s="14"/>
      <c r="T4" s="13" t="s">
        <v>65</v>
      </c>
    </row>
    <row r="5" spans="1:20" s="10" customFormat="1" ht="18.75" customHeight="1" x14ac:dyDescent="0.3">
      <c r="A5" s="16"/>
      <c r="H5" s="14"/>
      <c r="T5" s="13"/>
    </row>
    <row r="6" spans="1:20" s="10" customFormat="1" x14ac:dyDescent="0.2">
      <c r="A6" s="406" t="str">
        <f>'1. паспорт местоположение'!A5:C5</f>
        <v>Год раскрытия информации: 2022 год</v>
      </c>
      <c r="B6" s="406"/>
      <c r="C6" s="406"/>
      <c r="D6" s="406"/>
      <c r="E6" s="406"/>
      <c r="F6" s="406"/>
      <c r="G6" s="406"/>
      <c r="H6" s="406"/>
      <c r="I6" s="406"/>
      <c r="J6" s="406"/>
      <c r="K6" s="406"/>
      <c r="L6" s="406"/>
      <c r="M6" s="406"/>
      <c r="N6" s="406"/>
      <c r="O6" s="406"/>
      <c r="P6" s="406"/>
      <c r="Q6" s="406"/>
      <c r="R6" s="406"/>
      <c r="S6" s="406"/>
      <c r="T6" s="406"/>
    </row>
    <row r="7" spans="1:20" s="10" customFormat="1" x14ac:dyDescent="0.2">
      <c r="A7" s="15"/>
      <c r="H7" s="14"/>
    </row>
    <row r="8" spans="1:20" s="10" customFormat="1" ht="18.75" x14ac:dyDescent="0.2">
      <c r="A8" s="419" t="s">
        <v>7</v>
      </c>
      <c r="B8" s="419"/>
      <c r="C8" s="419"/>
      <c r="D8" s="419"/>
      <c r="E8" s="419"/>
      <c r="F8" s="419"/>
      <c r="G8" s="419"/>
      <c r="H8" s="419"/>
      <c r="I8" s="419"/>
      <c r="J8" s="419"/>
      <c r="K8" s="419"/>
      <c r="L8" s="419"/>
      <c r="M8" s="419"/>
      <c r="N8" s="419"/>
      <c r="O8" s="419"/>
      <c r="P8" s="419"/>
      <c r="Q8" s="419"/>
      <c r="R8" s="419"/>
      <c r="S8" s="419"/>
      <c r="T8" s="419"/>
    </row>
    <row r="9" spans="1:20" s="10" customFormat="1" ht="18.75" x14ac:dyDescent="0.2">
      <c r="A9" s="419"/>
      <c r="B9" s="419"/>
      <c r="C9" s="419"/>
      <c r="D9" s="419"/>
      <c r="E9" s="419"/>
      <c r="F9" s="419"/>
      <c r="G9" s="419"/>
      <c r="H9" s="419"/>
      <c r="I9" s="419"/>
      <c r="J9" s="419"/>
      <c r="K9" s="419"/>
      <c r="L9" s="419"/>
      <c r="M9" s="419"/>
      <c r="N9" s="419"/>
      <c r="O9" s="419"/>
      <c r="P9" s="419"/>
      <c r="Q9" s="419"/>
      <c r="R9" s="419"/>
      <c r="S9" s="419"/>
      <c r="T9" s="419"/>
    </row>
    <row r="10" spans="1:20" s="10" customFormat="1" ht="18.75" customHeight="1" x14ac:dyDescent="0.2">
      <c r="A10" s="414" t="str">
        <f>'1. паспорт местоположение'!A9:C9</f>
        <v>Акционерное общество "Янтарьэнерго" ДЗО  ПАО "Россети"</v>
      </c>
      <c r="B10" s="414"/>
      <c r="C10" s="414"/>
      <c r="D10" s="414"/>
      <c r="E10" s="414"/>
      <c r="F10" s="414"/>
      <c r="G10" s="414"/>
      <c r="H10" s="414"/>
      <c r="I10" s="414"/>
      <c r="J10" s="414"/>
      <c r="K10" s="414"/>
      <c r="L10" s="414"/>
      <c r="M10" s="414"/>
      <c r="N10" s="414"/>
      <c r="O10" s="414"/>
      <c r="P10" s="414"/>
      <c r="Q10" s="414"/>
      <c r="R10" s="414"/>
      <c r="S10" s="414"/>
      <c r="T10" s="414"/>
    </row>
    <row r="11" spans="1:20" s="10" customFormat="1" ht="18.75" customHeight="1" x14ac:dyDescent="0.2">
      <c r="A11" s="415" t="s">
        <v>6</v>
      </c>
      <c r="B11" s="415"/>
      <c r="C11" s="415"/>
      <c r="D11" s="415"/>
      <c r="E11" s="415"/>
      <c r="F11" s="415"/>
      <c r="G11" s="415"/>
      <c r="H11" s="415"/>
      <c r="I11" s="415"/>
      <c r="J11" s="415"/>
      <c r="K11" s="415"/>
      <c r="L11" s="415"/>
      <c r="M11" s="415"/>
      <c r="N11" s="415"/>
      <c r="O11" s="415"/>
      <c r="P11" s="415"/>
      <c r="Q11" s="415"/>
      <c r="R11" s="415"/>
      <c r="S11" s="415"/>
      <c r="T11" s="415"/>
    </row>
    <row r="12" spans="1:20" s="10" customFormat="1" ht="18.75" x14ac:dyDescent="0.2">
      <c r="A12" s="419"/>
      <c r="B12" s="419"/>
      <c r="C12" s="419"/>
      <c r="D12" s="419"/>
      <c r="E12" s="419"/>
      <c r="F12" s="419"/>
      <c r="G12" s="419"/>
      <c r="H12" s="419"/>
      <c r="I12" s="419"/>
      <c r="J12" s="419"/>
      <c r="K12" s="419"/>
      <c r="L12" s="419"/>
      <c r="M12" s="419"/>
      <c r="N12" s="419"/>
      <c r="O12" s="419"/>
      <c r="P12" s="419"/>
      <c r="Q12" s="419"/>
      <c r="R12" s="419"/>
      <c r="S12" s="419"/>
      <c r="T12" s="419"/>
    </row>
    <row r="13" spans="1:20" s="10" customFormat="1" ht="18.75" customHeight="1" x14ac:dyDescent="0.2">
      <c r="A13" s="414" t="str">
        <f>'1. паспорт местоположение'!A12:C12</f>
        <v>L_140-159</v>
      </c>
      <c r="B13" s="414"/>
      <c r="C13" s="414"/>
      <c r="D13" s="414"/>
      <c r="E13" s="414"/>
      <c r="F13" s="414"/>
      <c r="G13" s="414"/>
      <c r="H13" s="414"/>
      <c r="I13" s="414"/>
      <c r="J13" s="414"/>
      <c r="K13" s="414"/>
      <c r="L13" s="414"/>
      <c r="M13" s="414"/>
      <c r="N13" s="414"/>
      <c r="O13" s="414"/>
      <c r="P13" s="414"/>
      <c r="Q13" s="414"/>
      <c r="R13" s="414"/>
      <c r="S13" s="414"/>
      <c r="T13" s="414"/>
    </row>
    <row r="14" spans="1:20" s="10" customFormat="1" ht="18.75" customHeight="1" x14ac:dyDescent="0.2">
      <c r="A14" s="415" t="s">
        <v>5</v>
      </c>
      <c r="B14" s="415"/>
      <c r="C14" s="415"/>
      <c r="D14" s="415"/>
      <c r="E14" s="415"/>
      <c r="F14" s="415"/>
      <c r="G14" s="415"/>
      <c r="H14" s="415"/>
      <c r="I14" s="415"/>
      <c r="J14" s="415"/>
      <c r="K14" s="415"/>
      <c r="L14" s="415"/>
      <c r="M14" s="415"/>
      <c r="N14" s="415"/>
      <c r="O14" s="415"/>
      <c r="P14" s="415"/>
      <c r="Q14" s="415"/>
      <c r="R14" s="415"/>
      <c r="S14" s="415"/>
      <c r="T14" s="415"/>
    </row>
    <row r="15" spans="1:20" s="7" customFormat="1" ht="15.75" customHeight="1" x14ac:dyDescent="0.2">
      <c r="A15" s="420"/>
      <c r="B15" s="420"/>
      <c r="C15" s="420"/>
      <c r="D15" s="420"/>
      <c r="E15" s="420"/>
      <c r="F15" s="420"/>
      <c r="G15" s="420"/>
      <c r="H15" s="420"/>
      <c r="I15" s="420"/>
      <c r="J15" s="420"/>
      <c r="K15" s="420"/>
      <c r="L15" s="420"/>
      <c r="M15" s="420"/>
      <c r="N15" s="420"/>
      <c r="O15" s="420"/>
      <c r="P15" s="420"/>
      <c r="Q15" s="420"/>
      <c r="R15" s="420"/>
      <c r="S15" s="420"/>
      <c r="T15" s="420"/>
    </row>
    <row r="16" spans="1:20" s="2" customFormat="1" ht="12" x14ac:dyDescent="0.2">
      <c r="A16" s="414" t="str">
        <f>'1. паспорт местоположение'!A15</f>
        <v>Приобретение электросетевого комплекса по ул.Невского,п.Лесной, Зеленоградского р-на, Калининградской обл.</v>
      </c>
      <c r="B16" s="414"/>
      <c r="C16" s="414"/>
      <c r="D16" s="414"/>
      <c r="E16" s="414"/>
      <c r="F16" s="414"/>
      <c r="G16" s="414"/>
      <c r="H16" s="414"/>
      <c r="I16" s="414"/>
      <c r="J16" s="414"/>
      <c r="K16" s="414"/>
      <c r="L16" s="414"/>
      <c r="M16" s="414"/>
      <c r="N16" s="414"/>
      <c r="O16" s="414"/>
      <c r="P16" s="414"/>
      <c r="Q16" s="414"/>
      <c r="R16" s="414"/>
      <c r="S16" s="414"/>
      <c r="T16" s="414"/>
    </row>
    <row r="17" spans="1:113" s="2" customFormat="1" ht="15" customHeight="1" x14ac:dyDescent="0.2">
      <c r="A17" s="415" t="s">
        <v>4</v>
      </c>
      <c r="B17" s="415"/>
      <c r="C17" s="415"/>
      <c r="D17" s="415"/>
      <c r="E17" s="415"/>
      <c r="F17" s="415"/>
      <c r="G17" s="415"/>
      <c r="H17" s="415"/>
      <c r="I17" s="415"/>
      <c r="J17" s="415"/>
      <c r="K17" s="415"/>
      <c r="L17" s="415"/>
      <c r="M17" s="415"/>
      <c r="N17" s="415"/>
      <c r="O17" s="415"/>
      <c r="P17" s="415"/>
      <c r="Q17" s="415"/>
      <c r="R17" s="415"/>
      <c r="S17" s="415"/>
      <c r="T17" s="415"/>
    </row>
    <row r="18" spans="1:113" s="2" customFormat="1" ht="15" customHeight="1" x14ac:dyDescent="0.2">
      <c r="A18" s="416"/>
      <c r="B18" s="416"/>
      <c r="C18" s="416"/>
      <c r="D18" s="416"/>
      <c r="E18" s="416"/>
      <c r="F18" s="416"/>
      <c r="G18" s="416"/>
      <c r="H18" s="416"/>
      <c r="I18" s="416"/>
      <c r="J18" s="416"/>
      <c r="K18" s="416"/>
      <c r="L18" s="416"/>
      <c r="M18" s="416"/>
      <c r="N18" s="416"/>
      <c r="O18" s="416"/>
      <c r="P18" s="416"/>
      <c r="Q18" s="416"/>
      <c r="R18" s="416"/>
      <c r="S18" s="416"/>
      <c r="T18" s="416"/>
    </row>
    <row r="19" spans="1:113" s="2" customFormat="1" ht="15" customHeight="1" x14ac:dyDescent="0.2">
      <c r="A19" s="428" t="s">
        <v>467</v>
      </c>
      <c r="B19" s="428"/>
      <c r="C19" s="428"/>
      <c r="D19" s="428"/>
      <c r="E19" s="428"/>
      <c r="F19" s="428"/>
      <c r="G19" s="428"/>
      <c r="H19" s="428"/>
      <c r="I19" s="428"/>
      <c r="J19" s="428"/>
      <c r="K19" s="428"/>
      <c r="L19" s="428"/>
      <c r="M19" s="428"/>
      <c r="N19" s="428"/>
      <c r="O19" s="428"/>
      <c r="P19" s="428"/>
      <c r="Q19" s="428"/>
      <c r="R19" s="428"/>
      <c r="S19" s="428"/>
      <c r="T19" s="428"/>
    </row>
    <row r="20" spans="1:113" s="54" customFormat="1" ht="21" customHeight="1" x14ac:dyDescent="0.25">
      <c r="A20" s="429"/>
      <c r="B20" s="429"/>
      <c r="C20" s="429"/>
      <c r="D20" s="429"/>
      <c r="E20" s="429"/>
      <c r="F20" s="429"/>
      <c r="G20" s="429"/>
      <c r="H20" s="429"/>
      <c r="I20" s="429"/>
      <c r="J20" s="429"/>
      <c r="K20" s="429"/>
      <c r="L20" s="429"/>
      <c r="M20" s="429"/>
      <c r="N20" s="429"/>
      <c r="O20" s="429"/>
      <c r="P20" s="429"/>
      <c r="Q20" s="429"/>
      <c r="R20" s="429"/>
      <c r="S20" s="429"/>
      <c r="T20" s="429"/>
    </row>
    <row r="21" spans="1:113" ht="46.5" customHeight="1" x14ac:dyDescent="0.25">
      <c r="A21" s="430" t="s">
        <v>3</v>
      </c>
      <c r="B21" s="433" t="s">
        <v>217</v>
      </c>
      <c r="C21" s="434"/>
      <c r="D21" s="437" t="s">
        <v>116</v>
      </c>
      <c r="E21" s="433" t="s">
        <v>495</v>
      </c>
      <c r="F21" s="434"/>
      <c r="G21" s="433" t="s">
        <v>267</v>
      </c>
      <c r="H21" s="434"/>
      <c r="I21" s="433" t="s">
        <v>115</v>
      </c>
      <c r="J21" s="434"/>
      <c r="K21" s="437" t="s">
        <v>114</v>
      </c>
      <c r="L21" s="433" t="s">
        <v>113</v>
      </c>
      <c r="M21" s="434"/>
      <c r="N21" s="433" t="s">
        <v>492</v>
      </c>
      <c r="O21" s="434"/>
      <c r="P21" s="437" t="s">
        <v>112</v>
      </c>
      <c r="Q21" s="425" t="s">
        <v>111</v>
      </c>
      <c r="R21" s="426"/>
      <c r="S21" s="425" t="s">
        <v>110</v>
      </c>
      <c r="T21" s="427"/>
    </row>
    <row r="22" spans="1:113" ht="204.75" customHeight="1" x14ac:dyDescent="0.25">
      <c r="A22" s="431"/>
      <c r="B22" s="435"/>
      <c r="C22" s="436"/>
      <c r="D22" s="440"/>
      <c r="E22" s="435"/>
      <c r="F22" s="436"/>
      <c r="G22" s="435"/>
      <c r="H22" s="436"/>
      <c r="I22" s="435"/>
      <c r="J22" s="436"/>
      <c r="K22" s="438"/>
      <c r="L22" s="435"/>
      <c r="M22" s="436"/>
      <c r="N22" s="435"/>
      <c r="O22" s="436"/>
      <c r="P22" s="438"/>
      <c r="Q22" s="100" t="s">
        <v>109</v>
      </c>
      <c r="R22" s="100" t="s">
        <v>466</v>
      </c>
      <c r="S22" s="100" t="s">
        <v>108</v>
      </c>
      <c r="T22" s="100" t="s">
        <v>107</v>
      </c>
    </row>
    <row r="23" spans="1:113" ht="51.75" customHeight="1" x14ac:dyDescent="0.25">
      <c r="A23" s="432"/>
      <c r="B23" s="145" t="s">
        <v>105</v>
      </c>
      <c r="C23" s="145" t="s">
        <v>106</v>
      </c>
      <c r="D23" s="438"/>
      <c r="E23" s="145" t="s">
        <v>105</v>
      </c>
      <c r="F23" s="145" t="s">
        <v>106</v>
      </c>
      <c r="G23" s="145" t="s">
        <v>105</v>
      </c>
      <c r="H23" s="145" t="s">
        <v>106</v>
      </c>
      <c r="I23" s="145" t="s">
        <v>105</v>
      </c>
      <c r="J23" s="145" t="s">
        <v>106</v>
      </c>
      <c r="K23" s="145" t="s">
        <v>105</v>
      </c>
      <c r="L23" s="145" t="s">
        <v>105</v>
      </c>
      <c r="M23" s="145" t="s">
        <v>106</v>
      </c>
      <c r="N23" s="145" t="s">
        <v>105</v>
      </c>
      <c r="O23" s="145" t="s">
        <v>106</v>
      </c>
      <c r="P23" s="146" t="s">
        <v>105</v>
      </c>
      <c r="Q23" s="100" t="s">
        <v>105</v>
      </c>
      <c r="R23" s="100" t="s">
        <v>105</v>
      </c>
      <c r="S23" s="100" t="s">
        <v>105</v>
      </c>
      <c r="T23" s="100" t="s">
        <v>105</v>
      </c>
    </row>
    <row r="24" spans="1:113" x14ac:dyDescent="0.25">
      <c r="A24" s="56">
        <v>1</v>
      </c>
      <c r="B24" s="56">
        <v>2</v>
      </c>
      <c r="C24" s="56">
        <v>3</v>
      </c>
      <c r="D24" s="56">
        <v>4</v>
      </c>
      <c r="E24" s="56">
        <v>5</v>
      </c>
      <c r="F24" s="56">
        <v>6</v>
      </c>
      <c r="G24" s="56">
        <v>7</v>
      </c>
      <c r="H24" s="56">
        <v>8</v>
      </c>
      <c r="I24" s="56">
        <v>9</v>
      </c>
      <c r="J24" s="56">
        <v>10</v>
      </c>
      <c r="K24" s="56">
        <v>11</v>
      </c>
      <c r="L24" s="56">
        <v>12</v>
      </c>
      <c r="M24" s="56">
        <v>13</v>
      </c>
      <c r="N24" s="56">
        <v>14</v>
      </c>
      <c r="O24" s="56">
        <v>15</v>
      </c>
      <c r="P24" s="56">
        <v>16</v>
      </c>
      <c r="Q24" s="56">
        <v>17</v>
      </c>
      <c r="R24" s="56">
        <v>18</v>
      </c>
      <c r="S24" s="56">
        <v>19</v>
      </c>
      <c r="T24" s="56">
        <v>20</v>
      </c>
    </row>
    <row r="25" spans="1:113" s="54" customFormat="1" x14ac:dyDescent="0.25">
      <c r="A25" s="55" t="s">
        <v>525</v>
      </c>
      <c r="B25" s="55" t="s">
        <v>525</v>
      </c>
      <c r="C25" s="55" t="s">
        <v>525</v>
      </c>
      <c r="D25" s="55" t="s">
        <v>525</v>
      </c>
      <c r="E25" s="55" t="s">
        <v>525</v>
      </c>
      <c r="F25" s="55" t="s">
        <v>525</v>
      </c>
      <c r="G25" s="55" t="s">
        <v>525</v>
      </c>
      <c r="H25" s="55" t="s">
        <v>525</v>
      </c>
      <c r="I25" s="55" t="s">
        <v>525</v>
      </c>
      <c r="J25" s="55" t="s">
        <v>525</v>
      </c>
      <c r="K25" s="55" t="s">
        <v>525</v>
      </c>
      <c r="L25" s="55" t="s">
        <v>525</v>
      </c>
      <c r="M25" s="55" t="s">
        <v>525</v>
      </c>
      <c r="N25" s="55" t="s">
        <v>525</v>
      </c>
      <c r="O25" s="55" t="s">
        <v>525</v>
      </c>
      <c r="P25" s="55" t="s">
        <v>525</v>
      </c>
      <c r="Q25" s="55" t="s">
        <v>525</v>
      </c>
      <c r="R25" s="55" t="s">
        <v>525</v>
      </c>
      <c r="S25" s="55" t="s">
        <v>525</v>
      </c>
      <c r="T25" s="55" t="s">
        <v>525</v>
      </c>
    </row>
    <row r="26" spans="1:113" s="54" customFormat="1" x14ac:dyDescent="0.25">
      <c r="A26" s="55" t="s">
        <v>525</v>
      </c>
      <c r="B26" s="55" t="s">
        <v>525</v>
      </c>
      <c r="C26" s="55" t="s">
        <v>525</v>
      </c>
      <c r="D26" s="55" t="s">
        <v>525</v>
      </c>
      <c r="E26" s="55" t="s">
        <v>525</v>
      </c>
      <c r="F26" s="55" t="s">
        <v>525</v>
      </c>
      <c r="G26" s="55" t="s">
        <v>525</v>
      </c>
      <c r="H26" s="55" t="s">
        <v>525</v>
      </c>
      <c r="I26" s="55" t="s">
        <v>525</v>
      </c>
      <c r="J26" s="55" t="s">
        <v>525</v>
      </c>
      <c r="K26" s="55" t="s">
        <v>525</v>
      </c>
      <c r="L26" s="55" t="s">
        <v>525</v>
      </c>
      <c r="M26" s="55" t="s">
        <v>525</v>
      </c>
      <c r="N26" s="55" t="s">
        <v>525</v>
      </c>
      <c r="O26" s="55" t="s">
        <v>525</v>
      </c>
      <c r="P26" s="55" t="s">
        <v>525</v>
      </c>
      <c r="Q26" s="55" t="s">
        <v>525</v>
      </c>
      <c r="R26" s="55" t="s">
        <v>525</v>
      </c>
      <c r="S26" s="55" t="s">
        <v>525</v>
      </c>
      <c r="T26" s="55" t="s">
        <v>525</v>
      </c>
    </row>
    <row r="27" spans="1:113" s="52" customFormat="1" ht="16.5" customHeight="1" x14ac:dyDescent="0.2">
      <c r="B27" s="53"/>
      <c r="C27" s="53"/>
      <c r="K27" s="53"/>
      <c r="O27" s="52">
        <f>SUM(O25:O26)</f>
        <v>0</v>
      </c>
    </row>
    <row r="28" spans="1:113" s="52" customFormat="1" x14ac:dyDescent="0.25">
      <c r="B28" s="50" t="s">
        <v>104</v>
      </c>
      <c r="C28" s="50"/>
      <c r="D28" s="50"/>
      <c r="E28" s="50"/>
      <c r="F28" s="50"/>
      <c r="G28" s="50"/>
      <c r="H28" s="50"/>
      <c r="I28" s="50"/>
      <c r="J28" s="50"/>
      <c r="K28" s="50"/>
      <c r="L28" s="50"/>
      <c r="M28" s="50"/>
      <c r="N28" s="50"/>
      <c r="O28" s="50"/>
      <c r="P28" s="50"/>
      <c r="Q28" s="50"/>
      <c r="R28" s="50"/>
    </row>
    <row r="29" spans="1:113" x14ac:dyDescent="0.25">
      <c r="B29" s="439" t="s">
        <v>501</v>
      </c>
      <c r="C29" s="439"/>
      <c r="D29" s="439"/>
      <c r="E29" s="439"/>
      <c r="F29" s="439"/>
      <c r="G29" s="439"/>
      <c r="H29" s="439"/>
      <c r="I29" s="439"/>
      <c r="J29" s="439"/>
      <c r="K29" s="439"/>
      <c r="L29" s="439"/>
      <c r="M29" s="439"/>
      <c r="N29" s="439"/>
      <c r="O29" s="439"/>
      <c r="P29" s="439"/>
      <c r="Q29" s="439"/>
      <c r="R29" s="439"/>
    </row>
    <row r="30" spans="1:113" x14ac:dyDescent="0.25">
      <c r="B30" s="50"/>
      <c r="C30" s="50"/>
      <c r="D30" s="50"/>
      <c r="E30" s="50"/>
      <c r="F30" s="50"/>
      <c r="G30" s="50"/>
      <c r="H30" s="50"/>
      <c r="I30" s="50"/>
      <c r="J30" s="50"/>
      <c r="K30" s="50"/>
      <c r="L30" s="50"/>
      <c r="M30" s="50"/>
      <c r="N30" s="50"/>
      <c r="O30" s="50"/>
      <c r="P30" s="50"/>
      <c r="Q30" s="50"/>
      <c r="R30" s="50"/>
      <c r="S30" s="50"/>
      <c r="T30" s="50"/>
      <c r="U30" s="50"/>
      <c r="V30" s="50"/>
      <c r="AN30" s="50"/>
      <c r="AO30" s="50"/>
      <c r="AP30" s="50"/>
      <c r="AQ30" s="50"/>
      <c r="AR30" s="50"/>
      <c r="AS30" s="50"/>
      <c r="AT30" s="50"/>
      <c r="AU30" s="50"/>
      <c r="AV30" s="50"/>
      <c r="AW30" s="50"/>
      <c r="AX30" s="50"/>
      <c r="AY30" s="50"/>
      <c r="AZ30" s="50"/>
      <c r="BA30" s="50"/>
      <c r="BB30" s="50"/>
      <c r="BC30" s="50"/>
      <c r="BD30" s="50"/>
      <c r="BE30" s="50"/>
      <c r="BF30" s="50"/>
      <c r="BG30" s="50"/>
      <c r="BH30" s="50"/>
      <c r="BI30" s="50"/>
      <c r="BJ30" s="50"/>
      <c r="BK30" s="50"/>
      <c r="BL30" s="50"/>
      <c r="BM30" s="50"/>
      <c r="BN30" s="50"/>
      <c r="BO30" s="50"/>
      <c r="BP30" s="50"/>
      <c r="BQ30" s="50"/>
      <c r="BR30" s="50"/>
      <c r="BS30" s="50"/>
      <c r="BT30" s="50"/>
      <c r="BU30" s="50"/>
      <c r="BV30" s="50"/>
      <c r="BW30" s="50"/>
      <c r="BX30" s="50"/>
      <c r="BY30" s="50"/>
      <c r="BZ30" s="50"/>
      <c r="CA30" s="50"/>
      <c r="CB30" s="50"/>
      <c r="CC30" s="50"/>
      <c r="CD30" s="50"/>
      <c r="CE30" s="50"/>
      <c r="CF30" s="50"/>
      <c r="CG30" s="50"/>
      <c r="CH30" s="50"/>
      <c r="CI30" s="50"/>
      <c r="CJ30" s="50"/>
      <c r="CK30" s="50"/>
      <c r="CL30" s="50"/>
      <c r="CM30" s="50"/>
      <c r="CN30" s="50"/>
      <c r="CO30" s="50"/>
      <c r="CP30" s="50"/>
      <c r="CQ30" s="50"/>
      <c r="CR30" s="50"/>
      <c r="CS30" s="50"/>
      <c r="CT30" s="50"/>
      <c r="CU30" s="50"/>
      <c r="CV30" s="50"/>
      <c r="CW30" s="50"/>
      <c r="CX30" s="50"/>
      <c r="CY30" s="50"/>
      <c r="CZ30" s="50"/>
      <c r="DA30" s="50"/>
      <c r="DB30" s="50"/>
      <c r="DC30" s="50"/>
      <c r="DD30" s="50"/>
      <c r="DE30" s="50"/>
      <c r="DF30" s="50"/>
      <c r="DG30" s="50"/>
      <c r="DH30" s="50"/>
      <c r="DI30" s="50"/>
    </row>
    <row r="31" spans="1:113" x14ac:dyDescent="0.25">
      <c r="B31" s="49" t="s">
        <v>465</v>
      </c>
      <c r="C31" s="49"/>
      <c r="D31" s="49"/>
      <c r="E31" s="49"/>
      <c r="F31" s="47"/>
      <c r="G31" s="47"/>
      <c r="H31" s="49"/>
      <c r="I31" s="49"/>
      <c r="J31" s="49"/>
      <c r="K31" s="49"/>
      <c r="L31" s="49"/>
      <c r="M31" s="49"/>
      <c r="N31" s="49"/>
      <c r="O31" s="49"/>
      <c r="P31" s="49"/>
      <c r="Q31" s="49"/>
      <c r="R31" s="49"/>
      <c r="S31" s="51"/>
      <c r="T31" s="51"/>
      <c r="U31" s="51"/>
      <c r="V31" s="51"/>
      <c r="AN31" s="51"/>
      <c r="AO31" s="51"/>
      <c r="AP31" s="51"/>
      <c r="AQ31" s="51"/>
      <c r="AR31" s="51"/>
      <c r="AS31" s="51"/>
      <c r="AT31" s="51"/>
      <c r="AU31" s="51"/>
      <c r="AV31" s="51"/>
      <c r="AW31" s="51"/>
      <c r="AX31" s="51"/>
      <c r="AY31" s="51"/>
      <c r="AZ31" s="51"/>
      <c r="BA31" s="51"/>
      <c r="BB31" s="51"/>
      <c r="BC31" s="51"/>
      <c r="BD31" s="51"/>
      <c r="BE31" s="51"/>
      <c r="BF31" s="51"/>
      <c r="BG31" s="51"/>
      <c r="BH31" s="51"/>
      <c r="BI31" s="51"/>
      <c r="BJ31" s="51"/>
      <c r="BK31" s="51"/>
      <c r="BL31" s="51"/>
      <c r="BM31" s="51"/>
      <c r="BN31" s="51"/>
      <c r="BO31" s="51"/>
      <c r="BP31" s="51"/>
      <c r="BQ31" s="51"/>
      <c r="BR31" s="51"/>
      <c r="BS31" s="51"/>
      <c r="BT31" s="51"/>
      <c r="BU31" s="51"/>
      <c r="BV31" s="51"/>
      <c r="BW31" s="51"/>
      <c r="BX31" s="51"/>
      <c r="BY31" s="51"/>
      <c r="BZ31" s="51"/>
      <c r="CA31" s="51"/>
      <c r="CB31" s="51"/>
      <c r="CC31" s="51"/>
      <c r="CD31" s="51"/>
      <c r="CE31" s="51"/>
      <c r="CF31" s="51"/>
      <c r="CG31" s="51"/>
      <c r="CH31" s="51"/>
      <c r="CI31" s="51"/>
      <c r="CJ31" s="51"/>
      <c r="CK31" s="51"/>
      <c r="CL31" s="51"/>
      <c r="CM31" s="51"/>
      <c r="CN31" s="51"/>
      <c r="CO31" s="51"/>
      <c r="CP31" s="51"/>
      <c r="CQ31" s="51"/>
      <c r="CR31" s="51"/>
      <c r="CS31" s="51"/>
      <c r="CT31" s="51"/>
      <c r="CU31" s="51"/>
      <c r="CV31" s="51"/>
      <c r="CW31" s="51"/>
      <c r="CX31" s="51"/>
      <c r="CY31" s="51"/>
      <c r="CZ31" s="51"/>
      <c r="DA31" s="51"/>
      <c r="DB31" s="51"/>
      <c r="DC31" s="51"/>
      <c r="DD31" s="51"/>
      <c r="DE31" s="51"/>
      <c r="DF31" s="51"/>
      <c r="DG31" s="51"/>
      <c r="DH31" s="51"/>
      <c r="DI31" s="51"/>
    </row>
    <row r="32" spans="1:113" x14ac:dyDescent="0.25">
      <c r="B32" s="49" t="s">
        <v>103</v>
      </c>
      <c r="C32" s="49"/>
      <c r="D32" s="49"/>
      <c r="E32" s="49"/>
      <c r="F32" s="47"/>
      <c r="G32" s="47"/>
      <c r="H32" s="49"/>
      <c r="I32" s="49"/>
      <c r="J32" s="49"/>
      <c r="K32" s="49"/>
      <c r="L32" s="49"/>
      <c r="M32" s="49"/>
      <c r="N32" s="49"/>
      <c r="O32" s="49"/>
      <c r="P32" s="49"/>
      <c r="Q32" s="49"/>
      <c r="R32" s="49"/>
      <c r="AN32" s="50"/>
      <c r="AO32" s="50"/>
      <c r="AP32" s="50"/>
      <c r="AQ32" s="50"/>
      <c r="AR32" s="50"/>
      <c r="AS32" s="50"/>
      <c r="AT32" s="50"/>
      <c r="AU32" s="50"/>
      <c r="AV32" s="50"/>
      <c r="AW32" s="50"/>
      <c r="AX32" s="50"/>
      <c r="AY32" s="50"/>
      <c r="AZ32" s="50"/>
      <c r="BA32" s="50"/>
      <c r="BB32" s="50"/>
      <c r="BC32" s="50"/>
      <c r="BD32" s="50"/>
      <c r="BE32" s="50"/>
      <c r="BF32" s="50"/>
      <c r="BG32" s="50"/>
      <c r="BH32" s="50"/>
      <c r="BI32" s="50"/>
      <c r="BJ32" s="50"/>
      <c r="BK32" s="50"/>
      <c r="BL32" s="50"/>
      <c r="BM32" s="50"/>
      <c r="BN32" s="50"/>
      <c r="BO32" s="50"/>
      <c r="BP32" s="50"/>
      <c r="BQ32" s="50"/>
      <c r="BR32" s="50"/>
      <c r="BS32" s="50"/>
      <c r="BT32" s="50"/>
      <c r="BU32" s="50"/>
      <c r="BV32" s="50"/>
      <c r="BW32" s="50"/>
      <c r="BX32" s="50"/>
      <c r="BY32" s="50"/>
      <c r="BZ32" s="50"/>
      <c r="CA32" s="50"/>
      <c r="CB32" s="50"/>
      <c r="CC32" s="50"/>
      <c r="CD32" s="50"/>
      <c r="CE32" s="50"/>
      <c r="CF32" s="50"/>
      <c r="CG32" s="50"/>
      <c r="CH32" s="50"/>
      <c r="CI32" s="50"/>
      <c r="CJ32" s="50"/>
      <c r="CK32" s="50"/>
      <c r="CL32" s="50"/>
      <c r="CM32" s="50"/>
      <c r="CN32" s="50"/>
      <c r="CO32" s="50"/>
      <c r="CP32" s="50"/>
      <c r="CQ32" s="50"/>
      <c r="CR32" s="50"/>
      <c r="CS32" s="50"/>
      <c r="CT32" s="50"/>
      <c r="CU32" s="50"/>
      <c r="CV32" s="50"/>
      <c r="CW32" s="50"/>
      <c r="CX32" s="50"/>
      <c r="CY32" s="50"/>
      <c r="CZ32" s="50"/>
      <c r="DA32" s="50"/>
      <c r="DB32" s="50"/>
      <c r="DC32" s="50"/>
      <c r="DD32" s="50"/>
      <c r="DE32" s="50"/>
      <c r="DF32" s="50"/>
      <c r="DG32" s="50"/>
      <c r="DH32" s="50"/>
      <c r="DI32" s="50"/>
    </row>
    <row r="33" spans="2:113" s="47" customFormat="1" x14ac:dyDescent="0.25">
      <c r="B33" s="49" t="s">
        <v>102</v>
      </c>
      <c r="C33" s="49"/>
      <c r="D33" s="49"/>
      <c r="E33" s="49"/>
      <c r="H33" s="49"/>
      <c r="I33" s="49"/>
      <c r="J33" s="49"/>
      <c r="K33" s="49"/>
      <c r="L33" s="49"/>
      <c r="M33" s="49"/>
      <c r="N33" s="49"/>
      <c r="O33" s="49"/>
      <c r="P33" s="49"/>
      <c r="Q33" s="49"/>
      <c r="R33" s="49"/>
      <c r="AN33" s="49"/>
      <c r="AO33" s="49"/>
      <c r="AP33" s="49"/>
      <c r="AQ33" s="49"/>
      <c r="AR33" s="49"/>
      <c r="AS33" s="49"/>
      <c r="AT33" s="49"/>
      <c r="AU33" s="49"/>
      <c r="AV33" s="49"/>
      <c r="AW33" s="49"/>
      <c r="AX33" s="49"/>
      <c r="AY33" s="49"/>
      <c r="AZ33" s="49"/>
      <c r="BA33" s="49"/>
      <c r="BB33" s="49"/>
      <c r="BC33" s="49"/>
      <c r="BD33" s="49"/>
      <c r="BE33" s="49"/>
      <c r="BF33" s="49"/>
      <c r="BG33" s="49"/>
      <c r="BH33" s="49"/>
      <c r="BI33" s="49"/>
      <c r="BJ33" s="49"/>
      <c r="BK33" s="48"/>
      <c r="BL33" s="48"/>
      <c r="BM33" s="48"/>
      <c r="BN33" s="48"/>
      <c r="BO33" s="48"/>
      <c r="BP33" s="48"/>
      <c r="BQ33" s="48"/>
      <c r="BR33" s="48"/>
      <c r="BS33" s="48"/>
      <c r="BT33" s="48"/>
      <c r="BU33" s="48"/>
      <c r="BV33" s="48"/>
      <c r="BW33" s="48"/>
      <c r="BX33" s="48"/>
      <c r="BY33" s="48"/>
      <c r="BZ33" s="48"/>
      <c r="CA33" s="48"/>
      <c r="CB33" s="48"/>
      <c r="CC33" s="48"/>
      <c r="CD33" s="48"/>
      <c r="CE33" s="48"/>
      <c r="CF33" s="48"/>
      <c r="CG33" s="48"/>
      <c r="CH33" s="48"/>
      <c r="CI33" s="48"/>
      <c r="CJ33" s="48"/>
      <c r="CK33" s="48"/>
      <c r="CL33" s="48"/>
      <c r="CM33" s="48"/>
      <c r="CN33" s="48"/>
      <c r="CO33" s="48"/>
      <c r="CP33" s="48"/>
      <c r="CQ33" s="48"/>
      <c r="CR33" s="48"/>
      <c r="CS33" s="48"/>
      <c r="CT33" s="48"/>
      <c r="CU33" s="48"/>
      <c r="CV33" s="48"/>
      <c r="CW33" s="48"/>
      <c r="CX33" s="48"/>
      <c r="CY33" s="48"/>
      <c r="CZ33" s="48"/>
      <c r="DA33" s="48"/>
      <c r="DB33" s="48"/>
      <c r="DC33" s="48"/>
      <c r="DD33" s="48"/>
      <c r="DE33" s="48"/>
      <c r="DF33" s="48"/>
      <c r="DG33" s="48"/>
      <c r="DH33" s="48"/>
      <c r="DI33" s="48"/>
    </row>
    <row r="34" spans="2:113" s="47" customFormat="1" x14ac:dyDescent="0.25">
      <c r="B34" s="49" t="s">
        <v>101</v>
      </c>
      <c r="C34" s="49"/>
      <c r="D34" s="49"/>
      <c r="E34" s="49"/>
      <c r="H34" s="49"/>
      <c r="I34" s="49"/>
      <c r="J34" s="49"/>
      <c r="K34" s="49"/>
      <c r="L34" s="49"/>
      <c r="M34" s="49"/>
      <c r="N34" s="49"/>
      <c r="O34" s="49"/>
      <c r="P34" s="49"/>
      <c r="Q34" s="49"/>
      <c r="R34" s="49"/>
      <c r="S34" s="49"/>
      <c r="T34" s="49"/>
      <c r="U34" s="49"/>
      <c r="V34" s="49"/>
      <c r="AN34" s="49"/>
      <c r="AO34" s="49"/>
      <c r="AP34" s="49"/>
      <c r="AQ34" s="49"/>
      <c r="AR34" s="49"/>
      <c r="AS34" s="49"/>
      <c r="AT34" s="49"/>
      <c r="AU34" s="49"/>
      <c r="AV34" s="49"/>
      <c r="AW34" s="49"/>
      <c r="AX34" s="49"/>
      <c r="AY34" s="49"/>
      <c r="AZ34" s="49"/>
      <c r="BA34" s="49"/>
      <c r="BB34" s="49"/>
      <c r="BC34" s="49"/>
      <c r="BD34" s="49"/>
      <c r="BE34" s="49"/>
      <c r="BF34" s="49"/>
      <c r="BG34" s="49"/>
      <c r="BH34" s="49"/>
      <c r="BI34" s="49"/>
      <c r="BJ34" s="49"/>
      <c r="BK34" s="48"/>
      <c r="BL34" s="48"/>
      <c r="BM34" s="48"/>
      <c r="BN34" s="48"/>
      <c r="BO34" s="48"/>
      <c r="BP34" s="48"/>
      <c r="BQ34" s="48"/>
      <c r="BR34" s="48"/>
      <c r="BS34" s="48"/>
      <c r="BT34" s="48"/>
      <c r="BU34" s="48"/>
      <c r="BV34" s="48"/>
      <c r="BW34" s="48"/>
      <c r="BX34" s="48"/>
      <c r="BY34" s="48"/>
      <c r="BZ34" s="48"/>
      <c r="CA34" s="48"/>
      <c r="CB34" s="48"/>
      <c r="CC34" s="48"/>
      <c r="CD34" s="48"/>
      <c r="CE34" s="48"/>
      <c r="CF34" s="48"/>
      <c r="CG34" s="48"/>
      <c r="CH34" s="48"/>
      <c r="CI34" s="48"/>
      <c r="CJ34" s="48"/>
      <c r="CK34" s="48"/>
      <c r="CL34" s="48"/>
      <c r="CM34" s="48"/>
      <c r="CN34" s="48"/>
      <c r="CO34" s="48"/>
      <c r="CP34" s="48"/>
      <c r="CQ34" s="48"/>
      <c r="CR34" s="48"/>
      <c r="CS34" s="48"/>
      <c r="CT34" s="48"/>
      <c r="CU34" s="48"/>
      <c r="CV34" s="48"/>
      <c r="CW34" s="48"/>
      <c r="CX34" s="48"/>
      <c r="CY34" s="48"/>
      <c r="CZ34" s="48"/>
      <c r="DA34" s="48"/>
      <c r="DB34" s="48"/>
      <c r="DC34" s="48"/>
      <c r="DD34" s="48"/>
      <c r="DE34" s="48"/>
      <c r="DF34" s="48"/>
      <c r="DG34" s="48"/>
      <c r="DH34" s="48"/>
      <c r="DI34" s="48"/>
    </row>
    <row r="35" spans="2:113" s="47" customFormat="1" x14ac:dyDescent="0.25">
      <c r="B35" s="49" t="s">
        <v>100</v>
      </c>
      <c r="C35" s="49"/>
      <c r="D35" s="49"/>
      <c r="E35" s="49"/>
      <c r="H35" s="49"/>
      <c r="I35" s="49"/>
      <c r="J35" s="49"/>
      <c r="K35" s="49"/>
      <c r="L35" s="49"/>
      <c r="M35" s="49"/>
      <c r="N35" s="49"/>
      <c r="O35" s="49"/>
      <c r="P35" s="49"/>
      <c r="Q35" s="49"/>
      <c r="R35" s="49"/>
      <c r="S35" s="49"/>
      <c r="T35" s="49"/>
      <c r="U35" s="49"/>
      <c r="V35" s="49"/>
      <c r="AN35" s="49"/>
      <c r="AO35" s="49"/>
      <c r="AP35" s="49"/>
      <c r="AQ35" s="49"/>
      <c r="AR35" s="49"/>
      <c r="AS35" s="49"/>
      <c r="AT35" s="49"/>
      <c r="AU35" s="49"/>
      <c r="AV35" s="49"/>
      <c r="AW35" s="49"/>
      <c r="AX35" s="49"/>
      <c r="AY35" s="49"/>
      <c r="AZ35" s="49"/>
      <c r="BA35" s="49"/>
      <c r="BB35" s="49"/>
      <c r="BC35" s="49"/>
      <c r="BD35" s="49"/>
      <c r="BE35" s="49"/>
      <c r="BF35" s="49"/>
      <c r="BG35" s="49"/>
      <c r="BH35" s="49"/>
      <c r="BI35" s="49"/>
      <c r="BJ35" s="49"/>
      <c r="BK35" s="48"/>
      <c r="BL35" s="48"/>
      <c r="BM35" s="48"/>
      <c r="BN35" s="48"/>
      <c r="BO35" s="48"/>
      <c r="BP35" s="48"/>
      <c r="BQ35" s="48"/>
      <c r="BR35" s="48"/>
      <c r="BS35" s="48"/>
      <c r="BT35" s="48"/>
      <c r="BU35" s="48"/>
      <c r="BV35" s="48"/>
      <c r="BW35" s="48"/>
      <c r="BX35" s="48"/>
      <c r="BY35" s="48"/>
      <c r="BZ35" s="48"/>
      <c r="CA35" s="48"/>
      <c r="CB35" s="48"/>
      <c r="CC35" s="48"/>
      <c r="CD35" s="48"/>
      <c r="CE35" s="48"/>
      <c r="CF35" s="48"/>
      <c r="CG35" s="48"/>
      <c r="CH35" s="48"/>
      <c r="CI35" s="48"/>
      <c r="CJ35" s="48"/>
      <c r="CK35" s="48"/>
      <c r="CL35" s="48"/>
      <c r="CM35" s="48"/>
      <c r="CN35" s="48"/>
      <c r="CO35" s="48"/>
      <c r="CP35" s="48"/>
      <c r="CQ35" s="48"/>
      <c r="CR35" s="48"/>
      <c r="CS35" s="48"/>
      <c r="CT35" s="48"/>
      <c r="CU35" s="48"/>
      <c r="CV35" s="48"/>
      <c r="CW35" s="48"/>
      <c r="CX35" s="48"/>
      <c r="CY35" s="48"/>
      <c r="CZ35" s="48"/>
      <c r="DA35" s="48"/>
      <c r="DB35" s="48"/>
      <c r="DC35" s="48"/>
      <c r="DD35" s="48"/>
      <c r="DE35" s="48"/>
      <c r="DF35" s="48"/>
      <c r="DG35" s="48"/>
      <c r="DH35" s="48"/>
      <c r="DI35" s="48"/>
    </row>
    <row r="36" spans="2:113" s="47" customFormat="1" x14ac:dyDescent="0.25">
      <c r="B36" s="49" t="s">
        <v>99</v>
      </c>
      <c r="C36" s="49"/>
      <c r="D36" s="49"/>
      <c r="E36" s="49"/>
      <c r="H36" s="49"/>
      <c r="I36" s="49"/>
      <c r="J36" s="49"/>
      <c r="K36" s="49"/>
      <c r="L36" s="49"/>
      <c r="M36" s="49"/>
      <c r="N36" s="49"/>
      <c r="O36" s="49"/>
      <c r="P36" s="49"/>
      <c r="Q36" s="49"/>
      <c r="R36" s="49"/>
      <c r="S36" s="49"/>
      <c r="T36" s="49"/>
      <c r="U36" s="49"/>
      <c r="V36" s="49"/>
      <c r="AN36" s="49"/>
      <c r="AO36" s="49"/>
      <c r="AP36" s="49"/>
      <c r="AQ36" s="49"/>
      <c r="AR36" s="49"/>
      <c r="AS36" s="49"/>
      <c r="AT36" s="49"/>
      <c r="AU36" s="49"/>
      <c r="AV36" s="49"/>
      <c r="AW36" s="49"/>
      <c r="AX36" s="49"/>
      <c r="AY36" s="49"/>
      <c r="AZ36" s="49"/>
      <c r="BA36" s="49"/>
      <c r="BB36" s="49"/>
      <c r="BC36" s="49"/>
      <c r="BD36" s="49"/>
      <c r="BE36" s="49"/>
      <c r="BF36" s="49"/>
      <c r="BG36" s="49"/>
      <c r="BH36" s="49"/>
      <c r="BI36" s="49"/>
      <c r="BJ36" s="49"/>
      <c r="BK36" s="48"/>
      <c r="BL36" s="48"/>
      <c r="BM36" s="48"/>
      <c r="BN36" s="48"/>
      <c r="BO36" s="48"/>
      <c r="BP36" s="48"/>
      <c r="BQ36" s="48"/>
      <c r="BR36" s="48"/>
      <c r="BS36" s="48"/>
      <c r="BT36" s="48"/>
      <c r="BU36" s="48"/>
      <c r="BV36" s="48"/>
      <c r="BW36" s="48"/>
      <c r="BX36" s="48"/>
      <c r="BY36" s="48"/>
      <c r="BZ36" s="48"/>
      <c r="CA36" s="48"/>
      <c r="CB36" s="48"/>
      <c r="CC36" s="48"/>
      <c r="CD36" s="48"/>
      <c r="CE36" s="48"/>
      <c r="CF36" s="48"/>
      <c r="CG36" s="48"/>
      <c r="CH36" s="48"/>
      <c r="CI36" s="48"/>
      <c r="CJ36" s="48"/>
      <c r="CK36" s="48"/>
      <c r="CL36" s="48"/>
      <c r="CM36" s="48"/>
      <c r="CN36" s="48"/>
      <c r="CO36" s="48"/>
      <c r="CP36" s="48"/>
      <c r="CQ36" s="48"/>
      <c r="CR36" s="48"/>
      <c r="CS36" s="48"/>
      <c r="CT36" s="48"/>
      <c r="CU36" s="48"/>
      <c r="CV36" s="48"/>
      <c r="CW36" s="48"/>
      <c r="CX36" s="48"/>
      <c r="CY36" s="48"/>
      <c r="CZ36" s="48"/>
      <c r="DA36" s="48"/>
      <c r="DB36" s="48"/>
      <c r="DC36" s="48"/>
      <c r="DD36" s="48"/>
      <c r="DE36" s="48"/>
      <c r="DF36" s="48"/>
      <c r="DG36" s="48"/>
      <c r="DH36" s="48"/>
      <c r="DI36" s="48"/>
    </row>
    <row r="37" spans="2:113" s="47" customFormat="1" x14ac:dyDescent="0.25">
      <c r="B37" s="49" t="s">
        <v>98</v>
      </c>
      <c r="C37" s="49"/>
      <c r="D37" s="49"/>
      <c r="E37" s="49"/>
      <c r="H37" s="49"/>
      <c r="I37" s="49"/>
      <c r="J37" s="49"/>
      <c r="K37" s="49"/>
      <c r="L37" s="49"/>
      <c r="M37" s="49"/>
      <c r="N37" s="49"/>
      <c r="O37" s="49"/>
      <c r="P37" s="49"/>
      <c r="Q37" s="49"/>
      <c r="R37" s="49"/>
      <c r="S37" s="49"/>
      <c r="T37" s="49"/>
      <c r="U37" s="49"/>
      <c r="V37" s="49"/>
      <c r="AN37" s="49"/>
      <c r="AO37" s="49"/>
      <c r="AP37" s="49"/>
      <c r="AQ37" s="49"/>
      <c r="AR37" s="49"/>
      <c r="AS37" s="49"/>
      <c r="AT37" s="49"/>
      <c r="AU37" s="49"/>
      <c r="AV37" s="49"/>
      <c r="AW37" s="49"/>
      <c r="AX37" s="49"/>
      <c r="AY37" s="49"/>
      <c r="AZ37" s="49"/>
      <c r="BA37" s="49"/>
      <c r="BB37" s="49"/>
      <c r="BC37" s="49"/>
      <c r="BD37" s="49"/>
      <c r="BE37" s="49"/>
      <c r="BF37" s="49"/>
      <c r="BG37" s="49"/>
      <c r="BH37" s="49"/>
      <c r="BI37" s="49"/>
      <c r="BJ37" s="49"/>
      <c r="BK37" s="48"/>
      <c r="BL37" s="48"/>
      <c r="BM37" s="48"/>
      <c r="BN37" s="48"/>
      <c r="BO37" s="48"/>
      <c r="BP37" s="48"/>
      <c r="BQ37" s="48"/>
      <c r="BR37" s="48"/>
      <c r="BS37" s="48"/>
      <c r="BT37" s="48"/>
      <c r="BU37" s="48"/>
      <c r="BV37" s="48"/>
      <c r="BW37" s="48"/>
      <c r="BX37" s="48"/>
      <c r="BY37" s="48"/>
      <c r="BZ37" s="48"/>
      <c r="CA37" s="48"/>
      <c r="CB37" s="48"/>
      <c r="CC37" s="48"/>
      <c r="CD37" s="48"/>
      <c r="CE37" s="48"/>
      <c r="CF37" s="48"/>
      <c r="CG37" s="48"/>
      <c r="CH37" s="48"/>
      <c r="CI37" s="48"/>
      <c r="CJ37" s="48"/>
      <c r="CK37" s="48"/>
      <c r="CL37" s="48"/>
      <c r="CM37" s="48"/>
      <c r="CN37" s="48"/>
      <c r="CO37" s="48"/>
      <c r="CP37" s="48"/>
      <c r="CQ37" s="48"/>
      <c r="CR37" s="48"/>
      <c r="CS37" s="48"/>
      <c r="CT37" s="48"/>
      <c r="CU37" s="48"/>
      <c r="CV37" s="48"/>
      <c r="CW37" s="48"/>
      <c r="CX37" s="48"/>
      <c r="CY37" s="48"/>
      <c r="CZ37" s="48"/>
      <c r="DA37" s="48"/>
      <c r="DB37" s="48"/>
      <c r="DC37" s="48"/>
      <c r="DD37" s="48"/>
      <c r="DE37" s="48"/>
      <c r="DF37" s="48"/>
      <c r="DG37" s="48"/>
      <c r="DH37" s="48"/>
      <c r="DI37" s="48"/>
    </row>
    <row r="38" spans="2:113" s="47" customFormat="1" x14ac:dyDescent="0.25">
      <c r="B38" s="49" t="s">
        <v>97</v>
      </c>
      <c r="C38" s="49"/>
      <c r="D38" s="49"/>
      <c r="E38" s="49"/>
      <c r="H38" s="49"/>
      <c r="I38" s="49"/>
      <c r="J38" s="49"/>
      <c r="K38" s="49"/>
      <c r="L38" s="49"/>
      <c r="M38" s="49"/>
      <c r="N38" s="49"/>
      <c r="O38" s="49"/>
      <c r="P38" s="49"/>
      <c r="Q38" s="49"/>
      <c r="R38" s="49"/>
      <c r="S38" s="49"/>
      <c r="T38" s="49"/>
      <c r="U38" s="49"/>
      <c r="V38" s="49"/>
      <c r="AN38" s="49"/>
      <c r="AO38" s="49"/>
      <c r="AP38" s="49"/>
      <c r="AQ38" s="49"/>
      <c r="AR38" s="49"/>
      <c r="AS38" s="49"/>
      <c r="AT38" s="49"/>
      <c r="AU38" s="49"/>
      <c r="AV38" s="49"/>
      <c r="AW38" s="49"/>
      <c r="AX38" s="49"/>
      <c r="AY38" s="49"/>
      <c r="AZ38" s="49"/>
      <c r="BA38" s="49"/>
      <c r="BB38" s="49"/>
      <c r="BC38" s="49"/>
      <c r="BD38" s="49"/>
      <c r="BE38" s="49"/>
      <c r="BF38" s="49"/>
      <c r="BG38" s="49"/>
      <c r="BH38" s="49"/>
      <c r="BI38" s="49"/>
      <c r="BJ38" s="49"/>
      <c r="BK38" s="48"/>
      <c r="BL38" s="48"/>
      <c r="BM38" s="48"/>
      <c r="BN38" s="48"/>
      <c r="BO38" s="48"/>
      <c r="BP38" s="48"/>
      <c r="BQ38" s="48"/>
      <c r="BR38" s="48"/>
      <c r="BS38" s="48"/>
      <c r="BT38" s="48"/>
      <c r="BU38" s="48"/>
      <c r="BV38" s="48"/>
      <c r="BW38" s="48"/>
      <c r="BX38" s="48"/>
      <c r="BY38" s="48"/>
      <c r="BZ38" s="48"/>
      <c r="CA38" s="48"/>
      <c r="CB38" s="48"/>
      <c r="CC38" s="48"/>
      <c r="CD38" s="48"/>
      <c r="CE38" s="48"/>
      <c r="CF38" s="48"/>
      <c r="CG38" s="48"/>
      <c r="CH38" s="48"/>
      <c r="CI38" s="48"/>
      <c r="CJ38" s="48"/>
      <c r="CK38" s="48"/>
      <c r="CL38" s="48"/>
      <c r="CM38" s="48"/>
      <c r="CN38" s="48"/>
      <c r="CO38" s="48"/>
      <c r="CP38" s="48"/>
      <c r="CQ38" s="48"/>
      <c r="CR38" s="48"/>
      <c r="CS38" s="48"/>
      <c r="CT38" s="48"/>
      <c r="CU38" s="48"/>
      <c r="CV38" s="48"/>
      <c r="CW38" s="48"/>
      <c r="CX38" s="48"/>
      <c r="CY38" s="48"/>
      <c r="CZ38" s="48"/>
      <c r="DA38" s="48"/>
      <c r="DB38" s="48"/>
      <c r="DC38" s="48"/>
      <c r="DD38" s="48"/>
      <c r="DE38" s="48"/>
      <c r="DF38" s="48"/>
      <c r="DG38" s="48"/>
      <c r="DH38" s="48"/>
      <c r="DI38" s="48"/>
    </row>
    <row r="39" spans="2:113" s="47" customFormat="1" x14ac:dyDescent="0.25">
      <c r="B39" s="49" t="s">
        <v>96</v>
      </c>
      <c r="C39" s="49"/>
      <c r="D39" s="49"/>
      <c r="E39" s="49"/>
      <c r="H39" s="49"/>
      <c r="I39" s="49"/>
      <c r="J39" s="49"/>
      <c r="K39" s="49"/>
      <c r="L39" s="49"/>
      <c r="M39" s="49"/>
      <c r="N39" s="49"/>
      <c r="O39" s="49"/>
      <c r="P39" s="49"/>
      <c r="Q39" s="49"/>
      <c r="R39" s="49"/>
      <c r="S39" s="49"/>
      <c r="T39" s="49"/>
      <c r="U39" s="49"/>
      <c r="V39" s="49"/>
      <c r="AN39" s="49"/>
      <c r="AO39" s="49"/>
      <c r="AP39" s="49"/>
      <c r="AQ39" s="49"/>
      <c r="AR39" s="49"/>
      <c r="AS39" s="49"/>
      <c r="AT39" s="49"/>
      <c r="AU39" s="49"/>
      <c r="AV39" s="49"/>
      <c r="AW39" s="49"/>
      <c r="AX39" s="49"/>
      <c r="AY39" s="49"/>
      <c r="AZ39" s="49"/>
      <c r="BA39" s="49"/>
      <c r="BB39" s="49"/>
      <c r="BC39" s="49"/>
      <c r="BD39" s="49"/>
      <c r="BE39" s="49"/>
      <c r="BF39" s="49"/>
      <c r="BG39" s="49"/>
      <c r="BH39" s="49"/>
      <c r="BI39" s="49"/>
      <c r="BJ39" s="49"/>
      <c r="BK39" s="48"/>
      <c r="BL39" s="48"/>
      <c r="BM39" s="48"/>
      <c r="BN39" s="48"/>
      <c r="BO39" s="48"/>
      <c r="BP39" s="48"/>
      <c r="BQ39" s="48"/>
      <c r="BR39" s="48"/>
      <c r="BS39" s="48"/>
      <c r="BT39" s="48"/>
      <c r="BU39" s="48"/>
      <c r="BV39" s="48"/>
      <c r="BW39" s="48"/>
      <c r="BX39" s="48"/>
      <c r="BY39" s="48"/>
      <c r="BZ39" s="48"/>
      <c r="CA39" s="48"/>
      <c r="CB39" s="48"/>
      <c r="CC39" s="48"/>
      <c r="CD39" s="48"/>
      <c r="CE39" s="48"/>
      <c r="CF39" s="48"/>
      <c r="CG39" s="48"/>
      <c r="CH39" s="48"/>
      <c r="CI39" s="48"/>
      <c r="CJ39" s="48"/>
      <c r="CK39" s="48"/>
      <c r="CL39" s="48"/>
      <c r="CM39" s="48"/>
      <c r="CN39" s="48"/>
      <c r="CO39" s="48"/>
      <c r="CP39" s="48"/>
      <c r="CQ39" s="48"/>
      <c r="CR39" s="48"/>
      <c r="CS39" s="48"/>
      <c r="CT39" s="48"/>
      <c r="CU39" s="48"/>
      <c r="CV39" s="48"/>
      <c r="CW39" s="48"/>
      <c r="CX39" s="48"/>
      <c r="CY39" s="48"/>
      <c r="CZ39" s="48"/>
      <c r="DA39" s="48"/>
      <c r="DB39" s="48"/>
      <c r="DC39" s="48"/>
      <c r="DD39" s="48"/>
      <c r="DE39" s="48"/>
      <c r="DF39" s="48"/>
      <c r="DG39" s="48"/>
      <c r="DH39" s="48"/>
      <c r="DI39" s="48"/>
    </row>
    <row r="40" spans="2:113" s="47" customFormat="1" x14ac:dyDescent="0.25">
      <c r="B40" s="49" t="s">
        <v>95</v>
      </c>
      <c r="C40" s="49"/>
      <c r="D40" s="49"/>
      <c r="E40" s="49"/>
      <c r="H40" s="49"/>
      <c r="I40" s="49"/>
      <c r="J40" s="49"/>
      <c r="K40" s="49"/>
      <c r="L40" s="49"/>
      <c r="M40" s="49"/>
      <c r="N40" s="49"/>
      <c r="O40" s="49"/>
      <c r="P40" s="49"/>
      <c r="Q40" s="49"/>
      <c r="R40" s="49"/>
      <c r="S40" s="49"/>
      <c r="T40" s="49"/>
      <c r="U40" s="49"/>
      <c r="V40" s="49"/>
      <c r="AN40" s="49"/>
      <c r="AO40" s="49"/>
      <c r="AP40" s="49"/>
      <c r="AQ40" s="49"/>
      <c r="AR40" s="49"/>
      <c r="AS40" s="49"/>
      <c r="AT40" s="49"/>
      <c r="AU40" s="49"/>
      <c r="AV40" s="49"/>
      <c r="AW40" s="49"/>
      <c r="AX40" s="49"/>
      <c r="AY40" s="49"/>
      <c r="AZ40" s="49"/>
      <c r="BA40" s="49"/>
      <c r="BB40" s="49"/>
      <c r="BC40" s="49"/>
      <c r="BD40" s="49"/>
      <c r="BE40" s="49"/>
      <c r="BF40" s="49"/>
      <c r="BG40" s="49"/>
      <c r="BH40" s="49"/>
      <c r="BI40" s="49"/>
      <c r="BJ40" s="49"/>
      <c r="BK40" s="48"/>
      <c r="BL40" s="48"/>
      <c r="BM40" s="48"/>
      <c r="BN40" s="48"/>
      <c r="BO40" s="48"/>
      <c r="BP40" s="48"/>
      <c r="BQ40" s="48"/>
      <c r="BR40" s="48"/>
      <c r="BS40" s="48"/>
      <c r="BT40" s="48"/>
      <c r="BU40" s="48"/>
      <c r="BV40" s="48"/>
      <c r="BW40" s="48"/>
      <c r="BX40" s="48"/>
      <c r="BY40" s="48"/>
      <c r="BZ40" s="48"/>
      <c r="CA40" s="48"/>
      <c r="CB40" s="48"/>
      <c r="CC40" s="48"/>
      <c r="CD40" s="48"/>
      <c r="CE40" s="48"/>
      <c r="CF40" s="48"/>
      <c r="CG40" s="48"/>
      <c r="CH40" s="48"/>
      <c r="CI40" s="48"/>
      <c r="CJ40" s="48"/>
      <c r="CK40" s="48"/>
      <c r="CL40" s="48"/>
      <c r="CM40" s="48"/>
      <c r="CN40" s="48"/>
      <c r="CO40" s="48"/>
      <c r="CP40" s="48"/>
      <c r="CQ40" s="48"/>
      <c r="CR40" s="48"/>
      <c r="CS40" s="48"/>
      <c r="CT40" s="48"/>
      <c r="CU40" s="48"/>
      <c r="CV40" s="48"/>
      <c r="CW40" s="48"/>
      <c r="CX40" s="48"/>
      <c r="CY40" s="48"/>
      <c r="CZ40" s="48"/>
      <c r="DA40" s="48"/>
      <c r="DB40" s="48"/>
      <c r="DC40" s="48"/>
      <c r="DD40" s="48"/>
      <c r="DE40" s="48"/>
      <c r="DF40" s="48"/>
      <c r="DG40" s="48"/>
      <c r="DH40" s="48"/>
      <c r="DI40" s="48"/>
    </row>
    <row r="41" spans="2:113" s="47" customFormat="1" x14ac:dyDescent="0.25">
      <c r="Q41" s="49"/>
      <c r="R41" s="49"/>
      <c r="S41" s="49"/>
      <c r="T41" s="49"/>
      <c r="U41" s="49"/>
      <c r="V41" s="49"/>
      <c r="AN41" s="49"/>
      <c r="AO41" s="49"/>
      <c r="AP41" s="49"/>
      <c r="AQ41" s="49"/>
      <c r="AR41" s="49"/>
      <c r="AS41" s="49"/>
      <c r="AT41" s="49"/>
      <c r="AU41" s="49"/>
      <c r="AV41" s="49"/>
      <c r="AW41" s="49"/>
      <c r="AX41" s="49"/>
      <c r="AY41" s="49"/>
      <c r="AZ41" s="49"/>
      <c r="BA41" s="49"/>
      <c r="BB41" s="49"/>
      <c r="BC41" s="49"/>
      <c r="BD41" s="49"/>
      <c r="BE41" s="49"/>
      <c r="BF41" s="49"/>
      <c r="BG41" s="49"/>
      <c r="BH41" s="49"/>
      <c r="BI41" s="49"/>
      <c r="BJ41" s="49"/>
      <c r="BK41" s="48"/>
      <c r="BL41" s="48"/>
      <c r="BM41" s="48"/>
      <c r="BN41" s="48"/>
      <c r="BO41" s="48"/>
      <c r="BP41" s="48"/>
      <c r="BQ41" s="48"/>
      <c r="BR41" s="48"/>
      <c r="BS41" s="48"/>
      <c r="BT41" s="48"/>
      <c r="BU41" s="48"/>
      <c r="BV41" s="48"/>
      <c r="BW41" s="48"/>
      <c r="BX41" s="48"/>
      <c r="BY41" s="48"/>
      <c r="BZ41" s="48"/>
      <c r="CA41" s="48"/>
      <c r="CB41" s="48"/>
      <c r="CC41" s="48"/>
      <c r="CD41" s="48"/>
      <c r="CE41" s="48"/>
      <c r="CF41" s="48"/>
      <c r="CG41" s="48"/>
      <c r="CH41" s="48"/>
      <c r="CI41" s="48"/>
      <c r="CJ41" s="48"/>
      <c r="CK41" s="48"/>
      <c r="CL41" s="48"/>
      <c r="CM41" s="48"/>
      <c r="CN41" s="48"/>
      <c r="CO41" s="48"/>
      <c r="CP41" s="48"/>
      <c r="CQ41" s="48"/>
      <c r="CR41" s="48"/>
      <c r="CS41" s="48"/>
      <c r="CT41" s="48"/>
      <c r="CU41" s="48"/>
      <c r="CV41" s="48"/>
      <c r="CW41" s="48"/>
      <c r="CX41" s="48"/>
      <c r="CY41" s="48"/>
      <c r="CZ41" s="48"/>
      <c r="DA41" s="48"/>
      <c r="DB41" s="48"/>
      <c r="DC41" s="48"/>
      <c r="DD41" s="48"/>
      <c r="DE41" s="48"/>
      <c r="DF41" s="48"/>
      <c r="DG41" s="48"/>
      <c r="DH41" s="48"/>
      <c r="DI41" s="48"/>
    </row>
    <row r="42" spans="2:113" s="47" customFormat="1" x14ac:dyDescent="0.25">
      <c r="Q42" s="49"/>
      <c r="R42" s="49"/>
      <c r="S42" s="49"/>
      <c r="T42" s="49"/>
      <c r="U42" s="49"/>
      <c r="V42" s="49"/>
      <c r="W42" s="49"/>
      <c r="X42" s="49"/>
      <c r="Y42" s="49"/>
      <c r="Z42" s="49"/>
      <c r="AA42" s="49"/>
      <c r="AB42" s="49"/>
      <c r="AC42" s="49"/>
      <c r="AD42" s="49"/>
      <c r="AE42" s="49"/>
      <c r="AF42" s="49"/>
      <c r="AG42" s="49"/>
      <c r="AH42" s="49"/>
      <c r="AI42" s="49"/>
      <c r="AJ42" s="49"/>
      <c r="AK42" s="49"/>
      <c r="AL42" s="49"/>
      <c r="AM42" s="49"/>
      <c r="AN42" s="49"/>
      <c r="AO42" s="49"/>
      <c r="AP42" s="49"/>
      <c r="AQ42" s="49"/>
      <c r="AR42" s="49"/>
      <c r="AS42" s="49"/>
      <c r="AT42" s="49"/>
      <c r="AU42" s="49"/>
      <c r="AV42" s="49"/>
      <c r="AW42" s="49"/>
      <c r="AX42" s="49"/>
      <c r="AY42" s="49"/>
      <c r="AZ42" s="49"/>
      <c r="BA42" s="49"/>
      <c r="BB42" s="49"/>
      <c r="BC42" s="49"/>
      <c r="BD42" s="49"/>
      <c r="BE42" s="49"/>
      <c r="BF42" s="49"/>
      <c r="BG42" s="49"/>
      <c r="BH42" s="49"/>
      <c r="BI42" s="49"/>
      <c r="BJ42" s="49"/>
      <c r="BK42" s="48"/>
      <c r="BL42" s="48"/>
      <c r="BM42" s="48"/>
      <c r="BN42" s="48"/>
      <c r="BO42" s="48"/>
      <c r="BP42" s="48"/>
      <c r="BQ42" s="48"/>
      <c r="BR42" s="48"/>
      <c r="BS42" s="48"/>
      <c r="BT42" s="48"/>
      <c r="BU42" s="48"/>
      <c r="BV42" s="48"/>
      <c r="BW42" s="48"/>
      <c r="BX42" s="48"/>
      <c r="BY42" s="48"/>
      <c r="BZ42" s="48"/>
      <c r="CA42" s="48"/>
      <c r="CB42" s="48"/>
      <c r="CC42" s="48"/>
      <c r="CD42" s="48"/>
      <c r="CE42" s="48"/>
      <c r="CF42" s="48"/>
      <c r="CG42" s="48"/>
      <c r="CH42" s="48"/>
      <c r="CI42" s="48"/>
      <c r="CJ42" s="48"/>
      <c r="CK42" s="48"/>
      <c r="CL42" s="48"/>
      <c r="CM42" s="48"/>
      <c r="CN42" s="48"/>
      <c r="CO42" s="48"/>
      <c r="CP42" s="48"/>
      <c r="CQ42" s="48"/>
      <c r="CR42" s="48"/>
      <c r="CS42" s="48"/>
      <c r="CT42" s="48"/>
      <c r="CU42" s="48"/>
      <c r="CV42" s="48"/>
      <c r="CW42" s="48"/>
      <c r="CX42" s="48"/>
      <c r="CY42" s="48"/>
      <c r="CZ42" s="48"/>
      <c r="DA42" s="48"/>
      <c r="DB42" s="48"/>
      <c r="DC42" s="48"/>
      <c r="DD42" s="48"/>
      <c r="DE42" s="48"/>
      <c r="DF42" s="48"/>
      <c r="DG42" s="48"/>
      <c r="DH42" s="48"/>
      <c r="DI42" s="48"/>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9"/>
  <sheetViews>
    <sheetView view="pageBreakPreview" topLeftCell="A22" zoomScale="80" zoomScaleSheetLayoutView="80" workbookViewId="0">
      <selection activeCell="D41" sqref="D41"/>
    </sheetView>
  </sheetViews>
  <sheetFormatPr defaultColWidth="10.7109375" defaultRowHeight="15.75" x14ac:dyDescent="0.25"/>
  <cols>
    <col min="1" max="1" width="10.7109375" style="241"/>
    <col min="2" max="2" width="18.5703125" style="46" customWidth="1"/>
    <col min="3" max="3" width="17.42578125" style="46" customWidth="1"/>
    <col min="4" max="4" width="18.5703125" style="46" customWidth="1"/>
    <col min="5" max="5" width="19.5703125" style="46" customWidth="1"/>
    <col min="6" max="6" width="8.7109375" style="46" customWidth="1"/>
    <col min="7" max="7" width="10.28515625" style="46" customWidth="1"/>
    <col min="8" max="8" width="8.7109375" style="46" customWidth="1"/>
    <col min="9" max="9" width="8.28515625" style="46" customWidth="1"/>
    <col min="10" max="10" width="20.140625" style="46" customWidth="1"/>
    <col min="11" max="11" width="11.140625" style="46" customWidth="1"/>
    <col min="12" max="12" width="8.85546875" style="46" customWidth="1"/>
    <col min="13" max="13" width="8.7109375" style="46" customWidth="1"/>
    <col min="14" max="14" width="20" style="46" customWidth="1"/>
    <col min="15" max="16" width="8.7109375" style="46" customWidth="1"/>
    <col min="17" max="17" width="11.85546875" style="46" customWidth="1"/>
    <col min="18" max="18" width="12" style="46" customWidth="1"/>
    <col min="19" max="19" width="18.28515625" style="46" customWidth="1"/>
    <col min="20" max="20" width="22.42578125" style="46" customWidth="1"/>
    <col min="21" max="21" width="30.7109375" style="46" customWidth="1"/>
    <col min="22" max="22" width="8.7109375" style="46" customWidth="1"/>
    <col min="23" max="24" width="20" style="46" customWidth="1"/>
    <col min="25" max="25" width="15.28515625" style="46" customWidth="1"/>
    <col min="26" max="26" width="18.5703125" style="46" customWidth="1"/>
    <col min="27" max="27" width="19.140625" style="46" customWidth="1"/>
    <col min="28" max="240" width="10.7109375" style="46"/>
    <col min="241" max="242" width="15.7109375" style="46" customWidth="1"/>
    <col min="243" max="245" width="14.7109375" style="46" customWidth="1"/>
    <col min="246" max="249" width="13.7109375" style="46" customWidth="1"/>
    <col min="250" max="253" width="15.7109375" style="46" customWidth="1"/>
    <col min="254" max="254" width="22.85546875" style="46" customWidth="1"/>
    <col min="255" max="255" width="20.7109375" style="46" customWidth="1"/>
    <col min="256" max="256" width="17.7109375" style="46" customWidth="1"/>
    <col min="257" max="265" width="14.7109375" style="46" customWidth="1"/>
    <col min="266" max="496" width="10.7109375" style="46"/>
    <col min="497" max="498" width="15.7109375" style="46" customWidth="1"/>
    <col min="499" max="501" width="14.7109375" style="46" customWidth="1"/>
    <col min="502" max="505" width="13.7109375" style="46" customWidth="1"/>
    <col min="506" max="509" width="15.7109375" style="46" customWidth="1"/>
    <col min="510" max="510" width="22.85546875" style="46" customWidth="1"/>
    <col min="511" max="511" width="20.7109375" style="46" customWidth="1"/>
    <col min="512" max="512" width="17.7109375" style="46" customWidth="1"/>
    <col min="513" max="521" width="14.7109375" style="46" customWidth="1"/>
    <col min="522" max="752" width="10.7109375" style="46"/>
    <col min="753" max="754" width="15.7109375" style="46" customWidth="1"/>
    <col min="755" max="757" width="14.7109375" style="46" customWidth="1"/>
    <col min="758" max="761" width="13.7109375" style="46" customWidth="1"/>
    <col min="762" max="765" width="15.7109375" style="46" customWidth="1"/>
    <col min="766" max="766" width="22.85546875" style="46" customWidth="1"/>
    <col min="767" max="767" width="20.7109375" style="46" customWidth="1"/>
    <col min="768" max="768" width="17.7109375" style="46" customWidth="1"/>
    <col min="769" max="777" width="14.7109375" style="46" customWidth="1"/>
    <col min="778" max="1008" width="10.7109375" style="46"/>
    <col min="1009" max="1010" width="15.7109375" style="46" customWidth="1"/>
    <col min="1011" max="1013" width="14.7109375" style="46" customWidth="1"/>
    <col min="1014" max="1017" width="13.7109375" style="46" customWidth="1"/>
    <col min="1018" max="1021" width="15.7109375" style="46" customWidth="1"/>
    <col min="1022" max="1022" width="22.85546875" style="46" customWidth="1"/>
    <col min="1023" max="1023" width="20.7109375" style="46" customWidth="1"/>
    <col min="1024" max="1024" width="17.7109375" style="46" customWidth="1"/>
    <col min="1025" max="1033" width="14.7109375" style="46" customWidth="1"/>
    <col min="1034" max="1264" width="10.7109375" style="46"/>
    <col min="1265" max="1266" width="15.7109375" style="46" customWidth="1"/>
    <col min="1267" max="1269" width="14.7109375" style="46" customWidth="1"/>
    <col min="1270" max="1273" width="13.7109375" style="46" customWidth="1"/>
    <col min="1274" max="1277" width="15.7109375" style="46" customWidth="1"/>
    <col min="1278" max="1278" width="22.85546875" style="46" customWidth="1"/>
    <col min="1279" max="1279" width="20.7109375" style="46" customWidth="1"/>
    <col min="1280" max="1280" width="17.7109375" style="46" customWidth="1"/>
    <col min="1281" max="1289" width="14.7109375" style="46" customWidth="1"/>
    <col min="1290" max="1520" width="10.7109375" style="46"/>
    <col min="1521" max="1522" width="15.7109375" style="46" customWidth="1"/>
    <col min="1523" max="1525" width="14.7109375" style="46" customWidth="1"/>
    <col min="1526" max="1529" width="13.7109375" style="46" customWidth="1"/>
    <col min="1530" max="1533" width="15.7109375" style="46" customWidth="1"/>
    <col min="1534" max="1534" width="22.85546875" style="46" customWidth="1"/>
    <col min="1535" max="1535" width="20.7109375" style="46" customWidth="1"/>
    <col min="1536" max="1536" width="17.7109375" style="46" customWidth="1"/>
    <col min="1537" max="1545" width="14.7109375" style="46" customWidth="1"/>
    <col min="1546" max="1776" width="10.7109375" style="46"/>
    <col min="1777" max="1778" width="15.7109375" style="46" customWidth="1"/>
    <col min="1779" max="1781" width="14.7109375" style="46" customWidth="1"/>
    <col min="1782" max="1785" width="13.7109375" style="46" customWidth="1"/>
    <col min="1786" max="1789" width="15.7109375" style="46" customWidth="1"/>
    <col min="1790" max="1790" width="22.85546875" style="46" customWidth="1"/>
    <col min="1791" max="1791" width="20.7109375" style="46" customWidth="1"/>
    <col min="1792" max="1792" width="17.7109375" style="46" customWidth="1"/>
    <col min="1793" max="1801" width="14.7109375" style="46" customWidth="1"/>
    <col min="1802" max="2032" width="10.7109375" style="46"/>
    <col min="2033" max="2034" width="15.7109375" style="46" customWidth="1"/>
    <col min="2035" max="2037" width="14.7109375" style="46" customWidth="1"/>
    <col min="2038" max="2041" width="13.7109375" style="46" customWidth="1"/>
    <col min="2042" max="2045" width="15.7109375" style="46" customWidth="1"/>
    <col min="2046" max="2046" width="22.85546875" style="46" customWidth="1"/>
    <col min="2047" max="2047" width="20.7109375" style="46" customWidth="1"/>
    <col min="2048" max="2048" width="17.7109375" style="46" customWidth="1"/>
    <col min="2049" max="2057" width="14.7109375" style="46" customWidth="1"/>
    <col min="2058" max="2288" width="10.7109375" style="46"/>
    <col min="2289" max="2290" width="15.7109375" style="46" customWidth="1"/>
    <col min="2291" max="2293" width="14.7109375" style="46" customWidth="1"/>
    <col min="2294" max="2297" width="13.7109375" style="46" customWidth="1"/>
    <col min="2298" max="2301" width="15.7109375" style="46" customWidth="1"/>
    <col min="2302" max="2302" width="22.85546875" style="46" customWidth="1"/>
    <col min="2303" max="2303" width="20.7109375" style="46" customWidth="1"/>
    <col min="2304" max="2304" width="17.7109375" style="46" customWidth="1"/>
    <col min="2305" max="2313" width="14.7109375" style="46" customWidth="1"/>
    <col min="2314" max="2544" width="10.7109375" style="46"/>
    <col min="2545" max="2546" width="15.7109375" style="46" customWidth="1"/>
    <col min="2547" max="2549" width="14.7109375" style="46" customWidth="1"/>
    <col min="2550" max="2553" width="13.7109375" style="46" customWidth="1"/>
    <col min="2554" max="2557" width="15.7109375" style="46" customWidth="1"/>
    <col min="2558" max="2558" width="22.85546875" style="46" customWidth="1"/>
    <col min="2559" max="2559" width="20.7109375" style="46" customWidth="1"/>
    <col min="2560" max="2560" width="17.7109375" style="46" customWidth="1"/>
    <col min="2561" max="2569" width="14.7109375" style="46" customWidth="1"/>
    <col min="2570" max="2800" width="10.7109375" style="46"/>
    <col min="2801" max="2802" width="15.7109375" style="46" customWidth="1"/>
    <col min="2803" max="2805" width="14.7109375" style="46" customWidth="1"/>
    <col min="2806" max="2809" width="13.7109375" style="46" customWidth="1"/>
    <col min="2810" max="2813" width="15.7109375" style="46" customWidth="1"/>
    <col min="2814" max="2814" width="22.85546875" style="46" customWidth="1"/>
    <col min="2815" max="2815" width="20.7109375" style="46" customWidth="1"/>
    <col min="2816" max="2816" width="17.7109375" style="46" customWidth="1"/>
    <col min="2817" max="2825" width="14.7109375" style="46" customWidth="1"/>
    <col min="2826" max="3056" width="10.7109375" style="46"/>
    <col min="3057" max="3058" width="15.7109375" style="46" customWidth="1"/>
    <col min="3059" max="3061" width="14.7109375" style="46" customWidth="1"/>
    <col min="3062" max="3065" width="13.7109375" style="46" customWidth="1"/>
    <col min="3066" max="3069" width="15.7109375" style="46" customWidth="1"/>
    <col min="3070" max="3070" width="22.85546875" style="46" customWidth="1"/>
    <col min="3071" max="3071" width="20.7109375" style="46" customWidth="1"/>
    <col min="3072" max="3072" width="17.7109375" style="46" customWidth="1"/>
    <col min="3073" max="3081" width="14.7109375" style="46" customWidth="1"/>
    <col min="3082" max="3312" width="10.7109375" style="46"/>
    <col min="3313" max="3314" width="15.7109375" style="46" customWidth="1"/>
    <col min="3315" max="3317" width="14.7109375" style="46" customWidth="1"/>
    <col min="3318" max="3321" width="13.7109375" style="46" customWidth="1"/>
    <col min="3322" max="3325" width="15.7109375" style="46" customWidth="1"/>
    <col min="3326" max="3326" width="22.85546875" style="46" customWidth="1"/>
    <col min="3327" max="3327" width="20.7109375" style="46" customWidth="1"/>
    <col min="3328" max="3328" width="17.7109375" style="46" customWidth="1"/>
    <col min="3329" max="3337" width="14.7109375" style="46" customWidth="1"/>
    <col min="3338" max="3568" width="10.7109375" style="46"/>
    <col min="3569" max="3570" width="15.7109375" style="46" customWidth="1"/>
    <col min="3571" max="3573" width="14.7109375" style="46" customWidth="1"/>
    <col min="3574" max="3577" width="13.7109375" style="46" customWidth="1"/>
    <col min="3578" max="3581" width="15.7109375" style="46" customWidth="1"/>
    <col min="3582" max="3582" width="22.85546875" style="46" customWidth="1"/>
    <col min="3583" max="3583" width="20.7109375" style="46" customWidth="1"/>
    <col min="3584" max="3584" width="17.7109375" style="46" customWidth="1"/>
    <col min="3585" max="3593" width="14.7109375" style="46" customWidth="1"/>
    <col min="3594" max="3824" width="10.7109375" style="46"/>
    <col min="3825" max="3826" width="15.7109375" style="46" customWidth="1"/>
    <col min="3827" max="3829" width="14.7109375" style="46" customWidth="1"/>
    <col min="3830" max="3833" width="13.7109375" style="46" customWidth="1"/>
    <col min="3834" max="3837" width="15.7109375" style="46" customWidth="1"/>
    <col min="3838" max="3838" width="22.85546875" style="46" customWidth="1"/>
    <col min="3839" max="3839" width="20.7109375" style="46" customWidth="1"/>
    <col min="3840" max="3840" width="17.7109375" style="46" customWidth="1"/>
    <col min="3841" max="3849" width="14.7109375" style="46" customWidth="1"/>
    <col min="3850" max="4080" width="10.7109375" style="46"/>
    <col min="4081" max="4082" width="15.7109375" style="46" customWidth="1"/>
    <col min="4083" max="4085" width="14.7109375" style="46" customWidth="1"/>
    <col min="4086" max="4089" width="13.7109375" style="46" customWidth="1"/>
    <col min="4090" max="4093" width="15.7109375" style="46" customWidth="1"/>
    <col min="4094" max="4094" width="22.85546875" style="46" customWidth="1"/>
    <col min="4095" max="4095" width="20.7109375" style="46" customWidth="1"/>
    <col min="4096" max="4096" width="17.7109375" style="46" customWidth="1"/>
    <col min="4097" max="4105" width="14.7109375" style="46" customWidth="1"/>
    <col min="4106" max="4336" width="10.7109375" style="46"/>
    <col min="4337" max="4338" width="15.7109375" style="46" customWidth="1"/>
    <col min="4339" max="4341" width="14.7109375" style="46" customWidth="1"/>
    <col min="4342" max="4345" width="13.7109375" style="46" customWidth="1"/>
    <col min="4346" max="4349" width="15.7109375" style="46" customWidth="1"/>
    <col min="4350" max="4350" width="22.85546875" style="46" customWidth="1"/>
    <col min="4351" max="4351" width="20.7109375" style="46" customWidth="1"/>
    <col min="4352" max="4352" width="17.7109375" style="46" customWidth="1"/>
    <col min="4353" max="4361" width="14.7109375" style="46" customWidth="1"/>
    <col min="4362" max="4592" width="10.7109375" style="46"/>
    <col min="4593" max="4594" width="15.7109375" style="46" customWidth="1"/>
    <col min="4595" max="4597" width="14.7109375" style="46" customWidth="1"/>
    <col min="4598" max="4601" width="13.7109375" style="46" customWidth="1"/>
    <col min="4602" max="4605" width="15.7109375" style="46" customWidth="1"/>
    <col min="4606" max="4606" width="22.85546875" style="46" customWidth="1"/>
    <col min="4607" max="4607" width="20.7109375" style="46" customWidth="1"/>
    <col min="4608" max="4608" width="17.7109375" style="46" customWidth="1"/>
    <col min="4609" max="4617" width="14.7109375" style="46" customWidth="1"/>
    <col min="4618" max="4848" width="10.7109375" style="46"/>
    <col min="4849" max="4850" width="15.7109375" style="46" customWidth="1"/>
    <col min="4851" max="4853" width="14.7109375" style="46" customWidth="1"/>
    <col min="4854" max="4857" width="13.7109375" style="46" customWidth="1"/>
    <col min="4858" max="4861" width="15.7109375" style="46" customWidth="1"/>
    <col min="4862" max="4862" width="22.85546875" style="46" customWidth="1"/>
    <col min="4863" max="4863" width="20.7109375" style="46" customWidth="1"/>
    <col min="4864" max="4864" width="17.7109375" style="46" customWidth="1"/>
    <col min="4865" max="4873" width="14.7109375" style="46" customWidth="1"/>
    <col min="4874" max="5104" width="10.7109375" style="46"/>
    <col min="5105" max="5106" width="15.7109375" style="46" customWidth="1"/>
    <col min="5107" max="5109" width="14.7109375" style="46" customWidth="1"/>
    <col min="5110" max="5113" width="13.7109375" style="46" customWidth="1"/>
    <col min="5114" max="5117" width="15.7109375" style="46" customWidth="1"/>
    <col min="5118" max="5118" width="22.85546875" style="46" customWidth="1"/>
    <col min="5119" max="5119" width="20.7109375" style="46" customWidth="1"/>
    <col min="5120" max="5120" width="17.7109375" style="46" customWidth="1"/>
    <col min="5121" max="5129" width="14.7109375" style="46" customWidth="1"/>
    <col min="5130" max="5360" width="10.7109375" style="46"/>
    <col min="5361" max="5362" width="15.7109375" style="46" customWidth="1"/>
    <col min="5363" max="5365" width="14.7109375" style="46" customWidth="1"/>
    <col min="5366" max="5369" width="13.7109375" style="46" customWidth="1"/>
    <col min="5370" max="5373" width="15.7109375" style="46" customWidth="1"/>
    <col min="5374" max="5374" width="22.85546875" style="46" customWidth="1"/>
    <col min="5375" max="5375" width="20.7109375" style="46" customWidth="1"/>
    <col min="5376" max="5376" width="17.7109375" style="46" customWidth="1"/>
    <col min="5377" max="5385" width="14.7109375" style="46" customWidth="1"/>
    <col min="5386" max="5616" width="10.7109375" style="46"/>
    <col min="5617" max="5618" width="15.7109375" style="46" customWidth="1"/>
    <col min="5619" max="5621" width="14.7109375" style="46" customWidth="1"/>
    <col min="5622" max="5625" width="13.7109375" style="46" customWidth="1"/>
    <col min="5626" max="5629" width="15.7109375" style="46" customWidth="1"/>
    <col min="5630" max="5630" width="22.85546875" style="46" customWidth="1"/>
    <col min="5631" max="5631" width="20.7109375" style="46" customWidth="1"/>
    <col min="5632" max="5632" width="17.7109375" style="46" customWidth="1"/>
    <col min="5633" max="5641" width="14.7109375" style="46" customWidth="1"/>
    <col min="5642" max="5872" width="10.7109375" style="46"/>
    <col min="5873" max="5874" width="15.7109375" style="46" customWidth="1"/>
    <col min="5875" max="5877" width="14.7109375" style="46" customWidth="1"/>
    <col min="5878" max="5881" width="13.7109375" style="46" customWidth="1"/>
    <col min="5882" max="5885" width="15.7109375" style="46" customWidth="1"/>
    <col min="5886" max="5886" width="22.85546875" style="46" customWidth="1"/>
    <col min="5887" max="5887" width="20.7109375" style="46" customWidth="1"/>
    <col min="5888" max="5888" width="17.7109375" style="46" customWidth="1"/>
    <col min="5889" max="5897" width="14.7109375" style="46" customWidth="1"/>
    <col min="5898" max="6128" width="10.7109375" style="46"/>
    <col min="6129" max="6130" width="15.7109375" style="46" customWidth="1"/>
    <col min="6131" max="6133" width="14.7109375" style="46" customWidth="1"/>
    <col min="6134" max="6137" width="13.7109375" style="46" customWidth="1"/>
    <col min="6138" max="6141" width="15.7109375" style="46" customWidth="1"/>
    <col min="6142" max="6142" width="22.85546875" style="46" customWidth="1"/>
    <col min="6143" max="6143" width="20.7109375" style="46" customWidth="1"/>
    <col min="6144" max="6144" width="17.7109375" style="46" customWidth="1"/>
    <col min="6145" max="6153" width="14.7109375" style="46" customWidth="1"/>
    <col min="6154" max="6384" width="10.7109375" style="46"/>
    <col min="6385" max="6386" width="15.7109375" style="46" customWidth="1"/>
    <col min="6387" max="6389" width="14.7109375" style="46" customWidth="1"/>
    <col min="6390" max="6393" width="13.7109375" style="46" customWidth="1"/>
    <col min="6394" max="6397" width="15.7109375" style="46" customWidth="1"/>
    <col min="6398" max="6398" width="22.85546875" style="46" customWidth="1"/>
    <col min="6399" max="6399" width="20.7109375" style="46" customWidth="1"/>
    <col min="6400" max="6400" width="17.7109375" style="46" customWidth="1"/>
    <col min="6401" max="6409" width="14.7109375" style="46" customWidth="1"/>
    <col min="6410" max="6640" width="10.7109375" style="46"/>
    <col min="6641" max="6642" width="15.7109375" style="46" customWidth="1"/>
    <col min="6643" max="6645" width="14.7109375" style="46" customWidth="1"/>
    <col min="6646" max="6649" width="13.7109375" style="46" customWidth="1"/>
    <col min="6650" max="6653" width="15.7109375" style="46" customWidth="1"/>
    <col min="6654" max="6654" width="22.85546875" style="46" customWidth="1"/>
    <col min="6655" max="6655" width="20.7109375" style="46" customWidth="1"/>
    <col min="6656" max="6656" width="17.7109375" style="46" customWidth="1"/>
    <col min="6657" max="6665" width="14.7109375" style="46" customWidth="1"/>
    <col min="6666" max="6896" width="10.7109375" style="46"/>
    <col min="6897" max="6898" width="15.7109375" style="46" customWidth="1"/>
    <col min="6899" max="6901" width="14.7109375" style="46" customWidth="1"/>
    <col min="6902" max="6905" width="13.7109375" style="46" customWidth="1"/>
    <col min="6906" max="6909" width="15.7109375" style="46" customWidth="1"/>
    <col min="6910" max="6910" width="22.85546875" style="46" customWidth="1"/>
    <col min="6911" max="6911" width="20.7109375" style="46" customWidth="1"/>
    <col min="6912" max="6912" width="17.7109375" style="46" customWidth="1"/>
    <col min="6913" max="6921" width="14.7109375" style="46" customWidth="1"/>
    <col min="6922" max="7152" width="10.7109375" style="46"/>
    <col min="7153" max="7154" width="15.7109375" style="46" customWidth="1"/>
    <col min="7155" max="7157" width="14.7109375" style="46" customWidth="1"/>
    <col min="7158" max="7161" width="13.7109375" style="46" customWidth="1"/>
    <col min="7162" max="7165" width="15.7109375" style="46" customWidth="1"/>
    <col min="7166" max="7166" width="22.85546875" style="46" customWidth="1"/>
    <col min="7167" max="7167" width="20.7109375" style="46" customWidth="1"/>
    <col min="7168" max="7168" width="17.7109375" style="46" customWidth="1"/>
    <col min="7169" max="7177" width="14.7109375" style="46" customWidth="1"/>
    <col min="7178" max="7408" width="10.7109375" style="46"/>
    <col min="7409" max="7410" width="15.7109375" style="46" customWidth="1"/>
    <col min="7411" max="7413" width="14.7109375" style="46" customWidth="1"/>
    <col min="7414" max="7417" width="13.7109375" style="46" customWidth="1"/>
    <col min="7418" max="7421" width="15.7109375" style="46" customWidth="1"/>
    <col min="7422" max="7422" width="22.85546875" style="46" customWidth="1"/>
    <col min="7423" max="7423" width="20.7109375" style="46" customWidth="1"/>
    <col min="7424" max="7424" width="17.7109375" style="46" customWidth="1"/>
    <col min="7425" max="7433" width="14.7109375" style="46" customWidth="1"/>
    <col min="7434" max="7664" width="10.7109375" style="46"/>
    <col min="7665" max="7666" width="15.7109375" style="46" customWidth="1"/>
    <col min="7667" max="7669" width="14.7109375" style="46" customWidth="1"/>
    <col min="7670" max="7673" width="13.7109375" style="46" customWidth="1"/>
    <col min="7674" max="7677" width="15.7109375" style="46" customWidth="1"/>
    <col min="7678" max="7678" width="22.85546875" style="46" customWidth="1"/>
    <col min="7679" max="7679" width="20.7109375" style="46" customWidth="1"/>
    <col min="7680" max="7680" width="17.7109375" style="46" customWidth="1"/>
    <col min="7681" max="7689" width="14.7109375" style="46" customWidth="1"/>
    <col min="7690" max="7920" width="10.7109375" style="46"/>
    <col min="7921" max="7922" width="15.7109375" style="46" customWidth="1"/>
    <col min="7923" max="7925" width="14.7109375" style="46" customWidth="1"/>
    <col min="7926" max="7929" width="13.7109375" style="46" customWidth="1"/>
    <col min="7930" max="7933" width="15.7109375" style="46" customWidth="1"/>
    <col min="7934" max="7934" width="22.85546875" style="46" customWidth="1"/>
    <col min="7935" max="7935" width="20.7109375" style="46" customWidth="1"/>
    <col min="7936" max="7936" width="17.7109375" style="46" customWidth="1"/>
    <col min="7937" max="7945" width="14.7109375" style="46" customWidth="1"/>
    <col min="7946" max="8176" width="10.7109375" style="46"/>
    <col min="8177" max="8178" width="15.7109375" style="46" customWidth="1"/>
    <col min="8179" max="8181" width="14.7109375" style="46" customWidth="1"/>
    <col min="8182" max="8185" width="13.7109375" style="46" customWidth="1"/>
    <col min="8186" max="8189" width="15.7109375" style="46" customWidth="1"/>
    <col min="8190" max="8190" width="22.85546875" style="46" customWidth="1"/>
    <col min="8191" max="8191" width="20.7109375" style="46" customWidth="1"/>
    <col min="8192" max="8192" width="17.7109375" style="46" customWidth="1"/>
    <col min="8193" max="8201" width="14.7109375" style="46" customWidth="1"/>
    <col min="8202" max="8432" width="10.7109375" style="46"/>
    <col min="8433" max="8434" width="15.7109375" style="46" customWidth="1"/>
    <col min="8435" max="8437" width="14.7109375" style="46" customWidth="1"/>
    <col min="8438" max="8441" width="13.7109375" style="46" customWidth="1"/>
    <col min="8442" max="8445" width="15.7109375" style="46" customWidth="1"/>
    <col min="8446" max="8446" width="22.85546875" style="46" customWidth="1"/>
    <col min="8447" max="8447" width="20.7109375" style="46" customWidth="1"/>
    <col min="8448" max="8448" width="17.7109375" style="46" customWidth="1"/>
    <col min="8449" max="8457" width="14.7109375" style="46" customWidth="1"/>
    <col min="8458" max="8688" width="10.7109375" style="46"/>
    <col min="8689" max="8690" width="15.7109375" style="46" customWidth="1"/>
    <col min="8691" max="8693" width="14.7109375" style="46" customWidth="1"/>
    <col min="8694" max="8697" width="13.7109375" style="46" customWidth="1"/>
    <col min="8698" max="8701" width="15.7109375" style="46" customWidth="1"/>
    <col min="8702" max="8702" width="22.85546875" style="46" customWidth="1"/>
    <col min="8703" max="8703" width="20.7109375" style="46" customWidth="1"/>
    <col min="8704" max="8704" width="17.7109375" style="46" customWidth="1"/>
    <col min="8705" max="8713" width="14.7109375" style="46" customWidth="1"/>
    <col min="8714" max="8944" width="10.7109375" style="46"/>
    <col min="8945" max="8946" width="15.7109375" style="46" customWidth="1"/>
    <col min="8947" max="8949" width="14.7109375" style="46" customWidth="1"/>
    <col min="8950" max="8953" width="13.7109375" style="46" customWidth="1"/>
    <col min="8954" max="8957" width="15.7109375" style="46" customWidth="1"/>
    <col min="8958" max="8958" width="22.85546875" style="46" customWidth="1"/>
    <col min="8959" max="8959" width="20.7109375" style="46" customWidth="1"/>
    <col min="8960" max="8960" width="17.7109375" style="46" customWidth="1"/>
    <col min="8961" max="8969" width="14.7109375" style="46" customWidth="1"/>
    <col min="8970" max="9200" width="10.7109375" style="46"/>
    <col min="9201" max="9202" width="15.7109375" style="46" customWidth="1"/>
    <col min="9203" max="9205" width="14.7109375" style="46" customWidth="1"/>
    <col min="9206" max="9209" width="13.7109375" style="46" customWidth="1"/>
    <col min="9210" max="9213" width="15.7109375" style="46" customWidth="1"/>
    <col min="9214" max="9214" width="22.85546875" style="46" customWidth="1"/>
    <col min="9215" max="9215" width="20.7109375" style="46" customWidth="1"/>
    <col min="9216" max="9216" width="17.7109375" style="46" customWidth="1"/>
    <col min="9217" max="9225" width="14.7109375" style="46" customWidth="1"/>
    <col min="9226" max="9456" width="10.7109375" style="46"/>
    <col min="9457" max="9458" width="15.7109375" style="46" customWidth="1"/>
    <col min="9459" max="9461" width="14.7109375" style="46" customWidth="1"/>
    <col min="9462" max="9465" width="13.7109375" style="46" customWidth="1"/>
    <col min="9466" max="9469" width="15.7109375" style="46" customWidth="1"/>
    <col min="9470" max="9470" width="22.85546875" style="46" customWidth="1"/>
    <col min="9471" max="9471" width="20.7109375" style="46" customWidth="1"/>
    <col min="9472" max="9472" width="17.7109375" style="46" customWidth="1"/>
    <col min="9473" max="9481" width="14.7109375" style="46" customWidth="1"/>
    <col min="9482" max="9712" width="10.7109375" style="46"/>
    <col min="9713" max="9714" width="15.7109375" style="46" customWidth="1"/>
    <col min="9715" max="9717" width="14.7109375" style="46" customWidth="1"/>
    <col min="9718" max="9721" width="13.7109375" style="46" customWidth="1"/>
    <col min="9722" max="9725" width="15.7109375" style="46" customWidth="1"/>
    <col min="9726" max="9726" width="22.85546875" style="46" customWidth="1"/>
    <col min="9727" max="9727" width="20.7109375" style="46" customWidth="1"/>
    <col min="9728" max="9728" width="17.7109375" style="46" customWidth="1"/>
    <col min="9729" max="9737" width="14.7109375" style="46" customWidth="1"/>
    <col min="9738" max="9968" width="10.7109375" style="46"/>
    <col min="9969" max="9970" width="15.7109375" style="46" customWidth="1"/>
    <col min="9971" max="9973" width="14.7109375" style="46" customWidth="1"/>
    <col min="9974" max="9977" width="13.7109375" style="46" customWidth="1"/>
    <col min="9978" max="9981" width="15.7109375" style="46" customWidth="1"/>
    <col min="9982" max="9982" width="22.85546875" style="46" customWidth="1"/>
    <col min="9983" max="9983" width="20.7109375" style="46" customWidth="1"/>
    <col min="9984" max="9984" width="17.7109375" style="46" customWidth="1"/>
    <col min="9985" max="9993" width="14.7109375" style="46" customWidth="1"/>
    <col min="9994" max="10224" width="10.7109375" style="46"/>
    <col min="10225" max="10226" width="15.7109375" style="46" customWidth="1"/>
    <col min="10227" max="10229" width="14.7109375" style="46" customWidth="1"/>
    <col min="10230" max="10233" width="13.7109375" style="46" customWidth="1"/>
    <col min="10234" max="10237" width="15.7109375" style="46" customWidth="1"/>
    <col min="10238" max="10238" width="22.85546875" style="46" customWidth="1"/>
    <col min="10239" max="10239" width="20.7109375" style="46" customWidth="1"/>
    <col min="10240" max="10240" width="17.7109375" style="46" customWidth="1"/>
    <col min="10241" max="10249" width="14.7109375" style="46" customWidth="1"/>
    <col min="10250" max="10480" width="10.7109375" style="46"/>
    <col min="10481" max="10482" width="15.7109375" style="46" customWidth="1"/>
    <col min="10483" max="10485" width="14.7109375" style="46" customWidth="1"/>
    <col min="10486" max="10489" width="13.7109375" style="46" customWidth="1"/>
    <col min="10490" max="10493" width="15.7109375" style="46" customWidth="1"/>
    <col min="10494" max="10494" width="22.85546875" style="46" customWidth="1"/>
    <col min="10495" max="10495" width="20.7109375" style="46" customWidth="1"/>
    <col min="10496" max="10496" width="17.7109375" style="46" customWidth="1"/>
    <col min="10497" max="10505" width="14.7109375" style="46" customWidth="1"/>
    <col min="10506" max="10736" width="10.7109375" style="46"/>
    <col min="10737" max="10738" width="15.7109375" style="46" customWidth="1"/>
    <col min="10739" max="10741" width="14.7109375" style="46" customWidth="1"/>
    <col min="10742" max="10745" width="13.7109375" style="46" customWidth="1"/>
    <col min="10746" max="10749" width="15.7109375" style="46" customWidth="1"/>
    <col min="10750" max="10750" width="22.85546875" style="46" customWidth="1"/>
    <col min="10751" max="10751" width="20.7109375" style="46" customWidth="1"/>
    <col min="10752" max="10752" width="17.7109375" style="46" customWidth="1"/>
    <col min="10753" max="10761" width="14.7109375" style="46" customWidth="1"/>
    <col min="10762" max="10992" width="10.7109375" style="46"/>
    <col min="10993" max="10994" width="15.7109375" style="46" customWidth="1"/>
    <col min="10995" max="10997" width="14.7109375" style="46" customWidth="1"/>
    <col min="10998" max="11001" width="13.7109375" style="46" customWidth="1"/>
    <col min="11002" max="11005" width="15.7109375" style="46" customWidth="1"/>
    <col min="11006" max="11006" width="22.85546875" style="46" customWidth="1"/>
    <col min="11007" max="11007" width="20.7109375" style="46" customWidth="1"/>
    <col min="11008" max="11008" width="17.7109375" style="46" customWidth="1"/>
    <col min="11009" max="11017" width="14.7109375" style="46" customWidth="1"/>
    <col min="11018" max="11248" width="10.7109375" style="46"/>
    <col min="11249" max="11250" width="15.7109375" style="46" customWidth="1"/>
    <col min="11251" max="11253" width="14.7109375" style="46" customWidth="1"/>
    <col min="11254" max="11257" width="13.7109375" style="46" customWidth="1"/>
    <col min="11258" max="11261" width="15.7109375" style="46" customWidth="1"/>
    <col min="11262" max="11262" width="22.85546875" style="46" customWidth="1"/>
    <col min="11263" max="11263" width="20.7109375" style="46" customWidth="1"/>
    <col min="11264" max="11264" width="17.7109375" style="46" customWidth="1"/>
    <col min="11265" max="11273" width="14.7109375" style="46" customWidth="1"/>
    <col min="11274" max="11504" width="10.7109375" style="46"/>
    <col min="11505" max="11506" width="15.7109375" style="46" customWidth="1"/>
    <col min="11507" max="11509" width="14.7109375" style="46" customWidth="1"/>
    <col min="11510" max="11513" width="13.7109375" style="46" customWidth="1"/>
    <col min="11514" max="11517" width="15.7109375" style="46" customWidth="1"/>
    <col min="11518" max="11518" width="22.85546875" style="46" customWidth="1"/>
    <col min="11519" max="11519" width="20.7109375" style="46" customWidth="1"/>
    <col min="11520" max="11520" width="17.7109375" style="46" customWidth="1"/>
    <col min="11521" max="11529" width="14.7109375" style="46" customWidth="1"/>
    <col min="11530" max="11760" width="10.7109375" style="46"/>
    <col min="11761" max="11762" width="15.7109375" style="46" customWidth="1"/>
    <col min="11763" max="11765" width="14.7109375" style="46" customWidth="1"/>
    <col min="11766" max="11769" width="13.7109375" style="46" customWidth="1"/>
    <col min="11770" max="11773" width="15.7109375" style="46" customWidth="1"/>
    <col min="11774" max="11774" width="22.85546875" style="46" customWidth="1"/>
    <col min="11775" max="11775" width="20.7109375" style="46" customWidth="1"/>
    <col min="11776" max="11776" width="17.7109375" style="46" customWidth="1"/>
    <col min="11777" max="11785" width="14.7109375" style="46" customWidth="1"/>
    <col min="11786" max="12016" width="10.7109375" style="46"/>
    <col min="12017" max="12018" width="15.7109375" style="46" customWidth="1"/>
    <col min="12019" max="12021" width="14.7109375" style="46" customWidth="1"/>
    <col min="12022" max="12025" width="13.7109375" style="46" customWidth="1"/>
    <col min="12026" max="12029" width="15.7109375" style="46" customWidth="1"/>
    <col min="12030" max="12030" width="22.85546875" style="46" customWidth="1"/>
    <col min="12031" max="12031" width="20.7109375" style="46" customWidth="1"/>
    <col min="12032" max="12032" width="17.7109375" style="46" customWidth="1"/>
    <col min="12033" max="12041" width="14.7109375" style="46" customWidth="1"/>
    <col min="12042" max="12272" width="10.7109375" style="46"/>
    <col min="12273" max="12274" width="15.7109375" style="46" customWidth="1"/>
    <col min="12275" max="12277" width="14.7109375" style="46" customWidth="1"/>
    <col min="12278" max="12281" width="13.7109375" style="46" customWidth="1"/>
    <col min="12282" max="12285" width="15.7109375" style="46" customWidth="1"/>
    <col min="12286" max="12286" width="22.85546875" style="46" customWidth="1"/>
    <col min="12287" max="12287" width="20.7109375" style="46" customWidth="1"/>
    <col min="12288" max="12288" width="17.7109375" style="46" customWidth="1"/>
    <col min="12289" max="12297" width="14.7109375" style="46" customWidth="1"/>
    <col min="12298" max="12528" width="10.7109375" style="46"/>
    <col min="12529" max="12530" width="15.7109375" style="46" customWidth="1"/>
    <col min="12531" max="12533" width="14.7109375" style="46" customWidth="1"/>
    <col min="12534" max="12537" width="13.7109375" style="46" customWidth="1"/>
    <col min="12538" max="12541" width="15.7109375" style="46" customWidth="1"/>
    <col min="12542" max="12542" width="22.85546875" style="46" customWidth="1"/>
    <col min="12543" max="12543" width="20.7109375" style="46" customWidth="1"/>
    <col min="12544" max="12544" width="17.7109375" style="46" customWidth="1"/>
    <col min="12545" max="12553" width="14.7109375" style="46" customWidth="1"/>
    <col min="12554" max="12784" width="10.7109375" style="46"/>
    <col min="12785" max="12786" width="15.7109375" style="46" customWidth="1"/>
    <col min="12787" max="12789" width="14.7109375" style="46" customWidth="1"/>
    <col min="12790" max="12793" width="13.7109375" style="46" customWidth="1"/>
    <col min="12794" max="12797" width="15.7109375" style="46" customWidth="1"/>
    <col min="12798" max="12798" width="22.85546875" style="46" customWidth="1"/>
    <col min="12799" max="12799" width="20.7109375" style="46" customWidth="1"/>
    <col min="12800" max="12800" width="17.7109375" style="46" customWidth="1"/>
    <col min="12801" max="12809" width="14.7109375" style="46" customWidth="1"/>
    <col min="12810" max="13040" width="10.7109375" style="46"/>
    <col min="13041" max="13042" width="15.7109375" style="46" customWidth="1"/>
    <col min="13043" max="13045" width="14.7109375" style="46" customWidth="1"/>
    <col min="13046" max="13049" width="13.7109375" style="46" customWidth="1"/>
    <col min="13050" max="13053" width="15.7109375" style="46" customWidth="1"/>
    <col min="13054" max="13054" width="22.85546875" style="46" customWidth="1"/>
    <col min="13055" max="13055" width="20.7109375" style="46" customWidth="1"/>
    <col min="13056" max="13056" width="17.7109375" style="46" customWidth="1"/>
    <col min="13057" max="13065" width="14.7109375" style="46" customWidth="1"/>
    <col min="13066" max="13296" width="10.7109375" style="46"/>
    <col min="13297" max="13298" width="15.7109375" style="46" customWidth="1"/>
    <col min="13299" max="13301" width="14.7109375" style="46" customWidth="1"/>
    <col min="13302" max="13305" width="13.7109375" style="46" customWidth="1"/>
    <col min="13306" max="13309" width="15.7109375" style="46" customWidth="1"/>
    <col min="13310" max="13310" width="22.85546875" style="46" customWidth="1"/>
    <col min="13311" max="13311" width="20.7109375" style="46" customWidth="1"/>
    <col min="13312" max="13312" width="17.7109375" style="46" customWidth="1"/>
    <col min="13313" max="13321" width="14.7109375" style="46" customWidth="1"/>
    <col min="13322" max="13552" width="10.7109375" style="46"/>
    <col min="13553" max="13554" width="15.7109375" style="46" customWidth="1"/>
    <col min="13555" max="13557" width="14.7109375" style="46" customWidth="1"/>
    <col min="13558" max="13561" width="13.7109375" style="46" customWidth="1"/>
    <col min="13562" max="13565" width="15.7109375" style="46" customWidth="1"/>
    <col min="13566" max="13566" width="22.85546875" style="46" customWidth="1"/>
    <col min="13567" max="13567" width="20.7109375" style="46" customWidth="1"/>
    <col min="13568" max="13568" width="17.7109375" style="46" customWidth="1"/>
    <col min="13569" max="13577" width="14.7109375" style="46" customWidth="1"/>
    <col min="13578" max="13808" width="10.7109375" style="46"/>
    <col min="13809" max="13810" width="15.7109375" style="46" customWidth="1"/>
    <col min="13811" max="13813" width="14.7109375" style="46" customWidth="1"/>
    <col min="13814" max="13817" width="13.7109375" style="46" customWidth="1"/>
    <col min="13818" max="13821" width="15.7109375" style="46" customWidth="1"/>
    <col min="13822" max="13822" width="22.85546875" style="46" customWidth="1"/>
    <col min="13823" max="13823" width="20.7109375" style="46" customWidth="1"/>
    <col min="13824" max="13824" width="17.7109375" style="46" customWidth="1"/>
    <col min="13825" max="13833" width="14.7109375" style="46" customWidth="1"/>
    <col min="13834" max="14064" width="10.7109375" style="46"/>
    <col min="14065" max="14066" width="15.7109375" style="46" customWidth="1"/>
    <col min="14067" max="14069" width="14.7109375" style="46" customWidth="1"/>
    <col min="14070" max="14073" width="13.7109375" style="46" customWidth="1"/>
    <col min="14074" max="14077" width="15.7109375" style="46" customWidth="1"/>
    <col min="14078" max="14078" width="22.85546875" style="46" customWidth="1"/>
    <col min="14079" max="14079" width="20.7109375" style="46" customWidth="1"/>
    <col min="14080" max="14080" width="17.7109375" style="46" customWidth="1"/>
    <col min="14081" max="14089" width="14.7109375" style="46" customWidth="1"/>
    <col min="14090" max="14320" width="10.7109375" style="46"/>
    <col min="14321" max="14322" width="15.7109375" style="46" customWidth="1"/>
    <col min="14323" max="14325" width="14.7109375" style="46" customWidth="1"/>
    <col min="14326" max="14329" width="13.7109375" style="46" customWidth="1"/>
    <col min="14330" max="14333" width="15.7109375" style="46" customWidth="1"/>
    <col min="14334" max="14334" width="22.85546875" style="46" customWidth="1"/>
    <col min="14335" max="14335" width="20.7109375" style="46" customWidth="1"/>
    <col min="14336" max="14336" width="17.7109375" style="46" customWidth="1"/>
    <col min="14337" max="14345" width="14.7109375" style="46" customWidth="1"/>
    <col min="14346" max="14576" width="10.7109375" style="46"/>
    <col min="14577" max="14578" width="15.7109375" style="46" customWidth="1"/>
    <col min="14579" max="14581" width="14.7109375" style="46" customWidth="1"/>
    <col min="14582" max="14585" width="13.7109375" style="46" customWidth="1"/>
    <col min="14586" max="14589" width="15.7109375" style="46" customWidth="1"/>
    <col min="14590" max="14590" width="22.85546875" style="46" customWidth="1"/>
    <col min="14591" max="14591" width="20.7109375" style="46" customWidth="1"/>
    <col min="14592" max="14592" width="17.7109375" style="46" customWidth="1"/>
    <col min="14593" max="14601" width="14.7109375" style="46" customWidth="1"/>
    <col min="14602" max="14832" width="10.7109375" style="46"/>
    <col min="14833" max="14834" width="15.7109375" style="46" customWidth="1"/>
    <col min="14835" max="14837" width="14.7109375" style="46" customWidth="1"/>
    <col min="14838" max="14841" width="13.7109375" style="46" customWidth="1"/>
    <col min="14842" max="14845" width="15.7109375" style="46" customWidth="1"/>
    <col min="14846" max="14846" width="22.85546875" style="46" customWidth="1"/>
    <col min="14847" max="14847" width="20.7109375" style="46" customWidth="1"/>
    <col min="14848" max="14848" width="17.7109375" style="46" customWidth="1"/>
    <col min="14849" max="14857" width="14.7109375" style="46" customWidth="1"/>
    <col min="14858" max="15088" width="10.7109375" style="46"/>
    <col min="15089" max="15090" width="15.7109375" style="46" customWidth="1"/>
    <col min="15091" max="15093" width="14.7109375" style="46" customWidth="1"/>
    <col min="15094" max="15097" width="13.7109375" style="46" customWidth="1"/>
    <col min="15098" max="15101" width="15.7109375" style="46" customWidth="1"/>
    <col min="15102" max="15102" width="22.85546875" style="46" customWidth="1"/>
    <col min="15103" max="15103" width="20.7109375" style="46" customWidth="1"/>
    <col min="15104" max="15104" width="17.7109375" style="46" customWidth="1"/>
    <col min="15105" max="15113" width="14.7109375" style="46" customWidth="1"/>
    <col min="15114" max="15344" width="10.7109375" style="46"/>
    <col min="15345" max="15346" width="15.7109375" style="46" customWidth="1"/>
    <col min="15347" max="15349" width="14.7109375" style="46" customWidth="1"/>
    <col min="15350" max="15353" width="13.7109375" style="46" customWidth="1"/>
    <col min="15354" max="15357" width="15.7109375" style="46" customWidth="1"/>
    <col min="15358" max="15358" width="22.85546875" style="46" customWidth="1"/>
    <col min="15359" max="15359" width="20.7109375" style="46" customWidth="1"/>
    <col min="15360" max="15360" width="17.7109375" style="46" customWidth="1"/>
    <col min="15361" max="15369" width="14.7109375" style="46" customWidth="1"/>
    <col min="15370" max="15600" width="10.7109375" style="46"/>
    <col min="15601" max="15602" width="15.7109375" style="46" customWidth="1"/>
    <col min="15603" max="15605" width="14.7109375" style="46" customWidth="1"/>
    <col min="15606" max="15609" width="13.7109375" style="46" customWidth="1"/>
    <col min="15610" max="15613" width="15.7109375" style="46" customWidth="1"/>
    <col min="15614" max="15614" width="22.85546875" style="46" customWidth="1"/>
    <col min="15615" max="15615" width="20.7109375" style="46" customWidth="1"/>
    <col min="15616" max="15616" width="17.7109375" style="46" customWidth="1"/>
    <col min="15617" max="15625" width="14.7109375" style="46" customWidth="1"/>
    <col min="15626" max="15856" width="10.7109375" style="46"/>
    <col min="15857" max="15858" width="15.7109375" style="46" customWidth="1"/>
    <col min="15859" max="15861" width="14.7109375" style="46" customWidth="1"/>
    <col min="15862" max="15865" width="13.7109375" style="46" customWidth="1"/>
    <col min="15866" max="15869" width="15.7109375" style="46" customWidth="1"/>
    <col min="15870" max="15870" width="22.85546875" style="46" customWidth="1"/>
    <col min="15871" max="15871" width="20.7109375" style="46" customWidth="1"/>
    <col min="15872" max="15872" width="17.7109375" style="46" customWidth="1"/>
    <col min="15873" max="15881" width="14.7109375" style="46" customWidth="1"/>
    <col min="15882" max="16112" width="10.7109375" style="46"/>
    <col min="16113" max="16114" width="15.7109375" style="46" customWidth="1"/>
    <col min="16115" max="16117" width="14.7109375" style="46" customWidth="1"/>
    <col min="16118" max="16121" width="13.7109375" style="46" customWidth="1"/>
    <col min="16122" max="16125" width="15.7109375" style="46" customWidth="1"/>
    <col min="16126" max="16126" width="22.85546875" style="46" customWidth="1"/>
    <col min="16127" max="16127" width="20.7109375" style="46" customWidth="1"/>
    <col min="16128" max="16128" width="17.7109375" style="46" customWidth="1"/>
    <col min="16129" max="16137" width="14.7109375" style="46" customWidth="1"/>
    <col min="16138" max="16384" width="10.7109375" style="46"/>
  </cols>
  <sheetData>
    <row r="1" spans="1:27" ht="25.5" customHeight="1" x14ac:dyDescent="0.25">
      <c r="AA1" s="37" t="s">
        <v>66</v>
      </c>
    </row>
    <row r="2" spans="1:27" s="10" customFormat="1" ht="18.75" customHeight="1" x14ac:dyDescent="0.3">
      <c r="A2" s="242"/>
      <c r="E2" s="16"/>
      <c r="Q2" s="14"/>
      <c r="R2" s="14"/>
      <c r="AA2" s="13" t="s">
        <v>8</v>
      </c>
    </row>
    <row r="3" spans="1:27" s="10" customFormat="1" ht="18.75" customHeight="1" x14ac:dyDescent="0.3">
      <c r="A3" s="242"/>
      <c r="E3" s="16"/>
      <c r="Q3" s="14"/>
      <c r="R3" s="14"/>
      <c r="AA3" s="13" t="s">
        <v>65</v>
      </c>
    </row>
    <row r="4" spans="1:27" s="10" customFormat="1" x14ac:dyDescent="0.2">
      <c r="A4" s="242"/>
      <c r="E4" s="15"/>
      <c r="Q4" s="14"/>
      <c r="R4" s="14"/>
    </row>
    <row r="5" spans="1:27" s="10" customFormat="1" x14ac:dyDescent="0.2">
      <c r="A5" s="406" t="str">
        <f>'1. паспорт местоположение'!A5:C5</f>
        <v>Год раскрытия информации: 2022 год</v>
      </c>
      <c r="B5" s="406"/>
      <c r="C5" s="406"/>
      <c r="D5" s="406"/>
      <c r="E5" s="406"/>
      <c r="F5" s="406"/>
      <c r="G5" s="406"/>
      <c r="H5" s="406"/>
      <c r="I5" s="406"/>
      <c r="J5" s="406"/>
      <c r="K5" s="406"/>
      <c r="L5" s="406"/>
      <c r="M5" s="406"/>
      <c r="N5" s="406"/>
      <c r="O5" s="406"/>
      <c r="P5" s="406"/>
      <c r="Q5" s="406"/>
      <c r="R5" s="406"/>
      <c r="S5" s="406"/>
      <c r="T5" s="406"/>
      <c r="U5" s="406"/>
      <c r="V5" s="406"/>
      <c r="W5" s="406"/>
      <c r="X5" s="406"/>
      <c r="Y5" s="406"/>
      <c r="Z5" s="406"/>
      <c r="AA5" s="406"/>
    </row>
    <row r="6" spans="1:27" s="10" customFormat="1" x14ac:dyDescent="0.2">
      <c r="A6" s="232"/>
      <c r="B6" s="148"/>
      <c r="C6" s="148"/>
      <c r="D6" s="148"/>
      <c r="E6" s="148"/>
      <c r="F6" s="148"/>
      <c r="G6" s="148"/>
      <c r="H6" s="148"/>
      <c r="I6" s="148"/>
      <c r="J6" s="148"/>
      <c r="K6" s="148"/>
      <c r="L6" s="148"/>
      <c r="M6" s="148"/>
      <c r="N6" s="148"/>
      <c r="O6" s="148"/>
      <c r="P6" s="148"/>
      <c r="Q6" s="148"/>
      <c r="R6" s="148"/>
      <c r="S6" s="148"/>
      <c r="T6" s="148"/>
    </row>
    <row r="7" spans="1:27" s="10" customFormat="1" ht="18.75" x14ac:dyDescent="0.2">
      <c r="A7" s="242"/>
      <c r="E7" s="419" t="s">
        <v>7</v>
      </c>
      <c r="F7" s="419"/>
      <c r="G7" s="419"/>
      <c r="H7" s="419"/>
      <c r="I7" s="419"/>
      <c r="J7" s="419"/>
      <c r="K7" s="419"/>
      <c r="L7" s="419"/>
      <c r="M7" s="419"/>
      <c r="N7" s="419"/>
      <c r="O7" s="419"/>
      <c r="P7" s="419"/>
      <c r="Q7" s="419"/>
      <c r="R7" s="419"/>
      <c r="S7" s="419"/>
      <c r="T7" s="419"/>
      <c r="U7" s="419"/>
      <c r="V7" s="419"/>
      <c r="W7" s="419"/>
      <c r="X7" s="419"/>
      <c r="Y7" s="419"/>
    </row>
    <row r="8" spans="1:27" s="10" customFormat="1" ht="18.75" x14ac:dyDescent="0.2">
      <c r="A8" s="242"/>
      <c r="E8" s="12"/>
      <c r="F8" s="12"/>
      <c r="G8" s="12"/>
      <c r="H8" s="12"/>
      <c r="I8" s="12"/>
      <c r="J8" s="12"/>
      <c r="K8" s="12"/>
      <c r="L8" s="12"/>
      <c r="M8" s="12"/>
      <c r="N8" s="12"/>
      <c r="O8" s="12"/>
      <c r="P8" s="12"/>
      <c r="Q8" s="12"/>
      <c r="R8" s="12"/>
      <c r="S8" s="11"/>
      <c r="T8" s="11"/>
      <c r="U8" s="11"/>
      <c r="V8" s="11"/>
      <c r="W8" s="11"/>
    </row>
    <row r="9" spans="1:27" s="10" customFormat="1" ht="18.75" customHeight="1" x14ac:dyDescent="0.2">
      <c r="A9" s="242"/>
      <c r="E9" s="414" t="str">
        <f>'1. паспорт местоположение'!A9</f>
        <v>Акционерное общество "Янтарьэнерго" ДЗО  ПАО "Россети"</v>
      </c>
      <c r="F9" s="414"/>
      <c r="G9" s="414"/>
      <c r="H9" s="414"/>
      <c r="I9" s="414"/>
      <c r="J9" s="414"/>
      <c r="K9" s="414"/>
      <c r="L9" s="414"/>
      <c r="M9" s="414"/>
      <c r="N9" s="414"/>
      <c r="O9" s="414"/>
      <c r="P9" s="414"/>
      <c r="Q9" s="414"/>
      <c r="R9" s="414"/>
      <c r="S9" s="414"/>
      <c r="T9" s="414"/>
      <c r="U9" s="414"/>
      <c r="V9" s="414"/>
      <c r="W9" s="414"/>
      <c r="X9" s="414"/>
      <c r="Y9" s="414"/>
    </row>
    <row r="10" spans="1:27" s="10" customFormat="1" ht="18.75" customHeight="1" x14ac:dyDescent="0.2">
      <c r="A10" s="242"/>
      <c r="E10" s="415" t="s">
        <v>6</v>
      </c>
      <c r="F10" s="415"/>
      <c r="G10" s="415"/>
      <c r="H10" s="415"/>
      <c r="I10" s="415"/>
      <c r="J10" s="415"/>
      <c r="K10" s="415"/>
      <c r="L10" s="415"/>
      <c r="M10" s="415"/>
      <c r="N10" s="415"/>
      <c r="O10" s="415"/>
      <c r="P10" s="415"/>
      <c r="Q10" s="415"/>
      <c r="R10" s="415"/>
      <c r="S10" s="415"/>
      <c r="T10" s="415"/>
      <c r="U10" s="415"/>
      <c r="V10" s="415"/>
      <c r="W10" s="415"/>
      <c r="X10" s="415"/>
      <c r="Y10" s="415"/>
    </row>
    <row r="11" spans="1:27" s="10" customFormat="1" ht="18.75" x14ac:dyDescent="0.2">
      <c r="A11" s="242"/>
      <c r="E11" s="12"/>
      <c r="F11" s="12"/>
      <c r="G11" s="12"/>
      <c r="H11" s="12"/>
      <c r="I11" s="12"/>
      <c r="J11" s="12"/>
      <c r="K11" s="12"/>
      <c r="L11" s="12"/>
      <c r="M11" s="12"/>
      <c r="N11" s="12"/>
      <c r="O11" s="12"/>
      <c r="P11" s="12"/>
      <c r="Q11" s="12"/>
      <c r="R11" s="12"/>
      <c r="S11" s="11"/>
      <c r="T11" s="11"/>
      <c r="U11" s="11"/>
      <c r="V11" s="11"/>
      <c r="W11" s="11"/>
    </row>
    <row r="12" spans="1:27" s="10" customFormat="1" ht="18.75" customHeight="1" x14ac:dyDescent="0.2">
      <c r="A12" s="242"/>
      <c r="E12" s="414" t="str">
        <f>'1. паспорт местоположение'!A12</f>
        <v>L_140-159</v>
      </c>
      <c r="F12" s="414"/>
      <c r="G12" s="414"/>
      <c r="H12" s="414"/>
      <c r="I12" s="414"/>
      <c r="J12" s="414"/>
      <c r="K12" s="414"/>
      <c r="L12" s="414"/>
      <c r="M12" s="414"/>
      <c r="N12" s="414"/>
      <c r="O12" s="414"/>
      <c r="P12" s="414"/>
      <c r="Q12" s="414"/>
      <c r="R12" s="414"/>
      <c r="S12" s="414"/>
      <c r="T12" s="414"/>
      <c r="U12" s="414"/>
      <c r="V12" s="414"/>
      <c r="W12" s="414"/>
      <c r="X12" s="414"/>
      <c r="Y12" s="414"/>
    </row>
    <row r="13" spans="1:27" s="10" customFormat="1" ht="18.75" customHeight="1" x14ac:dyDescent="0.2">
      <c r="A13" s="242"/>
      <c r="E13" s="415" t="s">
        <v>5</v>
      </c>
      <c r="F13" s="415"/>
      <c r="G13" s="415"/>
      <c r="H13" s="415"/>
      <c r="I13" s="415"/>
      <c r="J13" s="415"/>
      <c r="K13" s="415"/>
      <c r="L13" s="415"/>
      <c r="M13" s="415"/>
      <c r="N13" s="415"/>
      <c r="O13" s="415"/>
      <c r="P13" s="415"/>
      <c r="Q13" s="415"/>
      <c r="R13" s="415"/>
      <c r="S13" s="415"/>
      <c r="T13" s="415"/>
      <c r="U13" s="415"/>
      <c r="V13" s="415"/>
      <c r="W13" s="415"/>
      <c r="X13" s="415"/>
      <c r="Y13" s="415"/>
    </row>
    <row r="14" spans="1:27" s="7" customFormat="1" ht="15.75" customHeight="1" x14ac:dyDescent="0.2">
      <c r="A14" s="243"/>
      <c r="E14" s="8"/>
      <c r="F14" s="8"/>
      <c r="G14" s="8"/>
      <c r="H14" s="8"/>
      <c r="I14" s="8"/>
      <c r="J14" s="8"/>
      <c r="K14" s="8"/>
      <c r="L14" s="8"/>
      <c r="M14" s="8"/>
      <c r="N14" s="8"/>
      <c r="O14" s="8"/>
      <c r="P14" s="8"/>
      <c r="Q14" s="8"/>
      <c r="R14" s="8"/>
      <c r="S14" s="8"/>
      <c r="T14" s="8"/>
      <c r="U14" s="8"/>
      <c r="V14" s="8"/>
      <c r="W14" s="8"/>
    </row>
    <row r="15" spans="1:27" s="2" customFormat="1" ht="12" x14ac:dyDescent="0.2">
      <c r="A15" s="244"/>
      <c r="E15" s="414" t="str">
        <f>'1. паспорт местоположение'!A15</f>
        <v>Приобретение электросетевого комплекса по ул.Невского,п.Лесной, Зеленоградского р-на, Калининградской обл.</v>
      </c>
      <c r="F15" s="414"/>
      <c r="G15" s="414"/>
      <c r="H15" s="414"/>
      <c r="I15" s="414"/>
      <c r="J15" s="414"/>
      <c r="K15" s="414"/>
      <c r="L15" s="414"/>
      <c r="M15" s="414"/>
      <c r="N15" s="414"/>
      <c r="O15" s="414"/>
      <c r="P15" s="414"/>
      <c r="Q15" s="414"/>
      <c r="R15" s="414"/>
      <c r="S15" s="414"/>
      <c r="T15" s="414"/>
      <c r="U15" s="414"/>
      <c r="V15" s="414"/>
      <c r="W15" s="414"/>
      <c r="X15" s="414"/>
      <c r="Y15" s="414"/>
    </row>
    <row r="16" spans="1:27" s="2" customFormat="1" ht="15" customHeight="1" x14ac:dyDescent="0.2">
      <c r="A16" s="244"/>
      <c r="E16" s="415" t="s">
        <v>4</v>
      </c>
      <c r="F16" s="415"/>
      <c r="G16" s="415"/>
      <c r="H16" s="415"/>
      <c r="I16" s="415"/>
      <c r="J16" s="415"/>
      <c r="K16" s="415"/>
      <c r="L16" s="415"/>
      <c r="M16" s="415"/>
      <c r="N16" s="415"/>
      <c r="O16" s="415"/>
      <c r="P16" s="415"/>
      <c r="Q16" s="415"/>
      <c r="R16" s="415"/>
      <c r="S16" s="415"/>
      <c r="T16" s="415"/>
      <c r="U16" s="415"/>
      <c r="V16" s="415"/>
      <c r="W16" s="415"/>
      <c r="X16" s="415"/>
      <c r="Y16" s="415"/>
    </row>
    <row r="17" spans="1:27" s="2" customFormat="1" ht="15" customHeight="1" x14ac:dyDescent="0.2">
      <c r="A17" s="244"/>
      <c r="E17" s="3"/>
      <c r="F17" s="3"/>
      <c r="G17" s="3"/>
      <c r="H17" s="3"/>
      <c r="I17" s="3"/>
      <c r="J17" s="3"/>
      <c r="K17" s="3"/>
      <c r="L17" s="3"/>
      <c r="M17" s="3"/>
      <c r="N17" s="3"/>
      <c r="O17" s="3"/>
      <c r="P17" s="3"/>
      <c r="Q17" s="3"/>
      <c r="R17" s="3"/>
      <c r="S17" s="3"/>
      <c r="T17" s="3"/>
      <c r="U17" s="3"/>
      <c r="V17" s="3"/>
      <c r="W17" s="3"/>
    </row>
    <row r="18" spans="1:27" s="2" customFormat="1" ht="15" customHeight="1" x14ac:dyDescent="0.2">
      <c r="A18" s="244"/>
      <c r="E18" s="428"/>
      <c r="F18" s="428"/>
      <c r="G18" s="428"/>
      <c r="H18" s="428"/>
      <c r="I18" s="428"/>
      <c r="J18" s="428"/>
      <c r="K18" s="428"/>
      <c r="L18" s="428"/>
      <c r="M18" s="428"/>
      <c r="N18" s="428"/>
      <c r="O18" s="428"/>
      <c r="P18" s="428"/>
      <c r="Q18" s="428"/>
      <c r="R18" s="428"/>
      <c r="S18" s="428"/>
      <c r="T18" s="428"/>
      <c r="U18" s="428"/>
      <c r="V18" s="428"/>
      <c r="W18" s="428"/>
      <c r="X18" s="428"/>
      <c r="Y18" s="428"/>
    </row>
    <row r="19" spans="1:27" ht="25.5" customHeight="1" x14ac:dyDescent="0.25">
      <c r="A19" s="428" t="s">
        <v>469</v>
      </c>
      <c r="B19" s="428"/>
      <c r="C19" s="428"/>
      <c r="D19" s="428"/>
      <c r="E19" s="428"/>
      <c r="F19" s="428"/>
      <c r="G19" s="428"/>
      <c r="H19" s="428"/>
      <c r="I19" s="428"/>
      <c r="J19" s="428"/>
      <c r="K19" s="428"/>
      <c r="L19" s="428"/>
      <c r="M19" s="428"/>
      <c r="N19" s="428"/>
      <c r="O19" s="428"/>
      <c r="P19" s="428"/>
      <c r="Q19" s="428"/>
      <c r="R19" s="428"/>
      <c r="S19" s="428"/>
      <c r="T19" s="428"/>
      <c r="U19" s="428"/>
      <c r="V19" s="428"/>
      <c r="W19" s="428"/>
      <c r="X19" s="428"/>
      <c r="Y19" s="428"/>
      <c r="Z19" s="428"/>
      <c r="AA19" s="428"/>
    </row>
    <row r="20" spans="1:27" s="54" customFormat="1" ht="21" customHeight="1" x14ac:dyDescent="0.25">
      <c r="A20" s="245"/>
    </row>
    <row r="21" spans="1:27" ht="15.75" customHeight="1" x14ac:dyDescent="0.25">
      <c r="A21" s="441" t="s">
        <v>3</v>
      </c>
      <c r="B21" s="443" t="s">
        <v>476</v>
      </c>
      <c r="C21" s="444"/>
      <c r="D21" s="443" t="s">
        <v>478</v>
      </c>
      <c r="E21" s="444"/>
      <c r="F21" s="425" t="s">
        <v>88</v>
      </c>
      <c r="G21" s="427"/>
      <c r="H21" s="427"/>
      <c r="I21" s="426"/>
      <c r="J21" s="441" t="s">
        <v>479</v>
      </c>
      <c r="K21" s="443" t="s">
        <v>480</v>
      </c>
      <c r="L21" s="444"/>
      <c r="M21" s="443" t="s">
        <v>481</v>
      </c>
      <c r="N21" s="444"/>
      <c r="O21" s="443" t="s">
        <v>468</v>
      </c>
      <c r="P21" s="444"/>
      <c r="Q21" s="443" t="s">
        <v>121</v>
      </c>
      <c r="R21" s="444"/>
      <c r="S21" s="441" t="s">
        <v>120</v>
      </c>
      <c r="T21" s="441" t="s">
        <v>482</v>
      </c>
      <c r="U21" s="441" t="s">
        <v>477</v>
      </c>
      <c r="V21" s="443" t="s">
        <v>119</v>
      </c>
      <c r="W21" s="444"/>
      <c r="X21" s="425" t="s">
        <v>111</v>
      </c>
      <c r="Y21" s="427"/>
      <c r="Z21" s="425" t="s">
        <v>110</v>
      </c>
      <c r="AA21" s="427"/>
    </row>
    <row r="22" spans="1:27" ht="216" customHeight="1" x14ac:dyDescent="0.25">
      <c r="A22" s="447"/>
      <c r="B22" s="445"/>
      <c r="C22" s="446"/>
      <c r="D22" s="445"/>
      <c r="E22" s="446"/>
      <c r="F22" s="425" t="s">
        <v>118</v>
      </c>
      <c r="G22" s="426"/>
      <c r="H22" s="425" t="s">
        <v>117</v>
      </c>
      <c r="I22" s="426"/>
      <c r="J22" s="442"/>
      <c r="K22" s="445"/>
      <c r="L22" s="446"/>
      <c r="M22" s="445"/>
      <c r="N22" s="446"/>
      <c r="O22" s="445"/>
      <c r="P22" s="446"/>
      <c r="Q22" s="445"/>
      <c r="R22" s="446"/>
      <c r="S22" s="442"/>
      <c r="T22" s="442"/>
      <c r="U22" s="442"/>
      <c r="V22" s="445"/>
      <c r="W22" s="446"/>
      <c r="X22" s="100" t="s">
        <v>109</v>
      </c>
      <c r="Y22" s="100" t="s">
        <v>466</v>
      </c>
      <c r="Z22" s="100" t="s">
        <v>108</v>
      </c>
      <c r="AA22" s="100" t="s">
        <v>107</v>
      </c>
    </row>
    <row r="23" spans="1:27" ht="60" customHeight="1" x14ac:dyDescent="0.25">
      <c r="A23" s="442"/>
      <c r="B23" s="143" t="s">
        <v>105</v>
      </c>
      <c r="C23" s="143" t="s">
        <v>106</v>
      </c>
      <c r="D23" s="101" t="s">
        <v>105</v>
      </c>
      <c r="E23" s="101" t="s">
        <v>106</v>
      </c>
      <c r="F23" s="101" t="s">
        <v>105</v>
      </c>
      <c r="G23" s="101" t="s">
        <v>106</v>
      </c>
      <c r="H23" s="101" t="s">
        <v>105</v>
      </c>
      <c r="I23" s="101" t="s">
        <v>106</v>
      </c>
      <c r="J23" s="101" t="s">
        <v>105</v>
      </c>
      <c r="K23" s="101" t="s">
        <v>105</v>
      </c>
      <c r="L23" s="101" t="s">
        <v>106</v>
      </c>
      <c r="M23" s="101" t="s">
        <v>105</v>
      </c>
      <c r="N23" s="101" t="s">
        <v>106</v>
      </c>
      <c r="O23" s="101" t="s">
        <v>105</v>
      </c>
      <c r="P23" s="101" t="s">
        <v>106</v>
      </c>
      <c r="Q23" s="101" t="s">
        <v>105</v>
      </c>
      <c r="R23" s="101" t="s">
        <v>106</v>
      </c>
      <c r="S23" s="101" t="s">
        <v>105</v>
      </c>
      <c r="T23" s="101" t="s">
        <v>105</v>
      </c>
      <c r="U23" s="101" t="s">
        <v>105</v>
      </c>
      <c r="V23" s="101" t="s">
        <v>105</v>
      </c>
      <c r="W23" s="101" t="s">
        <v>106</v>
      </c>
      <c r="X23" s="101" t="s">
        <v>105</v>
      </c>
      <c r="Y23" s="101" t="s">
        <v>105</v>
      </c>
      <c r="Z23" s="100" t="s">
        <v>105</v>
      </c>
      <c r="AA23" s="100" t="s">
        <v>105</v>
      </c>
    </row>
    <row r="24" spans="1:27" x14ac:dyDescent="0.25">
      <c r="A24" s="102">
        <v>1</v>
      </c>
      <c r="B24" s="102">
        <v>2</v>
      </c>
      <c r="C24" s="102">
        <v>3</v>
      </c>
      <c r="D24" s="102">
        <v>4</v>
      </c>
      <c r="E24" s="102">
        <v>5</v>
      </c>
      <c r="F24" s="102">
        <v>6</v>
      </c>
      <c r="G24" s="102">
        <v>7</v>
      </c>
      <c r="H24" s="102">
        <v>8</v>
      </c>
      <c r="I24" s="102">
        <v>9</v>
      </c>
      <c r="J24" s="102">
        <v>10</v>
      </c>
      <c r="K24" s="102">
        <v>11</v>
      </c>
      <c r="L24" s="102">
        <v>12</v>
      </c>
      <c r="M24" s="102">
        <v>13</v>
      </c>
      <c r="N24" s="102">
        <v>14</v>
      </c>
      <c r="O24" s="102">
        <v>15</v>
      </c>
      <c r="P24" s="102">
        <v>16</v>
      </c>
      <c r="Q24" s="102">
        <v>19</v>
      </c>
      <c r="R24" s="102">
        <v>20</v>
      </c>
      <c r="S24" s="102">
        <v>21</v>
      </c>
      <c r="T24" s="102">
        <v>22</v>
      </c>
      <c r="U24" s="102">
        <v>23</v>
      </c>
      <c r="V24" s="102">
        <v>24</v>
      </c>
      <c r="W24" s="102">
        <v>25</v>
      </c>
      <c r="X24" s="102">
        <v>26</v>
      </c>
      <c r="Y24" s="102">
        <v>27</v>
      </c>
      <c r="Z24" s="102">
        <v>28</v>
      </c>
      <c r="AA24" s="102">
        <v>29</v>
      </c>
    </row>
    <row r="25" spans="1:27" s="154" customFormat="1" ht="31.5" x14ac:dyDescent="0.25">
      <c r="A25" s="233">
        <v>1</v>
      </c>
      <c r="B25" s="233" t="s">
        <v>525</v>
      </c>
      <c r="C25" s="233" t="s">
        <v>613</v>
      </c>
      <c r="D25" s="233" t="s">
        <v>525</v>
      </c>
      <c r="E25" s="233" t="str">
        <f t="shared" ref="E25:E26" si="0">C25</f>
        <v>ВЛ 0,4 кВ от ТП 065-06</v>
      </c>
      <c r="F25" s="233" t="s">
        <v>525</v>
      </c>
      <c r="G25" s="233">
        <v>0.4</v>
      </c>
      <c r="H25" s="233" t="s">
        <v>525</v>
      </c>
      <c r="I25" s="233">
        <v>0.4</v>
      </c>
      <c r="J25" s="233" t="s">
        <v>525</v>
      </c>
      <c r="K25" s="233" t="s">
        <v>525</v>
      </c>
      <c r="L25" s="233">
        <v>1</v>
      </c>
      <c r="M25" s="233" t="s">
        <v>525</v>
      </c>
      <c r="N25" s="233">
        <v>70</v>
      </c>
      <c r="O25" s="233" t="s">
        <v>525</v>
      </c>
      <c r="P25" s="233" t="s">
        <v>520</v>
      </c>
      <c r="Q25" s="233" t="s">
        <v>525</v>
      </c>
      <c r="R25" s="395">
        <v>0.27400000000000002</v>
      </c>
      <c r="S25" s="233" t="s">
        <v>525</v>
      </c>
      <c r="T25" s="233" t="s">
        <v>525</v>
      </c>
      <c r="U25" s="233" t="s">
        <v>525</v>
      </c>
      <c r="V25" s="233" t="s">
        <v>525</v>
      </c>
      <c r="W25" s="233" t="s">
        <v>609</v>
      </c>
      <c r="X25" s="233" t="s">
        <v>525</v>
      </c>
      <c r="Y25" s="233" t="s">
        <v>525</v>
      </c>
      <c r="Z25" s="233" t="s">
        <v>525</v>
      </c>
      <c r="AA25" s="233" t="s">
        <v>525</v>
      </c>
    </row>
    <row r="26" spans="1:27" s="154" customFormat="1" ht="31.5" x14ac:dyDescent="0.25">
      <c r="A26" s="233">
        <v>2</v>
      </c>
      <c r="B26" s="233" t="s">
        <v>525</v>
      </c>
      <c r="C26" s="233" t="s">
        <v>614</v>
      </c>
      <c r="D26" s="233" t="s">
        <v>525</v>
      </c>
      <c r="E26" s="233" t="str">
        <f t="shared" si="0"/>
        <v>КЛ 0,4 кВ от ТП 065-06</v>
      </c>
      <c r="F26" s="233" t="s">
        <v>525</v>
      </c>
      <c r="G26" s="233">
        <v>0.4</v>
      </c>
      <c r="H26" s="233" t="s">
        <v>525</v>
      </c>
      <c r="I26" s="233">
        <v>0.4</v>
      </c>
      <c r="J26" s="233" t="s">
        <v>525</v>
      </c>
      <c r="K26" s="233" t="s">
        <v>525</v>
      </c>
      <c r="L26" s="233">
        <v>1</v>
      </c>
      <c r="M26" s="233" t="s">
        <v>525</v>
      </c>
      <c r="N26" s="233">
        <v>35</v>
      </c>
      <c r="O26" s="233" t="s">
        <v>525</v>
      </c>
      <c r="P26" s="233" t="s">
        <v>521</v>
      </c>
      <c r="Q26" s="233" t="s">
        <v>525</v>
      </c>
      <c r="R26" s="395">
        <v>2.5000000000000001E-2</v>
      </c>
      <c r="S26" s="233" t="s">
        <v>525</v>
      </c>
      <c r="T26" s="233" t="s">
        <v>525</v>
      </c>
      <c r="U26" s="233" t="s">
        <v>525</v>
      </c>
      <c r="V26" s="233" t="s">
        <v>525</v>
      </c>
      <c r="W26" s="233" t="s">
        <v>599</v>
      </c>
      <c r="X26" s="233" t="s">
        <v>525</v>
      </c>
      <c r="Y26" s="233" t="s">
        <v>525</v>
      </c>
      <c r="Z26" s="233" t="s">
        <v>525</v>
      </c>
      <c r="AA26" s="233" t="s">
        <v>525</v>
      </c>
    </row>
    <row r="27" spans="1:27" x14ac:dyDescent="0.25">
      <c r="A27" s="251"/>
      <c r="B27" s="47"/>
      <c r="C27" s="47"/>
      <c r="D27" s="47"/>
      <c r="G27" s="252"/>
      <c r="R27" s="46">
        <f>SUM(R25:R26)</f>
        <v>0.29900000000000004</v>
      </c>
    </row>
    <row r="28" spans="1:27" hidden="1" x14ac:dyDescent="0.25">
      <c r="A28" s="253"/>
      <c r="B28" s="47"/>
      <c r="C28" s="47"/>
      <c r="D28" s="47"/>
      <c r="P28" s="46" t="s">
        <v>520</v>
      </c>
      <c r="R28" s="46" t="e">
        <f>SUMIF(#REF!,"ВЛ",#REF!)</f>
        <v>#REF!</v>
      </c>
    </row>
    <row r="29" spans="1:27" hidden="1" x14ac:dyDescent="0.25">
      <c r="A29" s="253"/>
      <c r="B29" s="47"/>
      <c r="C29" s="254"/>
      <c r="D29" s="47"/>
      <c r="P29" s="46" t="s">
        <v>521</v>
      </c>
      <c r="R29" s="46" t="e">
        <f>SUMIF(#REF!,"КЛ",#REF!)</f>
        <v>#REF!</v>
      </c>
    </row>
  </sheetData>
  <autoFilter ref="A24:WVQ24"/>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10:Y10"/>
    <mergeCell ref="E12:Y12"/>
    <mergeCell ref="E13:Y13"/>
    <mergeCell ref="E9:Y9"/>
  </mergeCells>
  <pageMargins left="0.78740157480314965" right="0.59055118110236227" top="0.78740157480314965" bottom="0.39370078740157483" header="0.19685039370078741" footer="0.19685039370078741"/>
  <pageSetup paperSize="8" scale="4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0" zoomScale="80" zoomScaleSheetLayoutView="80" workbookViewId="0">
      <selection activeCell="C28" sqref="C28"/>
    </sheetView>
  </sheetViews>
  <sheetFormatPr defaultColWidth="9.140625" defaultRowHeight="15" x14ac:dyDescent="0.25"/>
  <cols>
    <col min="1" max="1" width="6.140625" style="1" customWidth="1"/>
    <col min="2" max="2" width="53.5703125" style="1" customWidth="1"/>
    <col min="3" max="3" width="94.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x14ac:dyDescent="0.2">
      <c r="A1" s="16"/>
      <c r="C1" s="37"/>
      <c r="E1" s="14"/>
      <c r="F1" s="14"/>
    </row>
    <row r="2" spans="1:29" s="10" customFormat="1" ht="18.75" customHeight="1" x14ac:dyDescent="0.3">
      <c r="A2" s="16"/>
      <c r="C2" s="13" t="s">
        <v>8</v>
      </c>
      <c r="E2" s="14"/>
      <c r="F2" s="14"/>
    </row>
    <row r="3" spans="1:29" s="10" customFormat="1" ht="18.75" x14ac:dyDescent="0.3">
      <c r="A3" s="15"/>
      <c r="C3" s="13" t="s">
        <v>65</v>
      </c>
      <c r="E3" s="14"/>
      <c r="F3" s="14"/>
    </row>
    <row r="4" spans="1:29" s="10" customFormat="1" ht="18.75" x14ac:dyDescent="0.3">
      <c r="A4" s="15"/>
      <c r="C4" s="13"/>
      <c r="E4" s="14"/>
      <c r="F4" s="14"/>
    </row>
    <row r="5" spans="1:29" s="10" customFormat="1" ht="15.75" x14ac:dyDescent="0.2">
      <c r="A5" s="406" t="str">
        <f>'1. паспорт местоположение'!A5:C5</f>
        <v>Год раскрытия информации: 2022 год</v>
      </c>
      <c r="B5" s="406"/>
      <c r="C5" s="406"/>
      <c r="D5" s="149"/>
      <c r="E5" s="149"/>
      <c r="F5" s="149"/>
      <c r="G5" s="149"/>
      <c r="H5" s="149"/>
      <c r="I5" s="149"/>
      <c r="J5" s="149"/>
      <c r="K5" s="149"/>
      <c r="L5" s="149"/>
      <c r="M5" s="149"/>
      <c r="N5" s="149"/>
      <c r="O5" s="149"/>
      <c r="P5" s="149"/>
      <c r="Q5" s="149"/>
      <c r="R5" s="149"/>
      <c r="S5" s="149"/>
      <c r="T5" s="149"/>
      <c r="U5" s="149"/>
      <c r="V5" s="149"/>
      <c r="W5" s="149"/>
      <c r="X5" s="149"/>
      <c r="Y5" s="149"/>
      <c r="Z5" s="149"/>
      <c r="AA5" s="149"/>
      <c r="AB5" s="149"/>
      <c r="AC5" s="149"/>
    </row>
    <row r="6" spans="1:29" s="10" customFormat="1" ht="18.75" x14ac:dyDescent="0.3">
      <c r="A6" s="15"/>
      <c r="E6" s="14"/>
      <c r="F6" s="14"/>
      <c r="G6" s="13"/>
    </row>
    <row r="7" spans="1:29" s="10" customFormat="1" ht="18.75" x14ac:dyDescent="0.2">
      <c r="A7" s="419" t="s">
        <v>7</v>
      </c>
      <c r="B7" s="419"/>
      <c r="C7" s="419"/>
      <c r="D7" s="11"/>
      <c r="E7" s="11"/>
      <c r="F7" s="11"/>
      <c r="G7" s="11"/>
      <c r="H7" s="11"/>
      <c r="I7" s="11"/>
      <c r="J7" s="11"/>
      <c r="K7" s="11"/>
      <c r="L7" s="11"/>
      <c r="M7" s="11"/>
      <c r="N7" s="11"/>
      <c r="O7" s="11"/>
      <c r="P7" s="11"/>
      <c r="Q7" s="11"/>
      <c r="R7" s="11"/>
      <c r="S7" s="11"/>
      <c r="T7" s="11"/>
      <c r="U7" s="11"/>
    </row>
    <row r="8" spans="1:29" s="10" customFormat="1" ht="18.75" x14ac:dyDescent="0.2">
      <c r="A8" s="419"/>
      <c r="B8" s="419"/>
      <c r="C8" s="419"/>
      <c r="D8" s="12"/>
      <c r="E8" s="12"/>
      <c r="F8" s="12"/>
      <c r="G8" s="12"/>
      <c r="H8" s="11"/>
      <c r="I8" s="11"/>
      <c r="J8" s="11"/>
      <c r="K8" s="11"/>
      <c r="L8" s="11"/>
      <c r="M8" s="11"/>
      <c r="N8" s="11"/>
      <c r="O8" s="11"/>
      <c r="P8" s="11"/>
      <c r="Q8" s="11"/>
      <c r="R8" s="11"/>
      <c r="S8" s="11"/>
      <c r="T8" s="11"/>
      <c r="U8" s="11"/>
    </row>
    <row r="9" spans="1:29" s="10" customFormat="1" ht="18.75" x14ac:dyDescent="0.2">
      <c r="A9" s="449" t="str">
        <f>'1. паспорт местоположение'!A9:C9</f>
        <v>Акционерное общество "Янтарьэнерго" ДЗО  ПАО "Россети"</v>
      </c>
      <c r="B9" s="449"/>
      <c r="C9" s="449"/>
      <c r="D9" s="6"/>
      <c r="E9" s="6"/>
      <c r="F9" s="6"/>
      <c r="G9" s="6"/>
      <c r="H9" s="11"/>
      <c r="I9" s="11"/>
      <c r="J9" s="11"/>
      <c r="K9" s="11"/>
      <c r="L9" s="11"/>
      <c r="M9" s="11"/>
      <c r="N9" s="11"/>
      <c r="O9" s="11"/>
      <c r="P9" s="11"/>
      <c r="Q9" s="11"/>
      <c r="R9" s="11"/>
      <c r="S9" s="11"/>
      <c r="T9" s="11"/>
      <c r="U9" s="11"/>
    </row>
    <row r="10" spans="1:29" s="10" customFormat="1" ht="18.75" x14ac:dyDescent="0.2">
      <c r="A10" s="415" t="s">
        <v>6</v>
      </c>
      <c r="B10" s="415"/>
      <c r="C10" s="415"/>
      <c r="D10" s="4"/>
      <c r="E10" s="4"/>
      <c r="F10" s="4"/>
      <c r="G10" s="4"/>
      <c r="H10" s="11"/>
      <c r="I10" s="11"/>
      <c r="J10" s="11"/>
      <c r="K10" s="11"/>
      <c r="L10" s="11"/>
      <c r="M10" s="11"/>
      <c r="N10" s="11"/>
      <c r="O10" s="11"/>
      <c r="P10" s="11"/>
      <c r="Q10" s="11"/>
      <c r="R10" s="11"/>
      <c r="S10" s="11"/>
      <c r="T10" s="11"/>
      <c r="U10" s="11"/>
    </row>
    <row r="11" spans="1:29" s="10" customFormat="1" ht="18.75" x14ac:dyDescent="0.2">
      <c r="A11" s="419"/>
      <c r="B11" s="419"/>
      <c r="C11" s="419"/>
      <c r="D11" s="12"/>
      <c r="E11" s="12"/>
      <c r="F11" s="12"/>
      <c r="G11" s="12"/>
      <c r="H11" s="11"/>
      <c r="I11" s="11"/>
      <c r="J11" s="11"/>
      <c r="K11" s="11"/>
      <c r="L11" s="11"/>
      <c r="M11" s="11"/>
      <c r="N11" s="11"/>
      <c r="O11" s="11"/>
      <c r="P11" s="11"/>
      <c r="Q11" s="11"/>
      <c r="R11" s="11"/>
      <c r="S11" s="11"/>
      <c r="T11" s="11"/>
      <c r="U11" s="11"/>
    </row>
    <row r="12" spans="1:29" s="10" customFormat="1" ht="18.75" x14ac:dyDescent="0.2">
      <c r="A12" s="449" t="str">
        <f>'1. паспорт местоположение'!A12:C12</f>
        <v>L_140-159</v>
      </c>
      <c r="B12" s="449"/>
      <c r="C12" s="449"/>
      <c r="D12" s="6"/>
      <c r="E12" s="6"/>
      <c r="F12" s="6"/>
      <c r="G12" s="6"/>
      <c r="H12" s="11"/>
      <c r="I12" s="11"/>
      <c r="J12" s="11"/>
      <c r="K12" s="11"/>
      <c r="L12" s="11"/>
      <c r="M12" s="11"/>
      <c r="N12" s="11"/>
      <c r="O12" s="11"/>
      <c r="P12" s="11"/>
      <c r="Q12" s="11"/>
      <c r="R12" s="11"/>
      <c r="S12" s="11"/>
      <c r="T12" s="11"/>
      <c r="U12" s="11"/>
    </row>
    <row r="13" spans="1:29" s="10" customFormat="1" ht="18.75" x14ac:dyDescent="0.2">
      <c r="A13" s="415" t="s">
        <v>5</v>
      </c>
      <c r="B13" s="415"/>
      <c r="C13" s="415"/>
      <c r="D13" s="4"/>
      <c r="E13" s="4"/>
      <c r="F13" s="4"/>
      <c r="G13" s="4"/>
      <c r="H13" s="11"/>
      <c r="I13" s="11"/>
      <c r="J13" s="11"/>
      <c r="K13" s="11"/>
      <c r="L13" s="11"/>
      <c r="M13" s="11"/>
      <c r="N13" s="11"/>
      <c r="O13" s="11"/>
      <c r="P13" s="11"/>
      <c r="Q13" s="11"/>
      <c r="R13" s="11"/>
      <c r="S13" s="11"/>
      <c r="T13" s="11"/>
      <c r="U13" s="11"/>
    </row>
    <row r="14" spans="1:29" s="7" customFormat="1" ht="15.75" customHeight="1" x14ac:dyDescent="0.2">
      <c r="A14" s="420"/>
      <c r="B14" s="420"/>
      <c r="C14" s="420"/>
      <c r="D14" s="8"/>
      <c r="E14" s="8"/>
      <c r="F14" s="8"/>
      <c r="G14" s="8"/>
      <c r="H14" s="8"/>
      <c r="I14" s="8"/>
      <c r="J14" s="8"/>
      <c r="K14" s="8"/>
      <c r="L14" s="8"/>
      <c r="M14" s="8"/>
      <c r="N14" s="8"/>
      <c r="O14" s="8"/>
      <c r="P14" s="8"/>
      <c r="Q14" s="8"/>
      <c r="R14" s="8"/>
      <c r="S14" s="8"/>
      <c r="T14" s="8"/>
      <c r="U14" s="8"/>
    </row>
    <row r="15" spans="1:29" s="2" customFormat="1" ht="35.25" customHeight="1" x14ac:dyDescent="0.2">
      <c r="A15" s="448" t="str">
        <f>'1. паспорт местоположение'!A15</f>
        <v>Приобретение электросетевого комплекса по ул.Невского,п.Лесной, Зеленоградского р-на, Калининградской обл.</v>
      </c>
      <c r="B15" s="448"/>
      <c r="C15" s="448"/>
      <c r="D15" s="6"/>
      <c r="E15" s="6"/>
      <c r="F15" s="6"/>
      <c r="G15" s="6"/>
      <c r="H15" s="6"/>
      <c r="I15" s="6"/>
      <c r="J15" s="6"/>
      <c r="K15" s="6"/>
      <c r="L15" s="6"/>
      <c r="M15" s="6"/>
      <c r="N15" s="6"/>
      <c r="O15" s="6"/>
      <c r="P15" s="6"/>
      <c r="Q15" s="6"/>
      <c r="R15" s="6"/>
      <c r="S15" s="6"/>
      <c r="T15" s="6"/>
      <c r="U15" s="6"/>
    </row>
    <row r="16" spans="1:29" s="2" customFormat="1" ht="15" customHeight="1" x14ac:dyDescent="0.2">
      <c r="A16" s="415" t="s">
        <v>4</v>
      </c>
      <c r="B16" s="415"/>
      <c r="C16" s="415"/>
      <c r="D16" s="4"/>
      <c r="E16" s="4"/>
      <c r="F16" s="4"/>
      <c r="G16" s="4"/>
      <c r="H16" s="4"/>
      <c r="I16" s="4"/>
      <c r="J16" s="4"/>
      <c r="K16" s="4"/>
      <c r="L16" s="4"/>
      <c r="M16" s="4"/>
      <c r="N16" s="4"/>
      <c r="O16" s="4"/>
      <c r="P16" s="4"/>
      <c r="Q16" s="4"/>
      <c r="R16" s="4"/>
      <c r="S16" s="4"/>
      <c r="T16" s="4"/>
      <c r="U16" s="4"/>
    </row>
    <row r="17" spans="1:21" s="2" customFormat="1" ht="15" customHeight="1" x14ac:dyDescent="0.2">
      <c r="A17" s="416"/>
      <c r="B17" s="416"/>
      <c r="C17" s="416"/>
      <c r="D17" s="3"/>
      <c r="E17" s="3"/>
      <c r="F17" s="3"/>
      <c r="G17" s="3"/>
      <c r="H17" s="3"/>
      <c r="I17" s="3"/>
      <c r="J17" s="3"/>
      <c r="K17" s="3"/>
      <c r="L17" s="3"/>
      <c r="M17" s="3"/>
      <c r="N17" s="3"/>
      <c r="O17" s="3"/>
      <c r="P17" s="3"/>
      <c r="Q17" s="3"/>
      <c r="R17" s="3"/>
    </row>
    <row r="18" spans="1:21" s="2" customFormat="1" ht="27.75" customHeight="1" x14ac:dyDescent="0.2">
      <c r="A18" s="417" t="s">
        <v>461</v>
      </c>
      <c r="B18" s="417"/>
      <c r="C18" s="417"/>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7" t="s">
        <v>3</v>
      </c>
      <c r="B20" s="36" t="s">
        <v>64</v>
      </c>
      <c r="C20" s="35" t="s">
        <v>63</v>
      </c>
      <c r="D20" s="31"/>
      <c r="E20" s="31"/>
      <c r="F20" s="31"/>
      <c r="G20" s="31"/>
      <c r="H20" s="30"/>
      <c r="I20" s="30"/>
      <c r="J20" s="30"/>
      <c r="K20" s="30"/>
      <c r="L20" s="30"/>
      <c r="M20" s="30"/>
      <c r="N20" s="30"/>
      <c r="O20" s="30"/>
      <c r="P20" s="30"/>
      <c r="Q20" s="30"/>
      <c r="R20" s="30"/>
      <c r="S20" s="29"/>
      <c r="T20" s="29"/>
      <c r="U20" s="29"/>
    </row>
    <row r="21" spans="1:21" s="2" customFormat="1" ht="16.5" customHeight="1" x14ac:dyDescent="0.2">
      <c r="A21" s="35">
        <v>1</v>
      </c>
      <c r="B21" s="36">
        <v>2</v>
      </c>
      <c r="C21" s="35">
        <v>3</v>
      </c>
      <c r="D21" s="31"/>
      <c r="E21" s="31"/>
      <c r="F21" s="31"/>
      <c r="G21" s="31"/>
      <c r="H21" s="30"/>
      <c r="I21" s="30"/>
      <c r="J21" s="30"/>
      <c r="K21" s="30"/>
      <c r="L21" s="30"/>
      <c r="M21" s="30"/>
      <c r="N21" s="30"/>
      <c r="O21" s="30"/>
      <c r="P21" s="30"/>
      <c r="Q21" s="30"/>
      <c r="R21" s="30"/>
      <c r="S21" s="29"/>
      <c r="T21" s="29"/>
      <c r="U21" s="29"/>
    </row>
    <row r="22" spans="1:21" s="2" customFormat="1" ht="31.5" x14ac:dyDescent="0.2">
      <c r="A22" s="26" t="s">
        <v>62</v>
      </c>
      <c r="B22" s="32" t="s">
        <v>474</v>
      </c>
      <c r="C22" s="144" t="s">
        <v>532</v>
      </c>
      <c r="D22" s="31"/>
      <c r="E22" s="31"/>
      <c r="F22" s="30"/>
      <c r="G22" s="30"/>
      <c r="H22" s="30"/>
      <c r="I22" s="30"/>
      <c r="J22" s="30"/>
      <c r="K22" s="30"/>
      <c r="L22" s="30"/>
      <c r="M22" s="30"/>
      <c r="N22" s="30"/>
      <c r="O22" s="30"/>
      <c r="P22" s="30"/>
      <c r="Q22" s="29"/>
      <c r="R22" s="29"/>
      <c r="S22" s="29"/>
      <c r="T22" s="29"/>
      <c r="U22" s="29"/>
    </row>
    <row r="23" spans="1:21" ht="31.5" x14ac:dyDescent="0.25">
      <c r="A23" s="26" t="s">
        <v>61</v>
      </c>
      <c r="B23" s="28" t="s">
        <v>58</v>
      </c>
      <c r="C23" s="27" t="str">
        <f>A15</f>
        <v>Приобретение электросетевого комплекса по ул.Невского,п.Лесной, Зеленоградского р-на, Калининградской обл.</v>
      </c>
      <c r="D23" s="25"/>
      <c r="E23" s="25"/>
      <c r="F23" s="25"/>
      <c r="G23" s="25"/>
      <c r="H23" s="25"/>
      <c r="I23" s="25"/>
      <c r="J23" s="25"/>
      <c r="K23" s="25"/>
      <c r="L23" s="25"/>
      <c r="M23" s="25"/>
      <c r="N23" s="25"/>
      <c r="O23" s="25"/>
      <c r="P23" s="25"/>
      <c r="Q23" s="25"/>
      <c r="R23" s="25"/>
      <c r="S23" s="25"/>
      <c r="T23" s="25"/>
      <c r="U23" s="25"/>
    </row>
    <row r="24" spans="1:21" ht="47.25" x14ac:dyDescent="0.25">
      <c r="A24" s="26" t="s">
        <v>60</v>
      </c>
      <c r="B24" s="28" t="s">
        <v>494</v>
      </c>
      <c r="C24" s="240" t="s">
        <v>615</v>
      </c>
      <c r="D24" s="25"/>
      <c r="E24" s="186"/>
      <c r="F24" s="25"/>
      <c r="G24" s="25"/>
      <c r="H24" s="25"/>
      <c r="I24" s="25"/>
      <c r="J24" s="25"/>
      <c r="K24" s="25"/>
      <c r="L24" s="25"/>
      <c r="M24" s="25"/>
      <c r="N24" s="25"/>
      <c r="O24" s="25"/>
      <c r="P24" s="25"/>
      <c r="Q24" s="25"/>
      <c r="R24" s="25"/>
      <c r="S24" s="25"/>
      <c r="T24" s="25"/>
      <c r="U24" s="25"/>
    </row>
    <row r="25" spans="1:21" ht="81.599999999999994" customHeight="1" x14ac:dyDescent="0.25">
      <c r="A25" s="26" t="s">
        <v>59</v>
      </c>
      <c r="B25" s="28" t="s">
        <v>529</v>
      </c>
      <c r="C25" s="246" t="s">
        <v>616</v>
      </c>
      <c r="D25" s="25"/>
      <c r="E25" s="25"/>
      <c r="F25" s="25"/>
      <c r="G25" s="25"/>
      <c r="H25" s="25"/>
      <c r="I25" s="25"/>
      <c r="J25" s="25"/>
      <c r="K25" s="25"/>
      <c r="L25" s="25"/>
      <c r="M25" s="25"/>
      <c r="N25" s="25"/>
      <c r="O25" s="25"/>
      <c r="P25" s="25"/>
      <c r="Q25" s="25"/>
      <c r="R25" s="25"/>
      <c r="S25" s="25"/>
      <c r="T25" s="25"/>
      <c r="U25" s="25"/>
    </row>
    <row r="26" spans="1:21" ht="42.75" customHeight="1" x14ac:dyDescent="0.25">
      <c r="A26" s="26" t="s">
        <v>57</v>
      </c>
      <c r="B26" s="28" t="s">
        <v>225</v>
      </c>
      <c r="C26" s="27" t="s">
        <v>513</v>
      </c>
      <c r="D26" s="25"/>
      <c r="E26" s="25"/>
      <c r="F26" s="25"/>
      <c r="G26" s="25"/>
      <c r="H26" s="25"/>
      <c r="I26" s="25"/>
      <c r="J26" s="25"/>
      <c r="K26" s="25"/>
      <c r="L26" s="25"/>
      <c r="M26" s="25"/>
      <c r="N26" s="25"/>
      <c r="O26" s="25"/>
      <c r="P26" s="25"/>
      <c r="Q26" s="25"/>
      <c r="R26" s="25"/>
      <c r="S26" s="25"/>
      <c r="T26" s="25"/>
      <c r="U26" s="25"/>
    </row>
    <row r="27" spans="1:21" ht="31.5" x14ac:dyDescent="0.25">
      <c r="A27" s="26" t="s">
        <v>56</v>
      </c>
      <c r="B27" s="28" t="s">
        <v>475</v>
      </c>
      <c r="C27" s="189" t="s">
        <v>617</v>
      </c>
      <c r="D27" s="25"/>
      <c r="E27" s="25"/>
      <c r="F27" s="25"/>
      <c r="G27" s="25"/>
      <c r="H27" s="25"/>
      <c r="I27" s="25"/>
      <c r="J27" s="25"/>
      <c r="K27" s="25"/>
      <c r="L27" s="25"/>
      <c r="M27" s="25"/>
      <c r="N27" s="25"/>
      <c r="O27" s="25"/>
      <c r="P27" s="25"/>
      <c r="Q27" s="25"/>
      <c r="R27" s="25"/>
      <c r="S27" s="25"/>
      <c r="T27" s="25"/>
      <c r="U27" s="25"/>
    </row>
    <row r="28" spans="1:21" ht="42.75" customHeight="1" x14ac:dyDescent="0.25">
      <c r="A28" s="26" t="s">
        <v>54</v>
      </c>
      <c r="B28" s="28" t="s">
        <v>55</v>
      </c>
      <c r="C28" s="235">
        <v>2021</v>
      </c>
      <c r="D28" s="25"/>
      <c r="E28" s="25"/>
      <c r="F28" s="25"/>
      <c r="G28" s="25"/>
      <c r="H28" s="25"/>
      <c r="I28" s="25"/>
      <c r="J28" s="25"/>
      <c r="K28" s="25"/>
      <c r="L28" s="25"/>
      <c r="M28" s="25"/>
      <c r="N28" s="25"/>
      <c r="O28" s="25"/>
      <c r="P28" s="25"/>
      <c r="Q28" s="25"/>
      <c r="R28" s="25"/>
      <c r="S28" s="25"/>
      <c r="T28" s="25"/>
      <c r="U28" s="25"/>
    </row>
    <row r="29" spans="1:21" ht="42.75" customHeight="1" x14ac:dyDescent="0.25">
      <c r="A29" s="26" t="s">
        <v>52</v>
      </c>
      <c r="B29" s="27" t="s">
        <v>53</v>
      </c>
      <c r="C29" s="235">
        <v>2021</v>
      </c>
      <c r="D29" s="25"/>
      <c r="E29" s="25"/>
      <c r="F29" s="25"/>
      <c r="G29" s="25"/>
      <c r="H29" s="25"/>
      <c r="I29" s="25"/>
      <c r="J29" s="25"/>
      <c r="K29" s="25"/>
      <c r="L29" s="25"/>
      <c r="M29" s="25"/>
      <c r="N29" s="25"/>
      <c r="O29" s="25"/>
      <c r="P29" s="25"/>
      <c r="Q29" s="25"/>
      <c r="R29" s="25"/>
      <c r="S29" s="25"/>
      <c r="T29" s="25"/>
      <c r="U29" s="25"/>
    </row>
    <row r="30" spans="1:21" ht="42.75" customHeight="1" x14ac:dyDescent="0.25">
      <c r="A30" s="26" t="s">
        <v>70</v>
      </c>
      <c r="B30" s="27" t="s">
        <v>51</v>
      </c>
      <c r="C30" s="234" t="s">
        <v>534</v>
      </c>
      <c r="D30" s="25"/>
      <c r="E30" s="25"/>
      <c r="F30" s="25"/>
      <c r="G30" s="25"/>
      <c r="H30" s="25"/>
      <c r="I30" s="25"/>
      <c r="J30" s="25"/>
      <c r="K30" s="25"/>
      <c r="L30" s="25"/>
      <c r="M30" s="25"/>
      <c r="N30" s="25"/>
      <c r="O30" s="25"/>
      <c r="P30" s="25"/>
      <c r="Q30" s="25"/>
      <c r="R30" s="25"/>
      <c r="S30" s="25"/>
      <c r="T30" s="25"/>
      <c r="U30" s="25"/>
    </row>
    <row r="31" spans="1:21" x14ac:dyDescent="0.25">
      <c r="A31" s="25"/>
      <c r="B31" s="25"/>
      <c r="C31" s="25"/>
      <c r="D31" s="25"/>
      <c r="E31" s="25"/>
      <c r="F31" s="25"/>
      <c r="G31" s="25"/>
      <c r="H31" s="25"/>
      <c r="I31" s="25"/>
      <c r="J31" s="25"/>
      <c r="K31" s="25"/>
      <c r="L31" s="25"/>
      <c r="M31" s="25"/>
      <c r="N31" s="25"/>
      <c r="O31" s="25"/>
      <c r="P31" s="25"/>
      <c r="Q31" s="25"/>
      <c r="R31" s="25"/>
      <c r="S31" s="25"/>
      <c r="T31" s="25"/>
      <c r="U31" s="25"/>
    </row>
    <row r="32" spans="1:21" x14ac:dyDescent="0.25">
      <c r="A32" s="25"/>
      <c r="B32" s="25"/>
      <c r="C32" s="25"/>
      <c r="D32" s="25"/>
      <c r="E32" s="25"/>
      <c r="F32" s="25"/>
      <c r="G32" s="25"/>
      <c r="H32" s="25"/>
      <c r="I32" s="25"/>
      <c r="J32" s="25"/>
      <c r="K32" s="25"/>
      <c r="L32" s="25"/>
      <c r="M32" s="25"/>
      <c r="N32" s="25"/>
      <c r="O32" s="25"/>
      <c r="P32" s="25"/>
      <c r="Q32" s="25"/>
      <c r="R32" s="25"/>
      <c r="S32" s="25"/>
      <c r="T32" s="25"/>
      <c r="U32" s="25"/>
    </row>
    <row r="33" spans="1:21" x14ac:dyDescent="0.25">
      <c r="A33" s="25"/>
      <c r="B33" s="25"/>
      <c r="C33" s="25"/>
      <c r="D33" s="25"/>
      <c r="E33" s="25"/>
      <c r="F33" s="25"/>
      <c r="G33" s="25"/>
      <c r="H33" s="25"/>
      <c r="I33" s="25"/>
      <c r="J33" s="25"/>
      <c r="K33" s="25"/>
      <c r="L33" s="25"/>
      <c r="M33" s="25"/>
      <c r="N33" s="25"/>
      <c r="O33" s="25"/>
      <c r="P33" s="25"/>
      <c r="Q33" s="25"/>
      <c r="R33" s="25"/>
      <c r="S33" s="25"/>
      <c r="T33" s="25"/>
      <c r="U33" s="25"/>
    </row>
    <row r="34" spans="1:21" x14ac:dyDescent="0.25">
      <c r="A34" s="25"/>
      <c r="B34" s="25"/>
      <c r="C34" s="25"/>
      <c r="D34" s="25"/>
      <c r="E34" s="25"/>
      <c r="F34" s="25"/>
      <c r="G34" s="25"/>
      <c r="H34" s="25"/>
      <c r="I34" s="25"/>
      <c r="J34" s="25"/>
      <c r="K34" s="25"/>
      <c r="L34" s="25"/>
      <c r="M34" s="25"/>
      <c r="N34" s="25"/>
      <c r="O34" s="25"/>
      <c r="P34" s="25"/>
      <c r="Q34" s="25"/>
      <c r="R34" s="25"/>
      <c r="S34" s="25"/>
      <c r="T34" s="25"/>
      <c r="U34" s="25"/>
    </row>
    <row r="35" spans="1:21" x14ac:dyDescent="0.25">
      <c r="A35" s="186"/>
      <c r="B35" s="25"/>
      <c r="C35" s="25"/>
      <c r="D35" s="25"/>
      <c r="E35" s="25"/>
      <c r="F35" s="25"/>
      <c r="G35" s="25"/>
      <c r="H35" s="25"/>
      <c r="I35" s="25"/>
      <c r="J35" s="25"/>
      <c r="K35" s="25"/>
      <c r="L35" s="25"/>
      <c r="M35" s="25"/>
      <c r="N35" s="25"/>
      <c r="O35" s="25"/>
      <c r="P35" s="25"/>
      <c r="Q35" s="25"/>
      <c r="R35" s="25"/>
      <c r="S35" s="25"/>
      <c r="T35" s="25"/>
      <c r="U35" s="25"/>
    </row>
    <row r="36" spans="1:21" x14ac:dyDescent="0.25">
      <c r="A36" s="186"/>
      <c r="B36" s="25"/>
      <c r="C36" s="25"/>
      <c r="D36" s="25"/>
      <c r="E36" s="25"/>
      <c r="F36" s="25"/>
      <c r="G36" s="25"/>
      <c r="H36" s="25"/>
      <c r="I36" s="25"/>
      <c r="J36" s="25"/>
      <c r="K36" s="25"/>
      <c r="L36" s="25"/>
      <c r="M36" s="25"/>
      <c r="N36" s="25"/>
      <c r="O36" s="25"/>
      <c r="P36" s="25"/>
      <c r="Q36" s="25"/>
      <c r="R36" s="25"/>
      <c r="S36" s="25"/>
      <c r="T36" s="25"/>
      <c r="U36" s="25"/>
    </row>
    <row r="37" spans="1:21" x14ac:dyDescent="0.25">
      <c r="A37" s="186"/>
      <c r="B37" s="25"/>
      <c r="C37" s="25"/>
      <c r="D37" s="25"/>
      <c r="E37" s="25"/>
      <c r="F37" s="25"/>
      <c r="G37" s="25"/>
      <c r="H37" s="25"/>
      <c r="I37" s="25"/>
      <c r="J37" s="25"/>
      <c r="K37" s="25"/>
      <c r="L37" s="25"/>
      <c r="M37" s="25"/>
      <c r="N37" s="25"/>
      <c r="O37" s="25"/>
      <c r="P37" s="25"/>
      <c r="Q37" s="25"/>
      <c r="R37" s="25"/>
      <c r="S37" s="25"/>
      <c r="T37" s="25"/>
      <c r="U37" s="25"/>
    </row>
    <row r="38" spans="1:21" x14ac:dyDescent="0.25">
      <c r="A38" s="186"/>
      <c r="B38" s="25"/>
      <c r="C38" s="25"/>
      <c r="D38" s="25"/>
      <c r="E38" s="25"/>
      <c r="F38" s="25"/>
      <c r="G38" s="25"/>
      <c r="H38" s="25"/>
      <c r="I38" s="25"/>
      <c r="J38" s="25"/>
      <c r="K38" s="25"/>
      <c r="L38" s="25"/>
      <c r="M38" s="25"/>
      <c r="N38" s="25"/>
      <c r="O38" s="25"/>
      <c r="P38" s="25"/>
      <c r="Q38" s="25"/>
      <c r="R38" s="25"/>
      <c r="S38" s="25"/>
      <c r="T38" s="25"/>
      <c r="U38" s="25"/>
    </row>
    <row r="39" spans="1:21" x14ac:dyDescent="0.25">
      <c r="A39" s="186"/>
      <c r="B39" s="25"/>
      <c r="C39" s="25"/>
      <c r="D39" s="25"/>
      <c r="E39" s="25"/>
      <c r="F39" s="25"/>
      <c r="G39" s="25"/>
      <c r="H39" s="25"/>
      <c r="I39" s="25"/>
      <c r="J39" s="25"/>
      <c r="K39" s="25"/>
      <c r="L39" s="25"/>
      <c r="M39" s="25"/>
      <c r="N39" s="25"/>
      <c r="O39" s="25"/>
      <c r="P39" s="25"/>
      <c r="Q39" s="25"/>
      <c r="R39" s="25"/>
      <c r="S39" s="25"/>
      <c r="T39" s="25"/>
      <c r="U39" s="25"/>
    </row>
    <row r="40" spans="1:21" x14ac:dyDescent="0.25">
      <c r="A40" s="25"/>
      <c r="B40" s="25"/>
      <c r="C40" s="25"/>
      <c r="D40" s="25"/>
      <c r="E40" s="25"/>
      <c r="F40" s="25"/>
      <c r="G40" s="25"/>
      <c r="H40" s="25"/>
      <c r="I40" s="25"/>
      <c r="J40" s="25"/>
      <c r="K40" s="25"/>
      <c r="L40" s="25"/>
      <c r="M40" s="25"/>
      <c r="N40" s="25"/>
      <c r="O40" s="25"/>
      <c r="P40" s="25"/>
      <c r="Q40" s="25"/>
      <c r="R40" s="25"/>
      <c r="S40" s="25"/>
      <c r="T40" s="25"/>
      <c r="U40" s="25"/>
    </row>
    <row r="41" spans="1:21" x14ac:dyDescent="0.25">
      <c r="A41" s="25"/>
      <c r="B41" s="25"/>
      <c r="C41" s="25"/>
      <c r="D41" s="25"/>
      <c r="E41" s="25"/>
      <c r="F41" s="25"/>
      <c r="G41" s="25"/>
      <c r="H41" s="25"/>
      <c r="I41" s="25"/>
      <c r="J41" s="25"/>
      <c r="K41" s="25"/>
      <c r="L41" s="25"/>
      <c r="M41" s="25"/>
      <c r="N41" s="25"/>
      <c r="O41" s="25"/>
      <c r="P41" s="25"/>
      <c r="Q41" s="25"/>
      <c r="R41" s="25"/>
      <c r="S41" s="25"/>
      <c r="T41" s="25"/>
      <c r="U41" s="25"/>
    </row>
    <row r="42" spans="1:21" x14ac:dyDescent="0.25">
      <c r="A42" s="25"/>
      <c r="B42" s="25"/>
      <c r="C42" s="25"/>
      <c r="D42" s="25"/>
      <c r="E42" s="25"/>
      <c r="F42" s="25"/>
      <c r="G42" s="25"/>
      <c r="H42" s="25"/>
      <c r="I42" s="25"/>
      <c r="J42" s="25"/>
      <c r="K42" s="25"/>
      <c r="L42" s="25"/>
      <c r="M42" s="25"/>
      <c r="N42" s="25"/>
      <c r="O42" s="25"/>
      <c r="P42" s="25"/>
      <c r="Q42" s="25"/>
      <c r="R42" s="25"/>
      <c r="S42" s="25"/>
      <c r="T42" s="25"/>
      <c r="U42" s="25"/>
    </row>
    <row r="43" spans="1:21" x14ac:dyDescent="0.25">
      <c r="A43" s="25"/>
      <c r="B43" s="25"/>
      <c r="C43" s="25"/>
      <c r="D43" s="25"/>
      <c r="E43" s="25"/>
      <c r="F43" s="25"/>
      <c r="G43" s="25"/>
      <c r="H43" s="25"/>
      <c r="I43" s="25"/>
      <c r="J43" s="25"/>
      <c r="K43" s="25"/>
      <c r="L43" s="25"/>
      <c r="M43" s="25"/>
      <c r="N43" s="25"/>
      <c r="O43" s="25"/>
      <c r="P43" s="25"/>
      <c r="Q43" s="25"/>
      <c r="R43" s="25"/>
      <c r="S43" s="25"/>
      <c r="T43" s="25"/>
      <c r="U43" s="25"/>
    </row>
    <row r="44" spans="1:21" x14ac:dyDescent="0.25">
      <c r="A44" s="25"/>
      <c r="B44" s="25"/>
      <c r="C44" s="25"/>
      <c r="D44" s="25"/>
      <c r="E44" s="25"/>
      <c r="F44" s="25"/>
      <c r="G44" s="25"/>
      <c r="H44" s="25"/>
      <c r="I44" s="25"/>
      <c r="J44" s="25"/>
      <c r="K44" s="25"/>
      <c r="L44" s="25"/>
      <c r="M44" s="25"/>
      <c r="N44" s="25"/>
      <c r="O44" s="25"/>
      <c r="P44" s="25"/>
      <c r="Q44" s="25"/>
      <c r="R44" s="25"/>
      <c r="S44" s="25"/>
      <c r="T44" s="25"/>
      <c r="U44" s="25"/>
    </row>
    <row r="45" spans="1:21" x14ac:dyDescent="0.25">
      <c r="A45" s="25"/>
      <c r="B45" s="25"/>
      <c r="C45" s="25"/>
      <c r="D45" s="25"/>
      <c r="E45" s="25"/>
      <c r="F45" s="25"/>
      <c r="G45" s="25"/>
      <c r="H45" s="25"/>
      <c r="I45" s="25"/>
      <c r="J45" s="25"/>
      <c r="K45" s="25"/>
      <c r="L45" s="25"/>
      <c r="M45" s="25"/>
      <c r="N45" s="25"/>
      <c r="O45" s="25"/>
      <c r="P45" s="25"/>
      <c r="Q45" s="25"/>
      <c r="R45" s="25"/>
      <c r="S45" s="25"/>
      <c r="T45" s="25"/>
      <c r="U45" s="25"/>
    </row>
    <row r="46" spans="1:21" x14ac:dyDescent="0.25">
      <c r="A46" s="25"/>
      <c r="B46" s="25"/>
      <c r="C46" s="25"/>
      <c r="D46" s="25"/>
      <c r="E46" s="25"/>
      <c r="F46" s="25"/>
      <c r="G46" s="25"/>
      <c r="H46" s="25"/>
      <c r="I46" s="25"/>
      <c r="J46" s="25"/>
      <c r="K46" s="25"/>
      <c r="L46" s="25"/>
      <c r="M46" s="25"/>
      <c r="N46" s="25"/>
      <c r="O46" s="25"/>
      <c r="P46" s="25"/>
      <c r="Q46" s="25"/>
      <c r="R46" s="25"/>
      <c r="S46" s="25"/>
      <c r="T46" s="25"/>
      <c r="U46" s="25"/>
    </row>
    <row r="47" spans="1:21" x14ac:dyDescent="0.25">
      <c r="A47" s="25"/>
      <c r="B47" s="25"/>
      <c r="C47" s="25"/>
      <c r="D47" s="25"/>
      <c r="E47" s="25"/>
      <c r="F47" s="25"/>
      <c r="G47" s="25"/>
      <c r="H47" s="25"/>
      <c r="I47" s="25"/>
      <c r="J47" s="25"/>
      <c r="K47" s="25"/>
      <c r="L47" s="25"/>
      <c r="M47" s="25"/>
      <c r="N47" s="25"/>
      <c r="O47" s="25"/>
      <c r="P47" s="25"/>
      <c r="Q47" s="25"/>
      <c r="R47" s="25"/>
      <c r="S47" s="25"/>
      <c r="T47" s="25"/>
      <c r="U47" s="25"/>
    </row>
    <row r="48" spans="1:21" x14ac:dyDescent="0.25">
      <c r="A48" s="25"/>
      <c r="B48" s="25"/>
      <c r="C48" s="25"/>
      <c r="D48" s="25"/>
      <c r="E48" s="25"/>
      <c r="F48" s="25"/>
      <c r="G48" s="25"/>
      <c r="H48" s="25"/>
      <c r="I48" s="25"/>
      <c r="J48" s="25"/>
      <c r="K48" s="25"/>
      <c r="L48" s="25"/>
      <c r="M48" s="25"/>
      <c r="N48" s="25"/>
      <c r="O48" s="25"/>
      <c r="P48" s="25"/>
      <c r="Q48" s="25"/>
      <c r="R48" s="25"/>
      <c r="S48" s="25"/>
      <c r="T48" s="25"/>
      <c r="U48" s="25"/>
    </row>
    <row r="49" spans="1:21" x14ac:dyDescent="0.25">
      <c r="A49" s="25"/>
      <c r="B49" s="25"/>
      <c r="C49" s="25"/>
      <c r="D49" s="25"/>
      <c r="E49" s="25"/>
      <c r="F49" s="25"/>
      <c r="G49" s="25"/>
      <c r="H49" s="25"/>
      <c r="I49" s="25"/>
      <c r="J49" s="25"/>
      <c r="K49" s="25"/>
      <c r="L49" s="25"/>
      <c r="M49" s="25"/>
      <c r="N49" s="25"/>
      <c r="O49" s="25"/>
      <c r="P49" s="25"/>
      <c r="Q49" s="25"/>
      <c r="R49" s="25"/>
      <c r="S49" s="25"/>
      <c r="T49" s="25"/>
      <c r="U49" s="25"/>
    </row>
    <row r="50" spans="1:21" x14ac:dyDescent="0.25">
      <c r="A50" s="25"/>
      <c r="B50" s="25"/>
      <c r="C50" s="25"/>
      <c r="D50" s="25"/>
      <c r="E50" s="25"/>
      <c r="F50" s="25"/>
      <c r="G50" s="25"/>
      <c r="H50" s="25"/>
      <c r="I50" s="25"/>
      <c r="J50" s="25"/>
      <c r="K50" s="25"/>
      <c r="L50" s="25"/>
      <c r="M50" s="25"/>
      <c r="N50" s="25"/>
      <c r="O50" s="25"/>
      <c r="P50" s="25"/>
      <c r="Q50" s="25"/>
      <c r="R50" s="25"/>
      <c r="S50" s="25"/>
      <c r="T50" s="25"/>
      <c r="U50" s="25"/>
    </row>
    <row r="51" spans="1:21" x14ac:dyDescent="0.25">
      <c r="A51" s="25"/>
      <c r="B51" s="25"/>
      <c r="C51" s="25"/>
      <c r="D51" s="25"/>
      <c r="E51" s="25"/>
      <c r="F51" s="25"/>
      <c r="G51" s="25"/>
      <c r="H51" s="25"/>
      <c r="I51" s="25"/>
      <c r="J51" s="25"/>
      <c r="K51" s="25"/>
      <c r="L51" s="25"/>
      <c r="M51" s="25"/>
      <c r="N51" s="25"/>
      <c r="O51" s="25"/>
      <c r="P51" s="25"/>
      <c r="Q51" s="25"/>
      <c r="R51" s="25"/>
      <c r="S51" s="25"/>
      <c r="T51" s="25"/>
      <c r="U51" s="25"/>
    </row>
    <row r="52" spans="1:21" x14ac:dyDescent="0.25">
      <c r="A52" s="25"/>
      <c r="B52" s="25"/>
      <c r="C52" s="25"/>
      <c r="D52" s="25"/>
      <c r="E52" s="25"/>
      <c r="F52" s="25"/>
      <c r="G52" s="25"/>
      <c r="H52" s="25"/>
      <c r="I52" s="25"/>
      <c r="J52" s="25"/>
      <c r="K52" s="25"/>
      <c r="L52" s="25"/>
      <c r="M52" s="25"/>
      <c r="N52" s="25"/>
      <c r="O52" s="25"/>
      <c r="P52" s="25"/>
      <c r="Q52" s="25"/>
      <c r="R52" s="25"/>
      <c r="S52" s="25"/>
      <c r="T52" s="25"/>
      <c r="U52" s="25"/>
    </row>
    <row r="53" spans="1:21" x14ac:dyDescent="0.25">
      <c r="A53" s="25"/>
      <c r="B53" s="25"/>
      <c r="C53" s="25"/>
      <c r="D53" s="25"/>
      <c r="E53" s="25"/>
      <c r="F53" s="25"/>
      <c r="G53" s="25"/>
      <c r="H53" s="25"/>
      <c r="I53" s="25"/>
      <c r="J53" s="25"/>
      <c r="K53" s="25"/>
      <c r="L53" s="25"/>
      <c r="M53" s="25"/>
      <c r="N53" s="25"/>
      <c r="O53" s="25"/>
      <c r="P53" s="25"/>
      <c r="Q53" s="25"/>
      <c r="R53" s="25"/>
      <c r="S53" s="25"/>
      <c r="T53" s="25"/>
      <c r="U53" s="25"/>
    </row>
    <row r="54" spans="1:21" x14ac:dyDescent="0.25">
      <c r="A54" s="25"/>
      <c r="B54" s="25"/>
      <c r="C54" s="25"/>
      <c r="D54" s="25"/>
      <c r="E54" s="25"/>
      <c r="F54" s="25"/>
      <c r="G54" s="25"/>
      <c r="H54" s="25"/>
      <c r="I54" s="25"/>
      <c r="J54" s="25"/>
      <c r="K54" s="25"/>
      <c r="L54" s="25"/>
      <c r="M54" s="25"/>
      <c r="N54" s="25"/>
      <c r="O54" s="25"/>
      <c r="P54" s="25"/>
      <c r="Q54" s="25"/>
      <c r="R54" s="25"/>
      <c r="S54" s="25"/>
      <c r="T54" s="25"/>
      <c r="U54" s="25"/>
    </row>
    <row r="55" spans="1:21" x14ac:dyDescent="0.25">
      <c r="A55" s="25"/>
      <c r="B55" s="25"/>
      <c r="C55" s="25"/>
      <c r="D55" s="25"/>
      <c r="E55" s="25"/>
      <c r="F55" s="25"/>
      <c r="G55" s="25"/>
      <c r="H55" s="25"/>
      <c r="I55" s="25"/>
      <c r="J55" s="25"/>
      <c r="K55" s="25"/>
      <c r="L55" s="25"/>
      <c r="M55" s="25"/>
      <c r="N55" s="25"/>
      <c r="O55" s="25"/>
      <c r="P55" s="25"/>
      <c r="Q55" s="25"/>
      <c r="R55" s="25"/>
      <c r="S55" s="25"/>
      <c r="T55" s="25"/>
      <c r="U55" s="25"/>
    </row>
    <row r="56" spans="1:21" x14ac:dyDescent="0.25">
      <c r="A56" s="25"/>
      <c r="B56" s="25"/>
      <c r="C56" s="25"/>
      <c r="D56" s="25"/>
      <c r="E56" s="25"/>
      <c r="F56" s="25"/>
      <c r="G56" s="25"/>
      <c r="H56" s="25"/>
      <c r="I56" s="25"/>
      <c r="J56" s="25"/>
      <c r="K56" s="25"/>
      <c r="L56" s="25"/>
      <c r="M56" s="25"/>
      <c r="N56" s="25"/>
      <c r="O56" s="25"/>
      <c r="P56" s="25"/>
      <c r="Q56" s="25"/>
      <c r="R56" s="25"/>
      <c r="S56" s="25"/>
      <c r="T56" s="25"/>
      <c r="U56" s="25"/>
    </row>
    <row r="57" spans="1:21" x14ac:dyDescent="0.25">
      <c r="A57" s="25"/>
      <c r="B57" s="25"/>
      <c r="C57" s="25"/>
      <c r="D57" s="25"/>
      <c r="E57" s="25"/>
      <c r="F57" s="25"/>
      <c r="G57" s="25"/>
      <c r="H57" s="25"/>
      <c r="I57" s="25"/>
      <c r="J57" s="25"/>
      <c r="K57" s="25"/>
      <c r="L57" s="25"/>
      <c r="M57" s="25"/>
      <c r="N57" s="25"/>
      <c r="O57" s="25"/>
      <c r="P57" s="25"/>
      <c r="Q57" s="25"/>
      <c r="R57" s="25"/>
      <c r="S57" s="25"/>
      <c r="T57" s="25"/>
      <c r="U57" s="25"/>
    </row>
    <row r="58" spans="1:21" x14ac:dyDescent="0.25">
      <c r="A58" s="25"/>
      <c r="B58" s="25"/>
      <c r="C58" s="25"/>
      <c r="D58" s="25"/>
      <c r="E58" s="25"/>
      <c r="F58" s="25"/>
      <c r="G58" s="25"/>
      <c r="H58" s="25"/>
      <c r="I58" s="25"/>
      <c r="J58" s="25"/>
      <c r="K58" s="25"/>
      <c r="L58" s="25"/>
      <c r="M58" s="25"/>
      <c r="N58" s="25"/>
      <c r="O58" s="25"/>
      <c r="P58" s="25"/>
      <c r="Q58" s="25"/>
      <c r="R58" s="25"/>
      <c r="S58" s="25"/>
      <c r="T58" s="25"/>
      <c r="U58" s="25"/>
    </row>
    <row r="59" spans="1:21" x14ac:dyDescent="0.25">
      <c r="A59" s="25"/>
      <c r="B59" s="25"/>
      <c r="C59" s="25"/>
      <c r="D59" s="25"/>
      <c r="E59" s="25"/>
      <c r="F59" s="25"/>
      <c r="G59" s="25"/>
      <c r="H59" s="25"/>
      <c r="I59" s="25"/>
      <c r="J59" s="25"/>
      <c r="K59" s="25"/>
      <c r="L59" s="25"/>
      <c r="M59" s="25"/>
      <c r="N59" s="25"/>
      <c r="O59" s="25"/>
      <c r="P59" s="25"/>
      <c r="Q59" s="25"/>
      <c r="R59" s="25"/>
      <c r="S59" s="25"/>
      <c r="T59" s="25"/>
      <c r="U59" s="25"/>
    </row>
    <row r="60" spans="1:21" x14ac:dyDescent="0.25">
      <c r="A60" s="25"/>
      <c r="B60" s="25"/>
      <c r="C60" s="25"/>
      <c r="D60" s="25"/>
      <c r="E60" s="25"/>
      <c r="F60" s="25"/>
      <c r="G60" s="25"/>
      <c r="H60" s="25"/>
      <c r="I60" s="25"/>
      <c r="J60" s="25"/>
      <c r="K60" s="25"/>
      <c r="L60" s="25"/>
      <c r="M60" s="25"/>
      <c r="N60" s="25"/>
      <c r="O60" s="25"/>
      <c r="P60" s="25"/>
      <c r="Q60" s="25"/>
      <c r="R60" s="25"/>
      <c r="S60" s="25"/>
      <c r="T60" s="25"/>
      <c r="U60" s="25"/>
    </row>
    <row r="61" spans="1:21" x14ac:dyDescent="0.25">
      <c r="A61" s="25"/>
      <c r="B61" s="25"/>
      <c r="C61" s="25"/>
      <c r="D61" s="25"/>
      <c r="E61" s="25"/>
      <c r="F61" s="25"/>
      <c r="G61" s="25"/>
      <c r="H61" s="25"/>
      <c r="I61" s="25"/>
      <c r="J61" s="25"/>
      <c r="K61" s="25"/>
      <c r="L61" s="25"/>
      <c r="M61" s="25"/>
      <c r="N61" s="25"/>
      <c r="O61" s="25"/>
      <c r="P61" s="25"/>
      <c r="Q61" s="25"/>
      <c r="R61" s="25"/>
      <c r="S61" s="25"/>
      <c r="T61" s="25"/>
      <c r="U61" s="25"/>
    </row>
    <row r="62" spans="1:21" x14ac:dyDescent="0.25">
      <c r="A62" s="25"/>
      <c r="B62" s="25"/>
      <c r="C62" s="25"/>
      <c r="D62" s="25"/>
      <c r="E62" s="25"/>
      <c r="F62" s="25"/>
      <c r="G62" s="25"/>
      <c r="H62" s="25"/>
      <c r="I62" s="25"/>
      <c r="J62" s="25"/>
      <c r="K62" s="25"/>
      <c r="L62" s="25"/>
      <c r="M62" s="25"/>
      <c r="N62" s="25"/>
      <c r="O62" s="25"/>
      <c r="P62" s="25"/>
      <c r="Q62" s="25"/>
      <c r="R62" s="25"/>
      <c r="S62" s="25"/>
      <c r="T62" s="25"/>
      <c r="U62" s="25"/>
    </row>
    <row r="63" spans="1:21" x14ac:dyDescent="0.25">
      <c r="A63" s="25"/>
      <c r="B63" s="25"/>
      <c r="C63" s="25"/>
      <c r="D63" s="25"/>
      <c r="E63" s="25"/>
      <c r="F63" s="25"/>
      <c r="G63" s="25"/>
      <c r="H63" s="25"/>
      <c r="I63" s="25"/>
      <c r="J63" s="25"/>
      <c r="K63" s="25"/>
      <c r="L63" s="25"/>
      <c r="M63" s="25"/>
      <c r="N63" s="25"/>
      <c r="O63" s="25"/>
      <c r="P63" s="25"/>
      <c r="Q63" s="25"/>
      <c r="R63" s="25"/>
      <c r="S63" s="25"/>
      <c r="T63" s="25"/>
      <c r="U63" s="25"/>
    </row>
    <row r="64" spans="1:21" x14ac:dyDescent="0.25">
      <c r="A64" s="25"/>
      <c r="B64" s="25"/>
      <c r="C64" s="25"/>
      <c r="D64" s="25"/>
      <c r="E64" s="25"/>
      <c r="F64" s="25"/>
      <c r="G64" s="25"/>
      <c r="H64" s="25"/>
      <c r="I64" s="25"/>
      <c r="J64" s="25"/>
      <c r="K64" s="25"/>
      <c r="L64" s="25"/>
      <c r="M64" s="25"/>
      <c r="N64" s="25"/>
      <c r="O64" s="25"/>
      <c r="P64" s="25"/>
      <c r="Q64" s="25"/>
      <c r="R64" s="25"/>
      <c r="S64" s="25"/>
      <c r="T64" s="25"/>
      <c r="U64" s="25"/>
    </row>
    <row r="65" spans="1:21" x14ac:dyDescent="0.25">
      <c r="A65" s="25"/>
      <c r="B65" s="25"/>
      <c r="C65" s="25"/>
      <c r="D65" s="25"/>
      <c r="E65" s="25"/>
      <c r="F65" s="25"/>
      <c r="G65" s="25"/>
      <c r="H65" s="25"/>
      <c r="I65" s="25"/>
      <c r="J65" s="25"/>
      <c r="K65" s="25"/>
      <c r="L65" s="25"/>
      <c r="M65" s="25"/>
      <c r="N65" s="25"/>
      <c r="O65" s="25"/>
      <c r="P65" s="25"/>
      <c r="Q65" s="25"/>
      <c r="R65" s="25"/>
      <c r="S65" s="25"/>
      <c r="T65" s="25"/>
      <c r="U65" s="25"/>
    </row>
    <row r="66" spans="1:21" x14ac:dyDescent="0.25">
      <c r="A66" s="25"/>
      <c r="B66" s="25"/>
      <c r="C66" s="25"/>
      <c r="D66" s="25"/>
      <c r="E66" s="25"/>
      <c r="F66" s="25"/>
      <c r="G66" s="25"/>
      <c r="H66" s="25"/>
      <c r="I66" s="25"/>
      <c r="J66" s="25"/>
      <c r="K66" s="25"/>
      <c r="L66" s="25"/>
      <c r="M66" s="25"/>
      <c r="N66" s="25"/>
      <c r="O66" s="25"/>
      <c r="P66" s="25"/>
      <c r="Q66" s="25"/>
      <c r="R66" s="25"/>
      <c r="S66" s="25"/>
      <c r="T66" s="25"/>
      <c r="U66" s="25"/>
    </row>
    <row r="67" spans="1:21" x14ac:dyDescent="0.25">
      <c r="A67" s="25"/>
      <c r="B67" s="25"/>
      <c r="C67" s="25"/>
      <c r="D67" s="25"/>
      <c r="E67" s="25"/>
      <c r="F67" s="25"/>
      <c r="G67" s="25"/>
      <c r="H67" s="25"/>
      <c r="I67" s="25"/>
      <c r="J67" s="25"/>
      <c r="K67" s="25"/>
      <c r="L67" s="25"/>
      <c r="M67" s="25"/>
      <c r="N67" s="25"/>
      <c r="O67" s="25"/>
      <c r="P67" s="25"/>
      <c r="Q67" s="25"/>
      <c r="R67" s="25"/>
      <c r="S67" s="25"/>
      <c r="T67" s="25"/>
      <c r="U67" s="25"/>
    </row>
    <row r="68" spans="1:21" x14ac:dyDescent="0.25">
      <c r="A68" s="25"/>
      <c r="B68" s="25"/>
      <c r="C68" s="25"/>
      <c r="D68" s="25"/>
      <c r="E68" s="25"/>
      <c r="F68" s="25"/>
      <c r="G68" s="25"/>
      <c r="H68" s="25"/>
      <c r="I68" s="25"/>
      <c r="J68" s="25"/>
      <c r="K68" s="25"/>
      <c r="L68" s="25"/>
      <c r="M68" s="25"/>
      <c r="N68" s="25"/>
      <c r="O68" s="25"/>
      <c r="P68" s="25"/>
      <c r="Q68" s="25"/>
      <c r="R68" s="25"/>
      <c r="S68" s="25"/>
      <c r="T68" s="25"/>
      <c r="U68" s="25"/>
    </row>
    <row r="69" spans="1:21" x14ac:dyDescent="0.25">
      <c r="A69" s="25"/>
      <c r="B69" s="25"/>
      <c r="C69" s="25"/>
      <c r="D69" s="25"/>
      <c r="E69" s="25"/>
      <c r="F69" s="25"/>
      <c r="G69" s="25"/>
      <c r="H69" s="25"/>
      <c r="I69" s="25"/>
      <c r="J69" s="25"/>
      <c r="K69" s="25"/>
      <c r="L69" s="25"/>
      <c r="M69" s="25"/>
      <c r="N69" s="25"/>
      <c r="O69" s="25"/>
      <c r="P69" s="25"/>
      <c r="Q69" s="25"/>
      <c r="R69" s="25"/>
      <c r="S69" s="25"/>
      <c r="T69" s="25"/>
      <c r="U69" s="25"/>
    </row>
    <row r="70" spans="1:21" x14ac:dyDescent="0.25">
      <c r="A70" s="25"/>
      <c r="B70" s="25"/>
      <c r="C70" s="25"/>
      <c r="D70" s="25"/>
      <c r="E70" s="25"/>
      <c r="F70" s="25"/>
      <c r="G70" s="25"/>
      <c r="H70" s="25"/>
      <c r="I70" s="25"/>
      <c r="J70" s="25"/>
      <c r="K70" s="25"/>
      <c r="L70" s="25"/>
      <c r="M70" s="25"/>
      <c r="N70" s="25"/>
      <c r="O70" s="25"/>
      <c r="P70" s="25"/>
      <c r="Q70" s="25"/>
      <c r="R70" s="25"/>
      <c r="S70" s="25"/>
      <c r="T70" s="25"/>
      <c r="U70" s="25"/>
    </row>
    <row r="71" spans="1:21" x14ac:dyDescent="0.25">
      <c r="A71" s="25"/>
      <c r="B71" s="25"/>
      <c r="C71" s="25"/>
      <c r="D71" s="25"/>
      <c r="E71" s="25"/>
      <c r="F71" s="25"/>
      <c r="G71" s="25"/>
      <c r="H71" s="25"/>
      <c r="I71" s="25"/>
      <c r="J71" s="25"/>
      <c r="K71" s="25"/>
      <c r="L71" s="25"/>
      <c r="M71" s="25"/>
      <c r="N71" s="25"/>
      <c r="O71" s="25"/>
      <c r="P71" s="25"/>
      <c r="Q71" s="25"/>
      <c r="R71" s="25"/>
      <c r="S71" s="25"/>
      <c r="T71" s="25"/>
      <c r="U71" s="25"/>
    </row>
    <row r="72" spans="1:21" x14ac:dyDescent="0.25">
      <c r="A72" s="25"/>
      <c r="B72" s="25"/>
      <c r="C72" s="25"/>
      <c r="D72" s="25"/>
      <c r="E72" s="25"/>
      <c r="F72" s="25"/>
      <c r="G72" s="25"/>
      <c r="H72" s="25"/>
      <c r="I72" s="25"/>
      <c r="J72" s="25"/>
      <c r="K72" s="25"/>
      <c r="L72" s="25"/>
      <c r="M72" s="25"/>
      <c r="N72" s="25"/>
      <c r="O72" s="25"/>
      <c r="P72" s="25"/>
      <c r="Q72" s="25"/>
      <c r="R72" s="25"/>
      <c r="S72" s="25"/>
      <c r="T72" s="25"/>
      <c r="U72" s="25"/>
    </row>
    <row r="73" spans="1:21" x14ac:dyDescent="0.25">
      <c r="A73" s="25"/>
      <c r="B73" s="25"/>
      <c r="C73" s="25"/>
      <c r="D73" s="25"/>
      <c r="E73" s="25"/>
      <c r="F73" s="25"/>
      <c r="G73" s="25"/>
      <c r="H73" s="25"/>
      <c r="I73" s="25"/>
      <c r="J73" s="25"/>
      <c r="K73" s="25"/>
      <c r="L73" s="25"/>
      <c r="M73" s="25"/>
      <c r="N73" s="25"/>
      <c r="O73" s="25"/>
      <c r="P73" s="25"/>
      <c r="Q73" s="25"/>
      <c r="R73" s="25"/>
      <c r="S73" s="25"/>
      <c r="T73" s="25"/>
      <c r="U73" s="25"/>
    </row>
    <row r="74" spans="1:21" x14ac:dyDescent="0.25">
      <c r="A74" s="25"/>
      <c r="B74" s="25"/>
      <c r="C74" s="25"/>
      <c r="D74" s="25"/>
      <c r="E74" s="25"/>
      <c r="F74" s="25"/>
      <c r="G74" s="25"/>
      <c r="H74" s="25"/>
      <c r="I74" s="25"/>
      <c r="J74" s="25"/>
      <c r="K74" s="25"/>
      <c r="L74" s="25"/>
      <c r="M74" s="25"/>
      <c r="N74" s="25"/>
      <c r="O74" s="25"/>
      <c r="P74" s="25"/>
      <c r="Q74" s="25"/>
      <c r="R74" s="25"/>
      <c r="S74" s="25"/>
      <c r="T74" s="25"/>
      <c r="U74" s="25"/>
    </row>
    <row r="75" spans="1:21" x14ac:dyDescent="0.25">
      <c r="A75" s="25"/>
      <c r="B75" s="25"/>
      <c r="C75" s="25"/>
      <c r="D75" s="25"/>
      <c r="E75" s="25"/>
      <c r="F75" s="25"/>
      <c r="G75" s="25"/>
      <c r="H75" s="25"/>
      <c r="I75" s="25"/>
      <c r="J75" s="25"/>
      <c r="K75" s="25"/>
      <c r="L75" s="25"/>
      <c r="M75" s="25"/>
      <c r="N75" s="25"/>
      <c r="O75" s="25"/>
      <c r="P75" s="25"/>
      <c r="Q75" s="25"/>
      <c r="R75" s="25"/>
      <c r="S75" s="25"/>
      <c r="T75" s="25"/>
      <c r="U75" s="25"/>
    </row>
    <row r="76" spans="1:21" x14ac:dyDescent="0.25">
      <c r="A76" s="25"/>
      <c r="B76" s="25"/>
      <c r="C76" s="25"/>
      <c r="D76" s="25"/>
      <c r="E76" s="25"/>
      <c r="F76" s="25"/>
      <c r="G76" s="25"/>
      <c r="H76" s="25"/>
      <c r="I76" s="25"/>
      <c r="J76" s="25"/>
      <c r="K76" s="25"/>
      <c r="L76" s="25"/>
      <c r="M76" s="25"/>
      <c r="N76" s="25"/>
      <c r="O76" s="25"/>
      <c r="P76" s="25"/>
      <c r="Q76" s="25"/>
      <c r="R76" s="25"/>
      <c r="S76" s="25"/>
      <c r="T76" s="25"/>
      <c r="U76" s="25"/>
    </row>
    <row r="77" spans="1:21" x14ac:dyDescent="0.25">
      <c r="A77" s="25"/>
      <c r="B77" s="25"/>
      <c r="C77" s="25"/>
      <c r="D77" s="25"/>
      <c r="E77" s="25"/>
      <c r="F77" s="25"/>
      <c r="G77" s="25"/>
      <c r="H77" s="25"/>
      <c r="I77" s="25"/>
      <c r="J77" s="25"/>
      <c r="K77" s="25"/>
      <c r="L77" s="25"/>
      <c r="M77" s="25"/>
      <c r="N77" s="25"/>
      <c r="O77" s="25"/>
      <c r="P77" s="25"/>
      <c r="Q77" s="25"/>
      <c r="R77" s="25"/>
      <c r="S77" s="25"/>
      <c r="T77" s="25"/>
      <c r="U77" s="25"/>
    </row>
    <row r="78" spans="1:21" x14ac:dyDescent="0.25">
      <c r="A78" s="25"/>
      <c r="B78" s="25"/>
      <c r="C78" s="25"/>
      <c r="D78" s="25"/>
      <c r="E78" s="25"/>
      <c r="F78" s="25"/>
      <c r="G78" s="25"/>
      <c r="H78" s="25"/>
      <c r="I78" s="25"/>
      <c r="J78" s="25"/>
      <c r="K78" s="25"/>
      <c r="L78" s="25"/>
      <c r="M78" s="25"/>
      <c r="N78" s="25"/>
      <c r="O78" s="25"/>
      <c r="P78" s="25"/>
      <c r="Q78" s="25"/>
      <c r="R78" s="25"/>
      <c r="S78" s="25"/>
      <c r="T78" s="25"/>
      <c r="U78" s="25"/>
    </row>
    <row r="79" spans="1:21" x14ac:dyDescent="0.25">
      <c r="A79" s="25"/>
      <c r="B79" s="25"/>
      <c r="C79" s="25"/>
      <c r="D79" s="25"/>
      <c r="E79" s="25"/>
      <c r="F79" s="25"/>
      <c r="G79" s="25"/>
      <c r="H79" s="25"/>
      <c r="I79" s="25"/>
      <c r="J79" s="25"/>
      <c r="K79" s="25"/>
      <c r="L79" s="25"/>
      <c r="M79" s="25"/>
      <c r="N79" s="25"/>
      <c r="O79" s="25"/>
      <c r="P79" s="25"/>
      <c r="Q79" s="25"/>
      <c r="R79" s="25"/>
      <c r="S79" s="25"/>
      <c r="T79" s="25"/>
      <c r="U79" s="25"/>
    </row>
    <row r="80" spans="1:21" x14ac:dyDescent="0.25">
      <c r="A80" s="25"/>
      <c r="B80" s="25"/>
      <c r="C80" s="25"/>
      <c r="D80" s="25"/>
      <c r="E80" s="25"/>
      <c r="F80" s="25"/>
      <c r="G80" s="25"/>
      <c r="H80" s="25"/>
      <c r="I80" s="25"/>
      <c r="J80" s="25"/>
      <c r="K80" s="25"/>
      <c r="L80" s="25"/>
      <c r="M80" s="25"/>
      <c r="N80" s="25"/>
      <c r="O80" s="25"/>
      <c r="P80" s="25"/>
      <c r="Q80" s="25"/>
      <c r="R80" s="25"/>
      <c r="S80" s="25"/>
      <c r="T80" s="25"/>
      <c r="U80" s="25"/>
    </row>
    <row r="81" spans="1:21" x14ac:dyDescent="0.25">
      <c r="A81" s="25"/>
      <c r="B81" s="25"/>
      <c r="C81" s="25"/>
      <c r="D81" s="25"/>
      <c r="E81" s="25"/>
      <c r="F81" s="25"/>
      <c r="G81" s="25"/>
      <c r="H81" s="25"/>
      <c r="I81" s="25"/>
      <c r="J81" s="25"/>
      <c r="K81" s="25"/>
      <c r="L81" s="25"/>
      <c r="M81" s="25"/>
      <c r="N81" s="25"/>
      <c r="O81" s="25"/>
      <c r="P81" s="25"/>
      <c r="Q81" s="25"/>
      <c r="R81" s="25"/>
      <c r="S81" s="25"/>
      <c r="T81" s="25"/>
      <c r="U81" s="25"/>
    </row>
    <row r="82" spans="1:21" x14ac:dyDescent="0.25">
      <c r="A82" s="25"/>
      <c r="B82" s="25"/>
      <c r="C82" s="25"/>
      <c r="D82" s="25"/>
      <c r="E82" s="25"/>
      <c r="F82" s="25"/>
      <c r="G82" s="25"/>
      <c r="H82" s="25"/>
      <c r="I82" s="25"/>
      <c r="J82" s="25"/>
      <c r="K82" s="25"/>
      <c r="L82" s="25"/>
      <c r="M82" s="25"/>
      <c r="N82" s="25"/>
      <c r="O82" s="25"/>
      <c r="P82" s="25"/>
      <c r="Q82" s="25"/>
      <c r="R82" s="25"/>
      <c r="S82" s="25"/>
      <c r="T82" s="25"/>
      <c r="U82" s="25"/>
    </row>
    <row r="83" spans="1:21" x14ac:dyDescent="0.25">
      <c r="A83" s="25"/>
      <c r="B83" s="25"/>
      <c r="C83" s="25"/>
      <c r="D83" s="25"/>
      <c r="E83" s="25"/>
      <c r="F83" s="25"/>
      <c r="G83" s="25"/>
      <c r="H83" s="25"/>
      <c r="I83" s="25"/>
      <c r="J83" s="25"/>
      <c r="K83" s="25"/>
      <c r="L83" s="25"/>
      <c r="M83" s="25"/>
      <c r="N83" s="25"/>
      <c r="O83" s="25"/>
      <c r="P83" s="25"/>
      <c r="Q83" s="25"/>
      <c r="R83" s="25"/>
      <c r="S83" s="25"/>
      <c r="T83" s="25"/>
      <c r="U83" s="25"/>
    </row>
    <row r="84" spans="1:21" x14ac:dyDescent="0.25">
      <c r="A84" s="25"/>
      <c r="B84" s="25"/>
      <c r="C84" s="25"/>
      <c r="D84" s="25"/>
      <c r="E84" s="25"/>
      <c r="F84" s="25"/>
      <c r="G84" s="25"/>
      <c r="H84" s="25"/>
      <c r="I84" s="25"/>
      <c r="J84" s="25"/>
      <c r="K84" s="25"/>
      <c r="L84" s="25"/>
      <c r="M84" s="25"/>
      <c r="N84" s="25"/>
      <c r="O84" s="25"/>
      <c r="P84" s="25"/>
      <c r="Q84" s="25"/>
      <c r="R84" s="25"/>
      <c r="S84" s="25"/>
      <c r="T84" s="25"/>
      <c r="U84" s="25"/>
    </row>
    <row r="85" spans="1:21" x14ac:dyDescent="0.25">
      <c r="A85" s="25"/>
      <c r="B85" s="25"/>
      <c r="C85" s="25"/>
      <c r="D85" s="25"/>
      <c r="E85" s="25"/>
      <c r="F85" s="25"/>
      <c r="G85" s="25"/>
      <c r="H85" s="25"/>
      <c r="I85" s="25"/>
      <c r="J85" s="25"/>
      <c r="K85" s="25"/>
      <c r="L85" s="25"/>
      <c r="M85" s="25"/>
      <c r="N85" s="25"/>
      <c r="O85" s="25"/>
      <c r="P85" s="25"/>
      <c r="Q85" s="25"/>
      <c r="R85" s="25"/>
      <c r="S85" s="25"/>
      <c r="T85" s="25"/>
      <c r="U85" s="25"/>
    </row>
    <row r="86" spans="1:21" x14ac:dyDescent="0.25">
      <c r="A86" s="25"/>
      <c r="B86" s="25"/>
      <c r="C86" s="25"/>
      <c r="D86" s="25"/>
      <c r="E86" s="25"/>
      <c r="F86" s="25"/>
      <c r="G86" s="25"/>
      <c r="H86" s="25"/>
      <c r="I86" s="25"/>
      <c r="J86" s="25"/>
      <c r="K86" s="25"/>
      <c r="L86" s="25"/>
      <c r="M86" s="25"/>
      <c r="N86" s="25"/>
      <c r="O86" s="25"/>
      <c r="P86" s="25"/>
      <c r="Q86" s="25"/>
      <c r="R86" s="25"/>
      <c r="S86" s="25"/>
      <c r="T86" s="25"/>
      <c r="U86" s="25"/>
    </row>
    <row r="87" spans="1:21" x14ac:dyDescent="0.25">
      <c r="A87" s="25"/>
      <c r="B87" s="25"/>
      <c r="C87" s="25"/>
      <c r="D87" s="25"/>
      <c r="E87" s="25"/>
      <c r="F87" s="25"/>
      <c r="G87" s="25"/>
      <c r="H87" s="25"/>
      <c r="I87" s="25"/>
      <c r="J87" s="25"/>
      <c r="K87" s="25"/>
      <c r="L87" s="25"/>
      <c r="M87" s="25"/>
      <c r="N87" s="25"/>
      <c r="O87" s="25"/>
      <c r="P87" s="25"/>
      <c r="Q87" s="25"/>
      <c r="R87" s="25"/>
      <c r="S87" s="25"/>
      <c r="T87" s="25"/>
      <c r="U87" s="25"/>
    </row>
    <row r="88" spans="1:21" x14ac:dyDescent="0.25">
      <c r="A88" s="25"/>
      <c r="B88" s="25"/>
      <c r="C88" s="25"/>
      <c r="D88" s="25"/>
      <c r="E88" s="25"/>
      <c r="F88" s="25"/>
      <c r="G88" s="25"/>
      <c r="H88" s="25"/>
      <c r="I88" s="25"/>
      <c r="J88" s="25"/>
      <c r="K88" s="25"/>
      <c r="L88" s="25"/>
      <c r="M88" s="25"/>
      <c r="N88" s="25"/>
      <c r="O88" s="25"/>
      <c r="P88" s="25"/>
      <c r="Q88" s="25"/>
      <c r="R88" s="25"/>
      <c r="S88" s="25"/>
      <c r="T88" s="25"/>
      <c r="U88" s="25"/>
    </row>
    <row r="89" spans="1:21" x14ac:dyDescent="0.25">
      <c r="A89" s="25"/>
      <c r="B89" s="25"/>
      <c r="C89" s="25"/>
      <c r="D89" s="25"/>
      <c r="E89" s="25"/>
      <c r="F89" s="25"/>
      <c r="G89" s="25"/>
      <c r="H89" s="25"/>
      <c r="I89" s="25"/>
      <c r="J89" s="25"/>
      <c r="K89" s="25"/>
      <c r="L89" s="25"/>
      <c r="M89" s="25"/>
      <c r="N89" s="25"/>
      <c r="O89" s="25"/>
      <c r="P89" s="25"/>
      <c r="Q89" s="25"/>
      <c r="R89" s="25"/>
      <c r="S89" s="25"/>
      <c r="T89" s="25"/>
      <c r="U89" s="25"/>
    </row>
    <row r="90" spans="1:21" x14ac:dyDescent="0.25">
      <c r="A90" s="25"/>
      <c r="B90" s="25"/>
      <c r="C90" s="25"/>
      <c r="D90" s="25"/>
      <c r="E90" s="25"/>
      <c r="F90" s="25"/>
      <c r="G90" s="25"/>
      <c r="H90" s="25"/>
      <c r="I90" s="25"/>
      <c r="J90" s="25"/>
      <c r="K90" s="25"/>
      <c r="L90" s="25"/>
      <c r="M90" s="25"/>
      <c r="N90" s="25"/>
      <c r="O90" s="25"/>
      <c r="P90" s="25"/>
      <c r="Q90" s="25"/>
      <c r="R90" s="25"/>
      <c r="S90" s="25"/>
      <c r="T90" s="25"/>
      <c r="U90" s="25"/>
    </row>
    <row r="91" spans="1:21" x14ac:dyDescent="0.25">
      <c r="A91" s="25"/>
      <c r="B91" s="25"/>
      <c r="C91" s="25"/>
      <c r="D91" s="25"/>
      <c r="E91" s="25"/>
      <c r="F91" s="25"/>
      <c r="G91" s="25"/>
      <c r="H91" s="25"/>
      <c r="I91" s="25"/>
      <c r="J91" s="25"/>
      <c r="K91" s="25"/>
      <c r="L91" s="25"/>
      <c r="M91" s="25"/>
      <c r="N91" s="25"/>
      <c r="O91" s="25"/>
      <c r="P91" s="25"/>
      <c r="Q91" s="25"/>
      <c r="R91" s="25"/>
      <c r="S91" s="25"/>
      <c r="T91" s="25"/>
      <c r="U91" s="25"/>
    </row>
    <row r="92" spans="1:21" x14ac:dyDescent="0.25">
      <c r="A92" s="25"/>
      <c r="B92" s="25"/>
      <c r="C92" s="25"/>
      <c r="D92" s="25"/>
      <c r="E92" s="25"/>
      <c r="F92" s="25"/>
      <c r="G92" s="25"/>
      <c r="H92" s="25"/>
      <c r="I92" s="25"/>
      <c r="J92" s="25"/>
      <c r="K92" s="25"/>
      <c r="L92" s="25"/>
      <c r="M92" s="25"/>
      <c r="N92" s="25"/>
      <c r="O92" s="25"/>
      <c r="P92" s="25"/>
      <c r="Q92" s="25"/>
      <c r="R92" s="25"/>
      <c r="S92" s="25"/>
      <c r="T92" s="25"/>
      <c r="U92" s="25"/>
    </row>
    <row r="93" spans="1:21" x14ac:dyDescent="0.25">
      <c r="A93" s="25"/>
      <c r="B93" s="25"/>
      <c r="C93" s="25"/>
      <c r="D93" s="25"/>
      <c r="E93" s="25"/>
      <c r="F93" s="25"/>
      <c r="G93" s="25"/>
      <c r="H93" s="25"/>
      <c r="I93" s="25"/>
      <c r="J93" s="25"/>
      <c r="K93" s="25"/>
      <c r="L93" s="25"/>
      <c r="M93" s="25"/>
      <c r="N93" s="25"/>
      <c r="O93" s="25"/>
      <c r="P93" s="25"/>
      <c r="Q93" s="25"/>
      <c r="R93" s="25"/>
      <c r="S93" s="25"/>
      <c r="T93" s="25"/>
      <c r="U93" s="25"/>
    </row>
    <row r="94" spans="1:21" x14ac:dyDescent="0.25">
      <c r="A94" s="25"/>
      <c r="B94" s="25"/>
      <c r="C94" s="25"/>
      <c r="D94" s="25"/>
      <c r="E94" s="25"/>
      <c r="F94" s="25"/>
      <c r="G94" s="25"/>
      <c r="H94" s="25"/>
      <c r="I94" s="25"/>
      <c r="J94" s="25"/>
      <c r="K94" s="25"/>
      <c r="L94" s="25"/>
      <c r="M94" s="25"/>
      <c r="N94" s="25"/>
      <c r="O94" s="25"/>
      <c r="P94" s="25"/>
      <c r="Q94" s="25"/>
      <c r="R94" s="25"/>
      <c r="S94" s="25"/>
      <c r="T94" s="25"/>
      <c r="U94" s="25"/>
    </row>
    <row r="95" spans="1:21" x14ac:dyDescent="0.25">
      <c r="A95" s="25"/>
      <c r="B95" s="25"/>
      <c r="C95" s="25"/>
      <c r="D95" s="25"/>
      <c r="E95" s="25"/>
      <c r="F95" s="25"/>
      <c r="G95" s="25"/>
      <c r="H95" s="25"/>
      <c r="I95" s="25"/>
      <c r="J95" s="25"/>
      <c r="K95" s="25"/>
      <c r="L95" s="25"/>
      <c r="M95" s="25"/>
      <c r="N95" s="25"/>
      <c r="O95" s="25"/>
      <c r="P95" s="25"/>
      <c r="Q95" s="25"/>
      <c r="R95" s="25"/>
      <c r="S95" s="25"/>
      <c r="T95" s="25"/>
      <c r="U95" s="25"/>
    </row>
    <row r="96" spans="1:21" x14ac:dyDescent="0.25">
      <c r="A96" s="25"/>
      <c r="B96" s="25"/>
      <c r="C96" s="25"/>
      <c r="D96" s="25"/>
      <c r="E96" s="25"/>
      <c r="F96" s="25"/>
      <c r="G96" s="25"/>
      <c r="H96" s="25"/>
      <c r="I96" s="25"/>
      <c r="J96" s="25"/>
      <c r="K96" s="25"/>
      <c r="L96" s="25"/>
      <c r="M96" s="25"/>
      <c r="N96" s="25"/>
      <c r="O96" s="25"/>
      <c r="P96" s="25"/>
      <c r="Q96" s="25"/>
      <c r="R96" s="25"/>
      <c r="S96" s="25"/>
      <c r="T96" s="25"/>
      <c r="U96" s="25"/>
    </row>
    <row r="97" spans="1:21" x14ac:dyDescent="0.25">
      <c r="A97" s="25"/>
      <c r="B97" s="25"/>
      <c r="C97" s="25"/>
      <c r="D97" s="25"/>
      <c r="E97" s="25"/>
      <c r="F97" s="25"/>
      <c r="G97" s="25"/>
      <c r="H97" s="25"/>
      <c r="I97" s="25"/>
      <c r="J97" s="25"/>
      <c r="K97" s="25"/>
      <c r="L97" s="25"/>
      <c r="M97" s="25"/>
      <c r="N97" s="25"/>
      <c r="O97" s="25"/>
      <c r="P97" s="25"/>
      <c r="Q97" s="25"/>
      <c r="R97" s="25"/>
      <c r="S97" s="25"/>
      <c r="T97" s="25"/>
      <c r="U97" s="25"/>
    </row>
    <row r="98" spans="1:21" x14ac:dyDescent="0.25">
      <c r="A98" s="25"/>
      <c r="B98" s="25"/>
      <c r="C98" s="25"/>
      <c r="D98" s="25"/>
      <c r="E98" s="25"/>
      <c r="F98" s="25"/>
      <c r="G98" s="25"/>
      <c r="H98" s="25"/>
      <c r="I98" s="25"/>
      <c r="J98" s="25"/>
      <c r="K98" s="25"/>
      <c r="L98" s="25"/>
      <c r="M98" s="25"/>
      <c r="N98" s="25"/>
      <c r="O98" s="25"/>
      <c r="P98" s="25"/>
      <c r="Q98" s="25"/>
      <c r="R98" s="25"/>
      <c r="S98" s="25"/>
      <c r="T98" s="25"/>
      <c r="U98" s="25"/>
    </row>
    <row r="99" spans="1:21" x14ac:dyDescent="0.25">
      <c r="A99" s="25"/>
      <c r="B99" s="25"/>
      <c r="C99" s="25"/>
      <c r="D99" s="25"/>
      <c r="E99" s="25"/>
      <c r="F99" s="25"/>
      <c r="G99" s="25"/>
      <c r="H99" s="25"/>
      <c r="I99" s="25"/>
      <c r="J99" s="25"/>
      <c r="K99" s="25"/>
      <c r="L99" s="25"/>
      <c r="M99" s="25"/>
      <c r="N99" s="25"/>
      <c r="O99" s="25"/>
      <c r="P99" s="25"/>
      <c r="Q99" s="25"/>
      <c r="R99" s="25"/>
      <c r="S99" s="25"/>
      <c r="T99" s="25"/>
      <c r="U99" s="25"/>
    </row>
    <row r="100" spans="1:21" x14ac:dyDescent="0.25">
      <c r="A100" s="25"/>
      <c r="B100" s="25"/>
      <c r="C100" s="25"/>
      <c r="D100" s="25"/>
      <c r="E100" s="25"/>
      <c r="F100" s="25"/>
      <c r="G100" s="25"/>
      <c r="H100" s="25"/>
      <c r="I100" s="25"/>
      <c r="J100" s="25"/>
      <c r="K100" s="25"/>
      <c r="L100" s="25"/>
      <c r="M100" s="25"/>
      <c r="N100" s="25"/>
      <c r="O100" s="25"/>
      <c r="P100" s="25"/>
      <c r="Q100" s="25"/>
      <c r="R100" s="25"/>
      <c r="S100" s="25"/>
      <c r="T100" s="25"/>
      <c r="U100" s="25"/>
    </row>
    <row r="101" spans="1:21" x14ac:dyDescent="0.25">
      <c r="A101" s="25"/>
      <c r="B101" s="25"/>
      <c r="C101" s="25"/>
      <c r="D101" s="25"/>
      <c r="E101" s="25"/>
      <c r="F101" s="25"/>
      <c r="G101" s="25"/>
      <c r="H101" s="25"/>
      <c r="I101" s="25"/>
      <c r="J101" s="25"/>
      <c r="K101" s="25"/>
      <c r="L101" s="25"/>
      <c r="M101" s="25"/>
      <c r="N101" s="25"/>
      <c r="O101" s="25"/>
      <c r="P101" s="25"/>
      <c r="Q101" s="25"/>
      <c r="R101" s="25"/>
      <c r="S101" s="25"/>
      <c r="T101" s="25"/>
      <c r="U101" s="25"/>
    </row>
    <row r="102" spans="1:21" x14ac:dyDescent="0.25">
      <c r="A102" s="25"/>
      <c r="B102" s="25"/>
      <c r="C102" s="25"/>
      <c r="D102" s="25"/>
      <c r="E102" s="25"/>
      <c r="F102" s="25"/>
      <c r="G102" s="25"/>
      <c r="H102" s="25"/>
      <c r="I102" s="25"/>
      <c r="J102" s="25"/>
      <c r="K102" s="25"/>
      <c r="L102" s="25"/>
      <c r="M102" s="25"/>
      <c r="N102" s="25"/>
      <c r="O102" s="25"/>
      <c r="P102" s="25"/>
      <c r="Q102" s="25"/>
      <c r="R102" s="25"/>
      <c r="S102" s="25"/>
      <c r="T102" s="25"/>
      <c r="U102" s="25"/>
    </row>
    <row r="103" spans="1:21" x14ac:dyDescent="0.25">
      <c r="A103" s="25"/>
      <c r="B103" s="25"/>
      <c r="C103" s="25"/>
      <c r="D103" s="25"/>
      <c r="E103" s="25"/>
      <c r="F103" s="25"/>
      <c r="G103" s="25"/>
      <c r="H103" s="25"/>
      <c r="I103" s="25"/>
      <c r="J103" s="25"/>
      <c r="K103" s="25"/>
      <c r="L103" s="25"/>
      <c r="M103" s="25"/>
      <c r="N103" s="25"/>
      <c r="O103" s="25"/>
      <c r="P103" s="25"/>
      <c r="Q103" s="25"/>
      <c r="R103" s="25"/>
      <c r="S103" s="25"/>
      <c r="T103" s="25"/>
      <c r="U103" s="25"/>
    </row>
    <row r="104" spans="1:21" x14ac:dyDescent="0.25">
      <c r="A104" s="25"/>
      <c r="B104" s="25"/>
      <c r="C104" s="25"/>
      <c r="D104" s="25"/>
      <c r="E104" s="25"/>
      <c r="F104" s="25"/>
      <c r="G104" s="25"/>
      <c r="H104" s="25"/>
      <c r="I104" s="25"/>
      <c r="J104" s="25"/>
      <c r="K104" s="25"/>
      <c r="L104" s="25"/>
      <c r="M104" s="25"/>
      <c r="N104" s="25"/>
      <c r="O104" s="25"/>
      <c r="P104" s="25"/>
      <c r="Q104" s="25"/>
      <c r="R104" s="25"/>
      <c r="S104" s="25"/>
      <c r="T104" s="25"/>
      <c r="U104" s="25"/>
    </row>
    <row r="105" spans="1:21" x14ac:dyDescent="0.25">
      <c r="A105" s="25"/>
      <c r="B105" s="25"/>
      <c r="C105" s="25"/>
      <c r="D105" s="25"/>
      <c r="E105" s="25"/>
      <c r="F105" s="25"/>
      <c r="G105" s="25"/>
      <c r="H105" s="25"/>
      <c r="I105" s="25"/>
      <c r="J105" s="25"/>
      <c r="K105" s="25"/>
      <c r="L105" s="25"/>
      <c r="M105" s="25"/>
      <c r="N105" s="25"/>
      <c r="O105" s="25"/>
      <c r="P105" s="25"/>
      <c r="Q105" s="25"/>
      <c r="R105" s="25"/>
      <c r="S105" s="25"/>
      <c r="T105" s="25"/>
      <c r="U105" s="25"/>
    </row>
    <row r="106" spans="1:21" x14ac:dyDescent="0.25">
      <c r="A106" s="25"/>
      <c r="B106" s="25"/>
      <c r="C106" s="25"/>
      <c r="D106" s="25"/>
      <c r="E106" s="25"/>
      <c r="F106" s="25"/>
      <c r="G106" s="25"/>
      <c r="H106" s="25"/>
      <c r="I106" s="25"/>
      <c r="J106" s="25"/>
      <c r="K106" s="25"/>
      <c r="L106" s="25"/>
      <c r="M106" s="25"/>
      <c r="N106" s="25"/>
      <c r="O106" s="25"/>
      <c r="P106" s="25"/>
      <c r="Q106" s="25"/>
      <c r="R106" s="25"/>
      <c r="S106" s="25"/>
      <c r="T106" s="25"/>
      <c r="U106" s="25"/>
    </row>
    <row r="107" spans="1:21" x14ac:dyDescent="0.25">
      <c r="A107" s="25"/>
      <c r="B107" s="25"/>
      <c r="C107" s="25"/>
      <c r="D107" s="25"/>
      <c r="E107" s="25"/>
      <c r="F107" s="25"/>
      <c r="G107" s="25"/>
      <c r="H107" s="25"/>
      <c r="I107" s="25"/>
      <c r="J107" s="25"/>
      <c r="K107" s="25"/>
      <c r="L107" s="25"/>
      <c r="M107" s="25"/>
      <c r="N107" s="25"/>
      <c r="O107" s="25"/>
      <c r="P107" s="25"/>
      <c r="Q107" s="25"/>
      <c r="R107" s="25"/>
      <c r="S107" s="25"/>
      <c r="T107" s="25"/>
      <c r="U107" s="25"/>
    </row>
    <row r="108" spans="1:21" x14ac:dyDescent="0.25">
      <c r="A108" s="25"/>
      <c r="B108" s="25"/>
      <c r="C108" s="25"/>
      <c r="D108" s="25"/>
      <c r="E108" s="25"/>
      <c r="F108" s="25"/>
      <c r="G108" s="25"/>
      <c r="H108" s="25"/>
      <c r="I108" s="25"/>
      <c r="J108" s="25"/>
      <c r="K108" s="25"/>
      <c r="L108" s="25"/>
      <c r="M108" s="25"/>
      <c r="N108" s="25"/>
      <c r="O108" s="25"/>
      <c r="P108" s="25"/>
      <c r="Q108" s="25"/>
      <c r="R108" s="25"/>
      <c r="S108" s="25"/>
      <c r="T108" s="25"/>
      <c r="U108" s="25"/>
    </row>
    <row r="109" spans="1:21" x14ac:dyDescent="0.25">
      <c r="A109" s="25"/>
      <c r="B109" s="25"/>
      <c r="C109" s="25"/>
      <c r="D109" s="25"/>
      <c r="E109" s="25"/>
      <c r="F109" s="25"/>
      <c r="G109" s="25"/>
      <c r="H109" s="25"/>
      <c r="I109" s="25"/>
      <c r="J109" s="25"/>
      <c r="K109" s="25"/>
      <c r="L109" s="25"/>
      <c r="M109" s="25"/>
      <c r="N109" s="25"/>
      <c r="O109" s="25"/>
      <c r="P109" s="25"/>
      <c r="Q109" s="25"/>
      <c r="R109" s="25"/>
      <c r="S109" s="25"/>
      <c r="T109" s="25"/>
      <c r="U109" s="25"/>
    </row>
    <row r="110" spans="1:21" x14ac:dyDescent="0.25">
      <c r="A110" s="25"/>
      <c r="B110" s="25"/>
      <c r="C110" s="25"/>
      <c r="D110" s="25"/>
      <c r="E110" s="25"/>
      <c r="F110" s="25"/>
      <c r="G110" s="25"/>
      <c r="H110" s="25"/>
      <c r="I110" s="25"/>
      <c r="J110" s="25"/>
      <c r="K110" s="25"/>
      <c r="L110" s="25"/>
      <c r="M110" s="25"/>
      <c r="N110" s="25"/>
      <c r="O110" s="25"/>
      <c r="P110" s="25"/>
      <c r="Q110" s="25"/>
      <c r="R110" s="25"/>
      <c r="S110" s="25"/>
      <c r="T110" s="25"/>
      <c r="U110" s="25"/>
    </row>
    <row r="111" spans="1:21" x14ac:dyDescent="0.25">
      <c r="A111" s="25"/>
      <c r="B111" s="25"/>
      <c r="C111" s="25"/>
      <c r="D111" s="25"/>
      <c r="E111" s="25"/>
      <c r="F111" s="25"/>
      <c r="G111" s="25"/>
      <c r="H111" s="25"/>
      <c r="I111" s="25"/>
      <c r="J111" s="25"/>
      <c r="K111" s="25"/>
      <c r="L111" s="25"/>
      <c r="M111" s="25"/>
      <c r="N111" s="25"/>
      <c r="O111" s="25"/>
      <c r="P111" s="25"/>
      <c r="Q111" s="25"/>
      <c r="R111" s="25"/>
      <c r="S111" s="25"/>
      <c r="T111" s="25"/>
      <c r="U111" s="25"/>
    </row>
    <row r="112" spans="1:21" x14ac:dyDescent="0.25">
      <c r="A112" s="25"/>
      <c r="B112" s="25"/>
      <c r="C112" s="25"/>
      <c r="D112" s="25"/>
      <c r="E112" s="25"/>
      <c r="F112" s="25"/>
      <c r="G112" s="25"/>
      <c r="H112" s="25"/>
      <c r="I112" s="25"/>
      <c r="J112" s="25"/>
      <c r="K112" s="25"/>
      <c r="L112" s="25"/>
      <c r="M112" s="25"/>
      <c r="N112" s="25"/>
      <c r="O112" s="25"/>
      <c r="P112" s="25"/>
      <c r="Q112" s="25"/>
      <c r="R112" s="25"/>
      <c r="S112" s="25"/>
      <c r="T112" s="25"/>
      <c r="U112" s="25"/>
    </row>
    <row r="113" spans="1:21" x14ac:dyDescent="0.25">
      <c r="A113" s="25"/>
      <c r="B113" s="25"/>
      <c r="C113" s="25"/>
      <c r="D113" s="25"/>
      <c r="E113" s="25"/>
      <c r="F113" s="25"/>
      <c r="G113" s="25"/>
      <c r="H113" s="25"/>
      <c r="I113" s="25"/>
      <c r="J113" s="25"/>
      <c r="K113" s="25"/>
      <c r="L113" s="25"/>
      <c r="M113" s="25"/>
      <c r="N113" s="25"/>
      <c r="O113" s="25"/>
      <c r="P113" s="25"/>
      <c r="Q113" s="25"/>
      <c r="R113" s="25"/>
      <c r="S113" s="25"/>
      <c r="T113" s="25"/>
      <c r="U113" s="25"/>
    </row>
    <row r="114" spans="1:21" x14ac:dyDescent="0.25">
      <c r="A114" s="25"/>
      <c r="B114" s="25"/>
      <c r="C114" s="25"/>
      <c r="D114" s="25"/>
      <c r="E114" s="25"/>
      <c r="F114" s="25"/>
      <c r="G114" s="25"/>
      <c r="H114" s="25"/>
      <c r="I114" s="25"/>
      <c r="J114" s="25"/>
      <c r="K114" s="25"/>
      <c r="L114" s="25"/>
      <c r="M114" s="25"/>
      <c r="N114" s="25"/>
      <c r="O114" s="25"/>
      <c r="P114" s="25"/>
      <c r="Q114" s="25"/>
      <c r="R114" s="25"/>
      <c r="S114" s="25"/>
      <c r="T114" s="25"/>
      <c r="U114" s="25"/>
    </row>
    <row r="115" spans="1:21" x14ac:dyDescent="0.25">
      <c r="A115" s="25"/>
      <c r="B115" s="25"/>
      <c r="C115" s="25"/>
      <c r="D115" s="25"/>
      <c r="E115" s="25"/>
      <c r="F115" s="25"/>
      <c r="G115" s="25"/>
      <c r="H115" s="25"/>
      <c r="I115" s="25"/>
      <c r="J115" s="25"/>
      <c r="K115" s="25"/>
      <c r="L115" s="25"/>
      <c r="M115" s="25"/>
      <c r="N115" s="25"/>
      <c r="O115" s="25"/>
      <c r="P115" s="25"/>
      <c r="Q115" s="25"/>
      <c r="R115" s="25"/>
      <c r="S115" s="25"/>
      <c r="T115" s="25"/>
      <c r="U115" s="25"/>
    </row>
    <row r="116" spans="1:21" x14ac:dyDescent="0.25">
      <c r="A116" s="25"/>
      <c r="B116" s="25"/>
      <c r="C116" s="25"/>
      <c r="D116" s="25"/>
      <c r="E116" s="25"/>
      <c r="F116" s="25"/>
      <c r="G116" s="25"/>
      <c r="H116" s="25"/>
      <c r="I116" s="25"/>
      <c r="J116" s="25"/>
      <c r="K116" s="25"/>
      <c r="L116" s="25"/>
      <c r="M116" s="25"/>
      <c r="N116" s="25"/>
      <c r="O116" s="25"/>
      <c r="P116" s="25"/>
      <c r="Q116" s="25"/>
      <c r="R116" s="25"/>
      <c r="S116" s="25"/>
      <c r="T116" s="25"/>
      <c r="U116" s="25"/>
    </row>
    <row r="117" spans="1:21" x14ac:dyDescent="0.25">
      <c r="A117" s="25"/>
      <c r="B117" s="25"/>
      <c r="C117" s="25"/>
      <c r="D117" s="25"/>
      <c r="E117" s="25"/>
      <c r="F117" s="25"/>
      <c r="G117" s="25"/>
      <c r="H117" s="25"/>
      <c r="I117" s="25"/>
      <c r="J117" s="25"/>
      <c r="K117" s="25"/>
      <c r="L117" s="25"/>
      <c r="M117" s="25"/>
      <c r="N117" s="25"/>
      <c r="O117" s="25"/>
      <c r="P117" s="25"/>
      <c r="Q117" s="25"/>
      <c r="R117" s="25"/>
      <c r="S117" s="25"/>
      <c r="T117" s="25"/>
      <c r="U117" s="25"/>
    </row>
    <row r="118" spans="1:21" x14ac:dyDescent="0.25">
      <c r="A118" s="25"/>
      <c r="B118" s="25"/>
      <c r="C118" s="25"/>
      <c r="D118" s="25"/>
      <c r="E118" s="25"/>
      <c r="F118" s="25"/>
      <c r="G118" s="25"/>
      <c r="H118" s="25"/>
      <c r="I118" s="25"/>
      <c r="J118" s="25"/>
      <c r="K118" s="25"/>
      <c r="L118" s="25"/>
      <c r="M118" s="25"/>
      <c r="N118" s="25"/>
      <c r="O118" s="25"/>
      <c r="P118" s="25"/>
      <c r="Q118" s="25"/>
      <c r="R118" s="25"/>
      <c r="S118" s="25"/>
      <c r="T118" s="25"/>
      <c r="U118" s="25"/>
    </row>
    <row r="119" spans="1:21" x14ac:dyDescent="0.25">
      <c r="A119" s="25"/>
      <c r="B119" s="25"/>
      <c r="C119" s="25"/>
      <c r="D119" s="25"/>
      <c r="E119" s="25"/>
      <c r="F119" s="25"/>
      <c r="G119" s="25"/>
      <c r="H119" s="25"/>
      <c r="I119" s="25"/>
      <c r="J119" s="25"/>
      <c r="K119" s="25"/>
      <c r="L119" s="25"/>
      <c r="M119" s="25"/>
      <c r="N119" s="25"/>
      <c r="O119" s="25"/>
      <c r="P119" s="25"/>
      <c r="Q119" s="25"/>
      <c r="R119" s="25"/>
      <c r="S119" s="25"/>
      <c r="T119" s="25"/>
      <c r="U119" s="25"/>
    </row>
    <row r="120" spans="1:21" x14ac:dyDescent="0.25">
      <c r="A120" s="25"/>
      <c r="B120" s="25"/>
      <c r="C120" s="25"/>
      <c r="D120" s="25"/>
      <c r="E120" s="25"/>
      <c r="F120" s="25"/>
      <c r="G120" s="25"/>
      <c r="H120" s="25"/>
      <c r="I120" s="25"/>
      <c r="J120" s="25"/>
      <c r="K120" s="25"/>
      <c r="L120" s="25"/>
      <c r="M120" s="25"/>
      <c r="N120" s="25"/>
      <c r="O120" s="25"/>
      <c r="P120" s="25"/>
      <c r="Q120" s="25"/>
      <c r="R120" s="25"/>
      <c r="S120" s="25"/>
      <c r="T120" s="25"/>
      <c r="U120" s="25"/>
    </row>
    <row r="121" spans="1:21" x14ac:dyDescent="0.25">
      <c r="A121" s="25"/>
      <c r="B121" s="25"/>
      <c r="C121" s="25"/>
      <c r="D121" s="25"/>
      <c r="E121" s="25"/>
      <c r="F121" s="25"/>
      <c r="G121" s="25"/>
      <c r="H121" s="25"/>
      <c r="I121" s="25"/>
      <c r="J121" s="25"/>
      <c r="K121" s="25"/>
      <c r="L121" s="25"/>
      <c r="M121" s="25"/>
      <c r="N121" s="25"/>
      <c r="O121" s="25"/>
      <c r="P121" s="25"/>
      <c r="Q121" s="25"/>
      <c r="R121" s="25"/>
      <c r="S121" s="25"/>
      <c r="T121" s="25"/>
      <c r="U121" s="25"/>
    </row>
    <row r="122" spans="1:21" x14ac:dyDescent="0.25">
      <c r="A122" s="25"/>
      <c r="B122" s="25"/>
      <c r="C122" s="25"/>
      <c r="D122" s="25"/>
      <c r="E122" s="25"/>
      <c r="F122" s="25"/>
      <c r="G122" s="25"/>
      <c r="H122" s="25"/>
      <c r="I122" s="25"/>
      <c r="J122" s="25"/>
      <c r="K122" s="25"/>
      <c r="L122" s="25"/>
      <c r="M122" s="25"/>
      <c r="N122" s="25"/>
      <c r="O122" s="25"/>
      <c r="P122" s="25"/>
      <c r="Q122" s="25"/>
      <c r="R122" s="25"/>
      <c r="S122" s="25"/>
      <c r="T122" s="25"/>
      <c r="U122" s="25"/>
    </row>
    <row r="123" spans="1:21" x14ac:dyDescent="0.25">
      <c r="A123" s="25"/>
      <c r="B123" s="25"/>
      <c r="C123" s="25"/>
      <c r="D123" s="25"/>
      <c r="E123" s="25"/>
      <c r="F123" s="25"/>
      <c r="G123" s="25"/>
      <c r="H123" s="25"/>
      <c r="I123" s="25"/>
      <c r="J123" s="25"/>
      <c r="K123" s="25"/>
      <c r="L123" s="25"/>
      <c r="M123" s="25"/>
      <c r="N123" s="25"/>
      <c r="O123" s="25"/>
      <c r="P123" s="25"/>
      <c r="Q123" s="25"/>
      <c r="R123" s="25"/>
      <c r="S123" s="25"/>
      <c r="T123" s="25"/>
      <c r="U123" s="25"/>
    </row>
    <row r="124" spans="1:21" x14ac:dyDescent="0.25">
      <c r="A124" s="25"/>
      <c r="B124" s="25"/>
      <c r="C124" s="25"/>
      <c r="D124" s="25"/>
      <c r="E124" s="25"/>
      <c r="F124" s="25"/>
      <c r="G124" s="25"/>
      <c r="H124" s="25"/>
      <c r="I124" s="25"/>
      <c r="J124" s="25"/>
      <c r="K124" s="25"/>
      <c r="L124" s="25"/>
      <c r="M124" s="25"/>
      <c r="N124" s="25"/>
      <c r="O124" s="25"/>
      <c r="P124" s="25"/>
      <c r="Q124" s="25"/>
      <c r="R124" s="25"/>
      <c r="S124" s="25"/>
      <c r="T124" s="25"/>
      <c r="U124" s="25"/>
    </row>
    <row r="125" spans="1:21" x14ac:dyDescent="0.25">
      <c r="A125" s="25"/>
      <c r="B125" s="25"/>
      <c r="C125" s="25"/>
      <c r="D125" s="25"/>
      <c r="E125" s="25"/>
      <c r="F125" s="25"/>
      <c r="G125" s="25"/>
      <c r="H125" s="25"/>
      <c r="I125" s="25"/>
      <c r="J125" s="25"/>
      <c r="K125" s="25"/>
      <c r="L125" s="25"/>
      <c r="M125" s="25"/>
      <c r="N125" s="25"/>
      <c r="O125" s="25"/>
      <c r="P125" s="25"/>
      <c r="Q125" s="25"/>
      <c r="R125" s="25"/>
      <c r="S125" s="25"/>
      <c r="T125" s="25"/>
      <c r="U125" s="25"/>
    </row>
    <row r="126" spans="1:21" x14ac:dyDescent="0.25">
      <c r="A126" s="25"/>
      <c r="B126" s="25"/>
      <c r="C126" s="25"/>
      <c r="D126" s="25"/>
      <c r="E126" s="25"/>
      <c r="F126" s="25"/>
      <c r="G126" s="25"/>
      <c r="H126" s="25"/>
      <c r="I126" s="25"/>
      <c r="J126" s="25"/>
      <c r="K126" s="25"/>
      <c r="L126" s="25"/>
      <c r="M126" s="25"/>
      <c r="N126" s="25"/>
      <c r="O126" s="25"/>
      <c r="P126" s="25"/>
      <c r="Q126" s="25"/>
      <c r="R126" s="25"/>
      <c r="S126" s="25"/>
      <c r="T126" s="25"/>
      <c r="U126" s="25"/>
    </row>
    <row r="127" spans="1:21" x14ac:dyDescent="0.25">
      <c r="A127" s="25"/>
      <c r="B127" s="25"/>
      <c r="C127" s="25"/>
      <c r="D127" s="25"/>
      <c r="E127" s="25"/>
      <c r="F127" s="25"/>
      <c r="G127" s="25"/>
      <c r="H127" s="25"/>
      <c r="I127" s="25"/>
      <c r="J127" s="25"/>
      <c r="K127" s="25"/>
      <c r="L127" s="25"/>
      <c r="M127" s="25"/>
      <c r="N127" s="25"/>
      <c r="O127" s="25"/>
      <c r="P127" s="25"/>
      <c r="Q127" s="25"/>
      <c r="R127" s="25"/>
      <c r="S127" s="25"/>
      <c r="T127" s="25"/>
      <c r="U127" s="25"/>
    </row>
    <row r="128" spans="1:21" x14ac:dyDescent="0.25">
      <c r="A128" s="25"/>
      <c r="B128" s="25"/>
      <c r="C128" s="25"/>
      <c r="D128" s="25"/>
      <c r="E128" s="25"/>
      <c r="F128" s="25"/>
      <c r="G128" s="25"/>
      <c r="H128" s="25"/>
      <c r="I128" s="25"/>
      <c r="J128" s="25"/>
      <c r="K128" s="25"/>
      <c r="L128" s="25"/>
      <c r="M128" s="25"/>
      <c r="N128" s="25"/>
      <c r="O128" s="25"/>
      <c r="P128" s="25"/>
      <c r="Q128" s="25"/>
      <c r="R128" s="25"/>
      <c r="S128" s="25"/>
      <c r="T128" s="25"/>
      <c r="U128" s="25"/>
    </row>
    <row r="129" spans="1:21" x14ac:dyDescent="0.25">
      <c r="A129" s="25"/>
      <c r="B129" s="25"/>
      <c r="C129" s="25"/>
      <c r="D129" s="25"/>
      <c r="E129" s="25"/>
      <c r="F129" s="25"/>
      <c r="G129" s="25"/>
      <c r="H129" s="25"/>
      <c r="I129" s="25"/>
      <c r="J129" s="25"/>
      <c r="K129" s="25"/>
      <c r="L129" s="25"/>
      <c r="M129" s="25"/>
      <c r="N129" s="25"/>
      <c r="O129" s="25"/>
      <c r="P129" s="25"/>
      <c r="Q129" s="25"/>
      <c r="R129" s="25"/>
      <c r="S129" s="25"/>
      <c r="T129" s="25"/>
      <c r="U129" s="25"/>
    </row>
    <row r="130" spans="1:21" x14ac:dyDescent="0.25">
      <c r="A130" s="25"/>
      <c r="B130" s="25"/>
      <c r="C130" s="25"/>
      <c r="D130" s="25"/>
      <c r="E130" s="25"/>
      <c r="F130" s="25"/>
      <c r="G130" s="25"/>
      <c r="H130" s="25"/>
      <c r="I130" s="25"/>
      <c r="J130" s="25"/>
      <c r="K130" s="25"/>
      <c r="L130" s="25"/>
      <c r="M130" s="25"/>
      <c r="N130" s="25"/>
      <c r="O130" s="25"/>
      <c r="P130" s="25"/>
      <c r="Q130" s="25"/>
      <c r="R130" s="25"/>
      <c r="S130" s="25"/>
      <c r="T130" s="25"/>
      <c r="U130" s="25"/>
    </row>
    <row r="131" spans="1:21" x14ac:dyDescent="0.25">
      <c r="A131" s="25"/>
      <c r="B131" s="25"/>
      <c r="C131" s="25"/>
      <c r="D131" s="25"/>
      <c r="E131" s="25"/>
      <c r="F131" s="25"/>
      <c r="G131" s="25"/>
      <c r="H131" s="25"/>
      <c r="I131" s="25"/>
      <c r="J131" s="25"/>
      <c r="K131" s="25"/>
      <c r="L131" s="25"/>
      <c r="M131" s="25"/>
      <c r="N131" s="25"/>
      <c r="O131" s="25"/>
      <c r="P131" s="25"/>
      <c r="Q131" s="25"/>
      <c r="R131" s="25"/>
      <c r="S131" s="25"/>
      <c r="T131" s="25"/>
      <c r="U131" s="25"/>
    </row>
    <row r="132" spans="1:21" x14ac:dyDescent="0.25">
      <c r="A132" s="25"/>
      <c r="B132" s="25"/>
      <c r="C132" s="25"/>
      <c r="D132" s="25"/>
      <c r="E132" s="25"/>
      <c r="F132" s="25"/>
      <c r="G132" s="25"/>
      <c r="H132" s="25"/>
      <c r="I132" s="25"/>
      <c r="J132" s="25"/>
      <c r="K132" s="25"/>
      <c r="L132" s="25"/>
      <c r="M132" s="25"/>
      <c r="N132" s="25"/>
      <c r="O132" s="25"/>
      <c r="P132" s="25"/>
      <c r="Q132" s="25"/>
      <c r="R132" s="25"/>
      <c r="S132" s="25"/>
      <c r="T132" s="25"/>
      <c r="U132" s="25"/>
    </row>
    <row r="133" spans="1:21" x14ac:dyDescent="0.25">
      <c r="A133" s="25"/>
      <c r="B133" s="25"/>
      <c r="C133" s="25"/>
      <c r="D133" s="25"/>
      <c r="E133" s="25"/>
      <c r="F133" s="25"/>
      <c r="G133" s="25"/>
      <c r="H133" s="25"/>
      <c r="I133" s="25"/>
      <c r="J133" s="25"/>
      <c r="K133" s="25"/>
      <c r="L133" s="25"/>
      <c r="M133" s="25"/>
      <c r="N133" s="25"/>
      <c r="O133" s="25"/>
      <c r="P133" s="25"/>
      <c r="Q133" s="25"/>
      <c r="R133" s="25"/>
      <c r="S133" s="25"/>
      <c r="T133" s="25"/>
      <c r="U133" s="25"/>
    </row>
    <row r="134" spans="1:21" x14ac:dyDescent="0.25">
      <c r="A134" s="25"/>
      <c r="B134" s="25"/>
      <c r="C134" s="25"/>
      <c r="D134" s="25"/>
      <c r="E134" s="25"/>
      <c r="F134" s="25"/>
      <c r="G134" s="25"/>
      <c r="H134" s="25"/>
      <c r="I134" s="25"/>
      <c r="J134" s="25"/>
      <c r="K134" s="25"/>
      <c r="L134" s="25"/>
      <c r="M134" s="25"/>
      <c r="N134" s="25"/>
      <c r="O134" s="25"/>
      <c r="P134" s="25"/>
      <c r="Q134" s="25"/>
      <c r="R134" s="25"/>
      <c r="S134" s="25"/>
      <c r="T134" s="25"/>
      <c r="U134" s="25"/>
    </row>
    <row r="135" spans="1:21" x14ac:dyDescent="0.25">
      <c r="A135" s="25"/>
      <c r="B135" s="25"/>
      <c r="C135" s="25"/>
      <c r="D135" s="25"/>
      <c r="E135" s="25"/>
      <c r="F135" s="25"/>
      <c r="G135" s="25"/>
      <c r="H135" s="25"/>
      <c r="I135" s="25"/>
      <c r="J135" s="25"/>
      <c r="K135" s="25"/>
      <c r="L135" s="25"/>
      <c r="M135" s="25"/>
      <c r="N135" s="25"/>
      <c r="O135" s="25"/>
      <c r="P135" s="25"/>
      <c r="Q135" s="25"/>
      <c r="R135" s="25"/>
      <c r="S135" s="25"/>
      <c r="T135" s="25"/>
      <c r="U135" s="25"/>
    </row>
    <row r="136" spans="1:21" x14ac:dyDescent="0.25">
      <c r="A136" s="25"/>
      <c r="B136" s="25"/>
      <c r="C136" s="25"/>
      <c r="D136" s="25"/>
      <c r="E136" s="25"/>
      <c r="F136" s="25"/>
      <c r="G136" s="25"/>
      <c r="H136" s="25"/>
      <c r="I136" s="25"/>
      <c r="J136" s="25"/>
      <c r="K136" s="25"/>
      <c r="L136" s="25"/>
      <c r="M136" s="25"/>
      <c r="N136" s="25"/>
      <c r="O136" s="25"/>
      <c r="P136" s="25"/>
      <c r="Q136" s="25"/>
      <c r="R136" s="25"/>
      <c r="S136" s="25"/>
      <c r="T136" s="25"/>
      <c r="U136" s="25"/>
    </row>
    <row r="137" spans="1:21" x14ac:dyDescent="0.25">
      <c r="A137" s="25"/>
      <c r="B137" s="25"/>
      <c r="C137" s="25"/>
      <c r="D137" s="25"/>
      <c r="E137" s="25"/>
      <c r="F137" s="25"/>
      <c r="G137" s="25"/>
      <c r="H137" s="25"/>
      <c r="I137" s="25"/>
      <c r="J137" s="25"/>
      <c r="K137" s="25"/>
      <c r="L137" s="25"/>
      <c r="M137" s="25"/>
      <c r="N137" s="25"/>
      <c r="O137" s="25"/>
      <c r="P137" s="25"/>
      <c r="Q137" s="25"/>
      <c r="R137" s="25"/>
      <c r="S137" s="25"/>
      <c r="T137" s="25"/>
      <c r="U137" s="25"/>
    </row>
    <row r="138" spans="1:21" x14ac:dyDescent="0.25">
      <c r="A138" s="25"/>
      <c r="B138" s="25"/>
      <c r="C138" s="25"/>
      <c r="D138" s="25"/>
      <c r="E138" s="25"/>
      <c r="F138" s="25"/>
      <c r="G138" s="25"/>
      <c r="H138" s="25"/>
      <c r="I138" s="25"/>
      <c r="J138" s="25"/>
      <c r="K138" s="25"/>
      <c r="L138" s="25"/>
      <c r="M138" s="25"/>
      <c r="N138" s="25"/>
      <c r="O138" s="25"/>
      <c r="P138" s="25"/>
      <c r="Q138" s="25"/>
      <c r="R138" s="25"/>
      <c r="S138" s="25"/>
      <c r="T138" s="25"/>
      <c r="U138" s="25"/>
    </row>
    <row r="139" spans="1:21" x14ac:dyDescent="0.25">
      <c r="A139" s="25"/>
      <c r="B139" s="25"/>
      <c r="C139" s="25"/>
      <c r="D139" s="25"/>
      <c r="E139" s="25"/>
      <c r="F139" s="25"/>
      <c r="G139" s="25"/>
      <c r="H139" s="25"/>
      <c r="I139" s="25"/>
      <c r="J139" s="25"/>
      <c r="K139" s="25"/>
      <c r="L139" s="25"/>
      <c r="M139" s="25"/>
      <c r="N139" s="25"/>
      <c r="O139" s="25"/>
      <c r="P139" s="25"/>
      <c r="Q139" s="25"/>
      <c r="R139" s="25"/>
      <c r="S139" s="25"/>
      <c r="T139" s="25"/>
      <c r="U139" s="25"/>
    </row>
    <row r="140" spans="1:21" x14ac:dyDescent="0.25">
      <c r="A140" s="25"/>
      <c r="B140" s="25"/>
      <c r="C140" s="25"/>
      <c r="D140" s="25"/>
      <c r="E140" s="25"/>
      <c r="F140" s="25"/>
      <c r="G140" s="25"/>
      <c r="H140" s="25"/>
      <c r="I140" s="25"/>
      <c r="J140" s="25"/>
      <c r="K140" s="25"/>
      <c r="L140" s="25"/>
      <c r="M140" s="25"/>
      <c r="N140" s="25"/>
      <c r="O140" s="25"/>
      <c r="P140" s="25"/>
      <c r="Q140" s="25"/>
      <c r="R140" s="25"/>
      <c r="S140" s="25"/>
      <c r="T140" s="25"/>
      <c r="U140" s="25"/>
    </row>
    <row r="141" spans="1:21" x14ac:dyDescent="0.25">
      <c r="A141" s="25"/>
      <c r="B141" s="25"/>
      <c r="C141" s="25"/>
      <c r="D141" s="25"/>
      <c r="E141" s="25"/>
      <c r="F141" s="25"/>
      <c r="G141" s="25"/>
      <c r="H141" s="25"/>
      <c r="I141" s="25"/>
      <c r="J141" s="25"/>
      <c r="K141" s="25"/>
      <c r="L141" s="25"/>
      <c r="M141" s="25"/>
      <c r="N141" s="25"/>
      <c r="O141" s="25"/>
      <c r="P141" s="25"/>
      <c r="Q141" s="25"/>
      <c r="R141" s="25"/>
      <c r="S141" s="25"/>
      <c r="T141" s="25"/>
      <c r="U141" s="25"/>
    </row>
    <row r="142" spans="1:21" x14ac:dyDescent="0.25">
      <c r="A142" s="25"/>
      <c r="B142" s="25"/>
      <c r="C142" s="25"/>
      <c r="D142" s="25"/>
      <c r="E142" s="25"/>
      <c r="F142" s="25"/>
      <c r="G142" s="25"/>
      <c r="H142" s="25"/>
      <c r="I142" s="25"/>
      <c r="J142" s="25"/>
      <c r="K142" s="25"/>
      <c r="L142" s="25"/>
      <c r="M142" s="25"/>
      <c r="N142" s="25"/>
      <c r="O142" s="25"/>
      <c r="P142" s="25"/>
      <c r="Q142" s="25"/>
      <c r="R142" s="25"/>
      <c r="S142" s="25"/>
      <c r="T142" s="25"/>
      <c r="U142" s="25"/>
    </row>
    <row r="143" spans="1:21" x14ac:dyDescent="0.25">
      <c r="A143" s="25"/>
      <c r="B143" s="25"/>
      <c r="C143" s="25"/>
      <c r="D143" s="25"/>
      <c r="E143" s="25"/>
      <c r="F143" s="25"/>
      <c r="G143" s="25"/>
      <c r="H143" s="25"/>
      <c r="I143" s="25"/>
      <c r="J143" s="25"/>
      <c r="K143" s="25"/>
      <c r="L143" s="25"/>
      <c r="M143" s="25"/>
      <c r="N143" s="25"/>
      <c r="O143" s="25"/>
      <c r="P143" s="25"/>
      <c r="Q143" s="25"/>
      <c r="R143" s="25"/>
      <c r="S143" s="25"/>
      <c r="T143" s="25"/>
      <c r="U143" s="25"/>
    </row>
    <row r="144" spans="1:21" x14ac:dyDescent="0.25">
      <c r="A144" s="25"/>
      <c r="B144" s="25"/>
      <c r="C144" s="25"/>
      <c r="D144" s="25"/>
      <c r="E144" s="25"/>
      <c r="F144" s="25"/>
      <c r="G144" s="25"/>
      <c r="H144" s="25"/>
      <c r="I144" s="25"/>
      <c r="J144" s="25"/>
      <c r="K144" s="25"/>
      <c r="L144" s="25"/>
      <c r="M144" s="25"/>
      <c r="N144" s="25"/>
      <c r="O144" s="25"/>
      <c r="P144" s="25"/>
      <c r="Q144" s="25"/>
      <c r="R144" s="25"/>
      <c r="S144" s="25"/>
      <c r="T144" s="25"/>
      <c r="U144" s="25"/>
    </row>
    <row r="145" spans="1:21" x14ac:dyDescent="0.25">
      <c r="A145" s="25"/>
      <c r="B145" s="25"/>
      <c r="C145" s="25"/>
      <c r="D145" s="25"/>
      <c r="E145" s="25"/>
      <c r="F145" s="25"/>
      <c r="G145" s="25"/>
      <c r="H145" s="25"/>
      <c r="I145" s="25"/>
      <c r="J145" s="25"/>
      <c r="K145" s="25"/>
      <c r="L145" s="25"/>
      <c r="M145" s="25"/>
      <c r="N145" s="25"/>
      <c r="O145" s="25"/>
      <c r="P145" s="25"/>
      <c r="Q145" s="25"/>
      <c r="R145" s="25"/>
      <c r="S145" s="25"/>
      <c r="T145" s="25"/>
      <c r="U145" s="25"/>
    </row>
    <row r="146" spans="1:21" x14ac:dyDescent="0.25">
      <c r="A146" s="25"/>
      <c r="B146" s="25"/>
      <c r="C146" s="25"/>
      <c r="D146" s="25"/>
      <c r="E146" s="25"/>
      <c r="F146" s="25"/>
      <c r="G146" s="25"/>
      <c r="H146" s="25"/>
      <c r="I146" s="25"/>
      <c r="J146" s="25"/>
      <c r="K146" s="25"/>
      <c r="L146" s="25"/>
      <c r="M146" s="25"/>
      <c r="N146" s="25"/>
      <c r="O146" s="25"/>
      <c r="P146" s="25"/>
      <c r="Q146" s="25"/>
      <c r="R146" s="25"/>
      <c r="S146" s="25"/>
      <c r="T146" s="25"/>
      <c r="U146" s="25"/>
    </row>
    <row r="147" spans="1:21" x14ac:dyDescent="0.25">
      <c r="A147" s="25"/>
      <c r="B147" s="25"/>
      <c r="C147" s="25"/>
      <c r="D147" s="25"/>
      <c r="E147" s="25"/>
      <c r="F147" s="25"/>
      <c r="G147" s="25"/>
      <c r="H147" s="25"/>
      <c r="I147" s="25"/>
      <c r="J147" s="25"/>
      <c r="K147" s="25"/>
      <c r="L147" s="25"/>
      <c r="M147" s="25"/>
      <c r="N147" s="25"/>
      <c r="O147" s="25"/>
      <c r="P147" s="25"/>
      <c r="Q147" s="25"/>
      <c r="R147" s="25"/>
      <c r="S147" s="25"/>
      <c r="T147" s="25"/>
      <c r="U147" s="25"/>
    </row>
    <row r="148" spans="1:21" x14ac:dyDescent="0.25">
      <c r="A148" s="25"/>
      <c r="B148" s="25"/>
      <c r="C148" s="25"/>
      <c r="D148" s="25"/>
      <c r="E148" s="25"/>
      <c r="F148" s="25"/>
      <c r="G148" s="25"/>
      <c r="H148" s="25"/>
      <c r="I148" s="25"/>
      <c r="J148" s="25"/>
      <c r="K148" s="25"/>
      <c r="L148" s="25"/>
      <c r="M148" s="25"/>
      <c r="N148" s="25"/>
      <c r="O148" s="25"/>
      <c r="P148" s="25"/>
      <c r="Q148" s="25"/>
      <c r="R148" s="25"/>
      <c r="S148" s="25"/>
      <c r="T148" s="25"/>
      <c r="U148" s="25"/>
    </row>
    <row r="149" spans="1:21" x14ac:dyDescent="0.25">
      <c r="A149" s="25"/>
      <c r="B149" s="25"/>
      <c r="C149" s="25"/>
      <c r="D149" s="25"/>
      <c r="E149" s="25"/>
      <c r="F149" s="25"/>
      <c r="G149" s="25"/>
      <c r="H149" s="25"/>
      <c r="I149" s="25"/>
      <c r="J149" s="25"/>
      <c r="K149" s="25"/>
      <c r="L149" s="25"/>
      <c r="M149" s="25"/>
      <c r="N149" s="25"/>
      <c r="O149" s="25"/>
      <c r="P149" s="25"/>
      <c r="Q149" s="25"/>
      <c r="R149" s="25"/>
      <c r="S149" s="25"/>
      <c r="T149" s="25"/>
      <c r="U149" s="25"/>
    </row>
    <row r="150" spans="1:21" x14ac:dyDescent="0.25">
      <c r="A150" s="25"/>
      <c r="B150" s="25"/>
      <c r="C150" s="25"/>
      <c r="D150" s="25"/>
      <c r="E150" s="25"/>
      <c r="F150" s="25"/>
      <c r="G150" s="25"/>
      <c r="H150" s="25"/>
      <c r="I150" s="25"/>
      <c r="J150" s="25"/>
      <c r="K150" s="25"/>
      <c r="L150" s="25"/>
      <c r="M150" s="25"/>
      <c r="N150" s="25"/>
      <c r="O150" s="25"/>
      <c r="P150" s="25"/>
      <c r="Q150" s="25"/>
      <c r="R150" s="25"/>
      <c r="S150" s="25"/>
      <c r="T150" s="25"/>
      <c r="U150" s="25"/>
    </row>
    <row r="151" spans="1:21" x14ac:dyDescent="0.25">
      <c r="A151" s="25"/>
      <c r="B151" s="25"/>
      <c r="C151" s="25"/>
      <c r="D151" s="25"/>
      <c r="E151" s="25"/>
      <c r="F151" s="25"/>
      <c r="G151" s="25"/>
      <c r="H151" s="25"/>
      <c r="I151" s="25"/>
      <c r="J151" s="25"/>
      <c r="K151" s="25"/>
      <c r="L151" s="25"/>
      <c r="M151" s="25"/>
      <c r="N151" s="25"/>
      <c r="O151" s="25"/>
      <c r="P151" s="25"/>
      <c r="Q151" s="25"/>
      <c r="R151" s="25"/>
      <c r="S151" s="25"/>
      <c r="T151" s="25"/>
      <c r="U151" s="25"/>
    </row>
    <row r="152" spans="1:21" x14ac:dyDescent="0.25">
      <c r="A152" s="25"/>
      <c r="B152" s="25"/>
      <c r="C152" s="25"/>
      <c r="D152" s="25"/>
      <c r="E152" s="25"/>
      <c r="F152" s="25"/>
      <c r="G152" s="25"/>
      <c r="H152" s="25"/>
      <c r="I152" s="25"/>
      <c r="J152" s="25"/>
      <c r="K152" s="25"/>
      <c r="L152" s="25"/>
      <c r="M152" s="25"/>
      <c r="N152" s="25"/>
      <c r="O152" s="25"/>
      <c r="P152" s="25"/>
      <c r="Q152" s="25"/>
      <c r="R152" s="25"/>
      <c r="S152" s="25"/>
      <c r="T152" s="25"/>
      <c r="U152" s="25"/>
    </row>
    <row r="153" spans="1:21" x14ac:dyDescent="0.25">
      <c r="A153" s="25"/>
      <c r="B153" s="25"/>
      <c r="C153" s="25"/>
      <c r="D153" s="25"/>
      <c r="E153" s="25"/>
      <c r="F153" s="25"/>
      <c r="G153" s="25"/>
      <c r="H153" s="25"/>
      <c r="I153" s="25"/>
      <c r="J153" s="25"/>
      <c r="K153" s="25"/>
      <c r="L153" s="25"/>
      <c r="M153" s="25"/>
      <c r="N153" s="25"/>
      <c r="O153" s="25"/>
      <c r="P153" s="25"/>
      <c r="Q153" s="25"/>
      <c r="R153" s="25"/>
      <c r="S153" s="25"/>
      <c r="T153" s="25"/>
      <c r="U153" s="25"/>
    </row>
    <row r="154" spans="1:21" x14ac:dyDescent="0.25">
      <c r="A154" s="25"/>
      <c r="B154" s="25"/>
      <c r="C154" s="25"/>
      <c r="D154" s="25"/>
      <c r="E154" s="25"/>
      <c r="F154" s="25"/>
      <c r="G154" s="25"/>
      <c r="H154" s="25"/>
      <c r="I154" s="25"/>
      <c r="J154" s="25"/>
      <c r="K154" s="25"/>
      <c r="L154" s="25"/>
      <c r="M154" s="25"/>
      <c r="N154" s="25"/>
      <c r="O154" s="25"/>
      <c r="P154" s="25"/>
      <c r="Q154" s="25"/>
      <c r="R154" s="25"/>
      <c r="S154" s="25"/>
      <c r="T154" s="25"/>
      <c r="U154" s="25"/>
    </row>
    <row r="155" spans="1:21" x14ac:dyDescent="0.25">
      <c r="A155" s="25"/>
      <c r="B155" s="25"/>
      <c r="C155" s="25"/>
      <c r="D155" s="25"/>
      <c r="E155" s="25"/>
      <c r="F155" s="25"/>
      <c r="G155" s="25"/>
      <c r="H155" s="25"/>
      <c r="I155" s="25"/>
      <c r="J155" s="25"/>
      <c r="K155" s="25"/>
      <c r="L155" s="25"/>
      <c r="M155" s="25"/>
      <c r="N155" s="25"/>
      <c r="O155" s="25"/>
      <c r="P155" s="25"/>
      <c r="Q155" s="25"/>
      <c r="R155" s="25"/>
      <c r="S155" s="25"/>
      <c r="T155" s="25"/>
      <c r="U155" s="25"/>
    </row>
    <row r="156" spans="1:21" x14ac:dyDescent="0.25">
      <c r="A156" s="25"/>
      <c r="B156" s="25"/>
      <c r="C156" s="25"/>
      <c r="D156" s="25"/>
      <c r="E156" s="25"/>
      <c r="F156" s="25"/>
      <c r="G156" s="25"/>
      <c r="H156" s="25"/>
      <c r="I156" s="25"/>
      <c r="J156" s="25"/>
      <c r="K156" s="25"/>
      <c r="L156" s="25"/>
      <c r="M156" s="25"/>
      <c r="N156" s="25"/>
      <c r="O156" s="25"/>
      <c r="P156" s="25"/>
      <c r="Q156" s="25"/>
      <c r="R156" s="25"/>
      <c r="S156" s="25"/>
      <c r="T156" s="25"/>
      <c r="U156" s="25"/>
    </row>
    <row r="157" spans="1:21" x14ac:dyDescent="0.25">
      <c r="A157" s="25"/>
      <c r="B157" s="25"/>
      <c r="C157" s="25"/>
      <c r="D157" s="25"/>
      <c r="E157" s="25"/>
      <c r="F157" s="25"/>
      <c r="G157" s="25"/>
      <c r="H157" s="25"/>
      <c r="I157" s="25"/>
      <c r="J157" s="25"/>
      <c r="K157" s="25"/>
      <c r="L157" s="25"/>
      <c r="M157" s="25"/>
      <c r="N157" s="25"/>
      <c r="O157" s="25"/>
      <c r="P157" s="25"/>
      <c r="Q157" s="25"/>
      <c r="R157" s="25"/>
      <c r="S157" s="25"/>
      <c r="T157" s="25"/>
      <c r="U157" s="25"/>
    </row>
    <row r="158" spans="1:21" x14ac:dyDescent="0.25">
      <c r="A158" s="25"/>
      <c r="B158" s="25"/>
      <c r="C158" s="25"/>
      <c r="D158" s="25"/>
      <c r="E158" s="25"/>
      <c r="F158" s="25"/>
      <c r="G158" s="25"/>
      <c r="H158" s="25"/>
      <c r="I158" s="25"/>
      <c r="J158" s="25"/>
      <c r="K158" s="25"/>
      <c r="L158" s="25"/>
      <c r="M158" s="25"/>
      <c r="N158" s="25"/>
      <c r="O158" s="25"/>
      <c r="P158" s="25"/>
      <c r="Q158" s="25"/>
      <c r="R158" s="25"/>
      <c r="S158" s="25"/>
      <c r="T158" s="25"/>
      <c r="U158" s="25"/>
    </row>
    <row r="159" spans="1:21" x14ac:dyDescent="0.25">
      <c r="A159" s="25"/>
      <c r="B159" s="25"/>
      <c r="C159" s="25"/>
      <c r="D159" s="25"/>
      <c r="E159" s="25"/>
      <c r="F159" s="25"/>
      <c r="G159" s="25"/>
      <c r="H159" s="25"/>
      <c r="I159" s="25"/>
      <c r="J159" s="25"/>
      <c r="K159" s="25"/>
      <c r="L159" s="25"/>
      <c r="M159" s="25"/>
      <c r="N159" s="25"/>
      <c r="O159" s="25"/>
      <c r="P159" s="25"/>
      <c r="Q159" s="25"/>
      <c r="R159" s="25"/>
      <c r="S159" s="25"/>
      <c r="T159" s="25"/>
      <c r="U159" s="25"/>
    </row>
    <row r="160" spans="1:21" x14ac:dyDescent="0.25">
      <c r="A160" s="25"/>
      <c r="B160" s="25"/>
      <c r="C160" s="25"/>
      <c r="D160" s="25"/>
      <c r="E160" s="25"/>
      <c r="F160" s="25"/>
      <c r="G160" s="25"/>
      <c r="H160" s="25"/>
      <c r="I160" s="25"/>
      <c r="J160" s="25"/>
      <c r="K160" s="25"/>
      <c r="L160" s="25"/>
      <c r="M160" s="25"/>
      <c r="N160" s="25"/>
      <c r="O160" s="25"/>
      <c r="P160" s="25"/>
      <c r="Q160" s="25"/>
      <c r="R160" s="25"/>
      <c r="S160" s="25"/>
      <c r="T160" s="25"/>
      <c r="U160" s="25"/>
    </row>
    <row r="161" spans="1:21" x14ac:dyDescent="0.25">
      <c r="A161" s="25"/>
      <c r="B161" s="25"/>
      <c r="C161" s="25"/>
      <c r="D161" s="25"/>
      <c r="E161" s="25"/>
      <c r="F161" s="25"/>
      <c r="G161" s="25"/>
      <c r="H161" s="25"/>
      <c r="I161" s="25"/>
      <c r="J161" s="25"/>
      <c r="K161" s="25"/>
      <c r="L161" s="25"/>
      <c r="M161" s="25"/>
      <c r="N161" s="25"/>
      <c r="O161" s="25"/>
      <c r="P161" s="25"/>
      <c r="Q161" s="25"/>
      <c r="R161" s="25"/>
      <c r="S161" s="25"/>
      <c r="T161" s="25"/>
      <c r="U161" s="25"/>
    </row>
    <row r="162" spans="1:21" x14ac:dyDescent="0.25">
      <c r="A162" s="25"/>
      <c r="B162" s="25"/>
      <c r="C162" s="25"/>
      <c r="D162" s="25"/>
      <c r="E162" s="25"/>
      <c r="F162" s="25"/>
      <c r="G162" s="25"/>
      <c r="H162" s="25"/>
      <c r="I162" s="25"/>
      <c r="J162" s="25"/>
      <c r="K162" s="25"/>
      <c r="L162" s="25"/>
      <c r="M162" s="25"/>
      <c r="N162" s="25"/>
      <c r="O162" s="25"/>
      <c r="P162" s="25"/>
      <c r="Q162" s="25"/>
      <c r="R162" s="25"/>
      <c r="S162" s="25"/>
      <c r="T162" s="25"/>
      <c r="U162" s="25"/>
    </row>
    <row r="163" spans="1:21" x14ac:dyDescent="0.25">
      <c r="A163" s="25"/>
      <c r="B163" s="25"/>
      <c r="C163" s="25"/>
      <c r="D163" s="25"/>
      <c r="E163" s="25"/>
      <c r="F163" s="25"/>
      <c r="G163" s="25"/>
      <c r="H163" s="25"/>
      <c r="I163" s="25"/>
      <c r="J163" s="25"/>
      <c r="K163" s="25"/>
      <c r="L163" s="25"/>
      <c r="M163" s="25"/>
      <c r="N163" s="25"/>
      <c r="O163" s="25"/>
      <c r="P163" s="25"/>
      <c r="Q163" s="25"/>
      <c r="R163" s="25"/>
      <c r="S163" s="25"/>
      <c r="T163" s="25"/>
      <c r="U163" s="25"/>
    </row>
    <row r="164" spans="1:21" x14ac:dyDescent="0.25">
      <c r="A164" s="25"/>
      <c r="B164" s="25"/>
      <c r="C164" s="25"/>
      <c r="D164" s="25"/>
      <c r="E164" s="25"/>
      <c r="F164" s="25"/>
      <c r="G164" s="25"/>
      <c r="H164" s="25"/>
      <c r="I164" s="25"/>
      <c r="J164" s="25"/>
      <c r="K164" s="25"/>
      <c r="L164" s="25"/>
      <c r="M164" s="25"/>
      <c r="N164" s="25"/>
      <c r="O164" s="25"/>
      <c r="P164" s="25"/>
      <c r="Q164" s="25"/>
      <c r="R164" s="25"/>
      <c r="S164" s="25"/>
      <c r="T164" s="25"/>
      <c r="U164" s="25"/>
    </row>
    <row r="165" spans="1:21" x14ac:dyDescent="0.25">
      <c r="A165" s="25"/>
      <c r="B165" s="25"/>
      <c r="C165" s="25"/>
      <c r="D165" s="25"/>
      <c r="E165" s="25"/>
      <c r="F165" s="25"/>
      <c r="G165" s="25"/>
      <c r="H165" s="25"/>
      <c r="I165" s="25"/>
      <c r="J165" s="25"/>
      <c r="K165" s="25"/>
      <c r="L165" s="25"/>
      <c r="M165" s="25"/>
      <c r="N165" s="25"/>
      <c r="O165" s="25"/>
      <c r="P165" s="25"/>
      <c r="Q165" s="25"/>
      <c r="R165" s="25"/>
      <c r="S165" s="25"/>
      <c r="T165" s="25"/>
      <c r="U165" s="25"/>
    </row>
    <row r="166" spans="1:21" x14ac:dyDescent="0.25">
      <c r="A166" s="25"/>
      <c r="B166" s="25"/>
      <c r="C166" s="25"/>
      <c r="D166" s="25"/>
      <c r="E166" s="25"/>
      <c r="F166" s="25"/>
      <c r="G166" s="25"/>
      <c r="H166" s="25"/>
      <c r="I166" s="25"/>
      <c r="J166" s="25"/>
      <c r="K166" s="25"/>
      <c r="L166" s="25"/>
      <c r="M166" s="25"/>
      <c r="N166" s="25"/>
      <c r="O166" s="25"/>
      <c r="P166" s="25"/>
      <c r="Q166" s="25"/>
      <c r="R166" s="25"/>
      <c r="S166" s="25"/>
      <c r="T166" s="25"/>
      <c r="U166" s="25"/>
    </row>
    <row r="167" spans="1:21" x14ac:dyDescent="0.25">
      <c r="A167" s="25"/>
      <c r="B167" s="25"/>
      <c r="C167" s="25"/>
      <c r="D167" s="25"/>
      <c r="E167" s="25"/>
      <c r="F167" s="25"/>
      <c r="G167" s="25"/>
      <c r="H167" s="25"/>
      <c r="I167" s="25"/>
      <c r="J167" s="25"/>
      <c r="K167" s="25"/>
      <c r="L167" s="25"/>
      <c r="M167" s="25"/>
      <c r="N167" s="25"/>
      <c r="O167" s="25"/>
      <c r="P167" s="25"/>
      <c r="Q167" s="25"/>
      <c r="R167" s="25"/>
      <c r="S167" s="25"/>
      <c r="T167" s="25"/>
      <c r="U167" s="25"/>
    </row>
    <row r="168" spans="1:21" x14ac:dyDescent="0.25">
      <c r="A168" s="25"/>
      <c r="B168" s="25"/>
      <c r="C168" s="25"/>
      <c r="D168" s="25"/>
      <c r="E168" s="25"/>
      <c r="F168" s="25"/>
      <c r="G168" s="25"/>
      <c r="H168" s="25"/>
      <c r="I168" s="25"/>
      <c r="J168" s="25"/>
      <c r="K168" s="25"/>
      <c r="L168" s="25"/>
      <c r="M168" s="25"/>
      <c r="N168" s="25"/>
      <c r="O168" s="25"/>
      <c r="P168" s="25"/>
      <c r="Q168" s="25"/>
      <c r="R168" s="25"/>
      <c r="S168" s="25"/>
      <c r="T168" s="25"/>
      <c r="U168" s="25"/>
    </row>
    <row r="169" spans="1:21" x14ac:dyDescent="0.25">
      <c r="A169" s="25"/>
      <c r="B169" s="25"/>
      <c r="C169" s="25"/>
      <c r="D169" s="25"/>
      <c r="E169" s="25"/>
      <c r="F169" s="25"/>
      <c r="G169" s="25"/>
      <c r="H169" s="25"/>
      <c r="I169" s="25"/>
      <c r="J169" s="25"/>
      <c r="K169" s="25"/>
      <c r="L169" s="25"/>
      <c r="M169" s="25"/>
      <c r="N169" s="25"/>
      <c r="O169" s="25"/>
      <c r="P169" s="25"/>
      <c r="Q169" s="25"/>
      <c r="R169" s="25"/>
      <c r="S169" s="25"/>
      <c r="T169" s="25"/>
      <c r="U169" s="25"/>
    </row>
    <row r="170" spans="1:21" x14ac:dyDescent="0.25">
      <c r="A170" s="25"/>
      <c r="B170" s="25"/>
      <c r="C170" s="25"/>
      <c r="D170" s="25"/>
      <c r="E170" s="25"/>
      <c r="F170" s="25"/>
      <c r="G170" s="25"/>
      <c r="H170" s="25"/>
      <c r="I170" s="25"/>
      <c r="J170" s="25"/>
      <c r="K170" s="25"/>
      <c r="L170" s="25"/>
      <c r="M170" s="25"/>
      <c r="N170" s="25"/>
      <c r="O170" s="25"/>
      <c r="P170" s="25"/>
      <c r="Q170" s="25"/>
      <c r="R170" s="25"/>
      <c r="S170" s="25"/>
      <c r="T170" s="25"/>
      <c r="U170" s="25"/>
    </row>
    <row r="171" spans="1:21" x14ac:dyDescent="0.25">
      <c r="A171" s="25"/>
      <c r="B171" s="25"/>
      <c r="C171" s="25"/>
      <c r="D171" s="25"/>
      <c r="E171" s="25"/>
      <c r="F171" s="25"/>
      <c r="G171" s="25"/>
      <c r="H171" s="25"/>
      <c r="I171" s="25"/>
      <c r="J171" s="25"/>
      <c r="K171" s="25"/>
      <c r="L171" s="25"/>
      <c r="M171" s="25"/>
      <c r="N171" s="25"/>
      <c r="O171" s="25"/>
      <c r="P171" s="25"/>
      <c r="Q171" s="25"/>
      <c r="R171" s="25"/>
      <c r="S171" s="25"/>
      <c r="T171" s="25"/>
      <c r="U171" s="25"/>
    </row>
    <row r="172" spans="1:21" x14ac:dyDescent="0.25">
      <c r="A172" s="25"/>
      <c r="B172" s="25"/>
      <c r="C172" s="25"/>
      <c r="D172" s="25"/>
      <c r="E172" s="25"/>
      <c r="F172" s="25"/>
      <c r="G172" s="25"/>
      <c r="H172" s="25"/>
      <c r="I172" s="25"/>
      <c r="J172" s="25"/>
      <c r="K172" s="25"/>
      <c r="L172" s="25"/>
      <c r="M172" s="25"/>
      <c r="N172" s="25"/>
      <c r="O172" s="25"/>
      <c r="P172" s="25"/>
      <c r="Q172" s="25"/>
      <c r="R172" s="25"/>
      <c r="S172" s="25"/>
      <c r="T172" s="25"/>
      <c r="U172" s="25"/>
    </row>
    <row r="173" spans="1:21" x14ac:dyDescent="0.25">
      <c r="A173" s="25"/>
      <c r="B173" s="25"/>
      <c r="C173" s="25"/>
      <c r="D173" s="25"/>
      <c r="E173" s="25"/>
      <c r="F173" s="25"/>
      <c r="G173" s="25"/>
      <c r="H173" s="25"/>
      <c r="I173" s="25"/>
      <c r="J173" s="25"/>
      <c r="K173" s="25"/>
      <c r="L173" s="25"/>
      <c r="M173" s="25"/>
      <c r="N173" s="25"/>
      <c r="O173" s="25"/>
      <c r="P173" s="25"/>
      <c r="Q173" s="25"/>
      <c r="R173" s="25"/>
      <c r="S173" s="25"/>
      <c r="T173" s="25"/>
      <c r="U173" s="25"/>
    </row>
    <row r="174" spans="1:21" x14ac:dyDescent="0.25">
      <c r="A174" s="25"/>
      <c r="B174" s="25"/>
      <c r="C174" s="25"/>
      <c r="D174" s="25"/>
      <c r="E174" s="25"/>
      <c r="F174" s="25"/>
      <c r="G174" s="25"/>
      <c r="H174" s="25"/>
      <c r="I174" s="25"/>
      <c r="J174" s="25"/>
      <c r="K174" s="25"/>
      <c r="L174" s="25"/>
      <c r="M174" s="25"/>
      <c r="N174" s="25"/>
      <c r="O174" s="25"/>
      <c r="P174" s="25"/>
      <c r="Q174" s="25"/>
      <c r="R174" s="25"/>
      <c r="S174" s="25"/>
      <c r="T174" s="25"/>
      <c r="U174" s="25"/>
    </row>
    <row r="175" spans="1:21" x14ac:dyDescent="0.25">
      <c r="A175" s="25"/>
      <c r="B175" s="25"/>
      <c r="C175" s="25"/>
      <c r="D175" s="25"/>
      <c r="E175" s="25"/>
      <c r="F175" s="25"/>
      <c r="G175" s="25"/>
      <c r="H175" s="25"/>
      <c r="I175" s="25"/>
      <c r="J175" s="25"/>
      <c r="K175" s="25"/>
      <c r="L175" s="25"/>
      <c r="M175" s="25"/>
      <c r="N175" s="25"/>
      <c r="O175" s="25"/>
      <c r="P175" s="25"/>
      <c r="Q175" s="25"/>
      <c r="R175" s="25"/>
      <c r="S175" s="25"/>
      <c r="T175" s="25"/>
      <c r="U175" s="25"/>
    </row>
    <row r="176" spans="1:21" x14ac:dyDescent="0.25">
      <c r="A176" s="25"/>
      <c r="B176" s="25"/>
      <c r="C176" s="25"/>
      <c r="D176" s="25"/>
      <c r="E176" s="25"/>
      <c r="F176" s="25"/>
      <c r="G176" s="25"/>
      <c r="H176" s="25"/>
      <c r="I176" s="25"/>
      <c r="J176" s="25"/>
      <c r="K176" s="25"/>
      <c r="L176" s="25"/>
      <c r="M176" s="25"/>
      <c r="N176" s="25"/>
      <c r="O176" s="25"/>
      <c r="P176" s="25"/>
      <c r="Q176" s="25"/>
      <c r="R176" s="25"/>
      <c r="S176" s="25"/>
      <c r="T176" s="25"/>
      <c r="U176" s="25"/>
    </row>
    <row r="177" spans="1:21" x14ac:dyDescent="0.25">
      <c r="A177" s="25"/>
      <c r="B177" s="25"/>
      <c r="C177" s="25"/>
      <c r="D177" s="25"/>
      <c r="E177" s="25"/>
      <c r="F177" s="25"/>
      <c r="G177" s="25"/>
      <c r="H177" s="25"/>
      <c r="I177" s="25"/>
      <c r="J177" s="25"/>
      <c r="K177" s="25"/>
      <c r="L177" s="25"/>
      <c r="M177" s="25"/>
      <c r="N177" s="25"/>
      <c r="O177" s="25"/>
      <c r="P177" s="25"/>
      <c r="Q177" s="25"/>
      <c r="R177" s="25"/>
      <c r="S177" s="25"/>
      <c r="T177" s="25"/>
      <c r="U177" s="25"/>
    </row>
    <row r="178" spans="1:21" x14ac:dyDescent="0.25">
      <c r="A178" s="25"/>
      <c r="B178" s="25"/>
      <c r="C178" s="25"/>
      <c r="D178" s="25"/>
      <c r="E178" s="25"/>
      <c r="F178" s="25"/>
      <c r="G178" s="25"/>
      <c r="H178" s="25"/>
      <c r="I178" s="25"/>
      <c r="J178" s="25"/>
      <c r="K178" s="25"/>
      <c r="L178" s="25"/>
      <c r="M178" s="25"/>
      <c r="N178" s="25"/>
      <c r="O178" s="25"/>
      <c r="P178" s="25"/>
      <c r="Q178" s="25"/>
      <c r="R178" s="25"/>
      <c r="S178" s="25"/>
      <c r="T178" s="25"/>
      <c r="U178" s="25"/>
    </row>
    <row r="179" spans="1:21" x14ac:dyDescent="0.25">
      <c r="A179" s="25"/>
      <c r="B179" s="25"/>
      <c r="C179" s="25"/>
      <c r="D179" s="25"/>
      <c r="E179" s="25"/>
      <c r="F179" s="25"/>
      <c r="G179" s="25"/>
      <c r="H179" s="25"/>
      <c r="I179" s="25"/>
      <c r="J179" s="25"/>
      <c r="K179" s="25"/>
      <c r="L179" s="25"/>
      <c r="M179" s="25"/>
      <c r="N179" s="25"/>
      <c r="O179" s="25"/>
      <c r="P179" s="25"/>
      <c r="Q179" s="25"/>
      <c r="R179" s="25"/>
      <c r="S179" s="25"/>
      <c r="T179" s="25"/>
      <c r="U179" s="25"/>
    </row>
    <row r="180" spans="1:21" x14ac:dyDescent="0.25">
      <c r="A180" s="25"/>
      <c r="B180" s="25"/>
      <c r="C180" s="25"/>
      <c r="D180" s="25"/>
      <c r="E180" s="25"/>
      <c r="F180" s="25"/>
      <c r="G180" s="25"/>
      <c r="H180" s="25"/>
      <c r="I180" s="25"/>
      <c r="J180" s="25"/>
      <c r="K180" s="25"/>
      <c r="L180" s="25"/>
      <c r="M180" s="25"/>
      <c r="N180" s="25"/>
      <c r="O180" s="25"/>
      <c r="P180" s="25"/>
      <c r="Q180" s="25"/>
      <c r="R180" s="25"/>
      <c r="S180" s="25"/>
      <c r="T180" s="25"/>
      <c r="U180" s="25"/>
    </row>
    <row r="181" spans="1:21" x14ac:dyDescent="0.25">
      <c r="A181" s="25"/>
      <c r="B181" s="25"/>
      <c r="C181" s="25"/>
      <c r="D181" s="25"/>
      <c r="E181" s="25"/>
      <c r="F181" s="25"/>
      <c r="G181" s="25"/>
      <c r="H181" s="25"/>
      <c r="I181" s="25"/>
      <c r="J181" s="25"/>
      <c r="K181" s="25"/>
      <c r="L181" s="25"/>
      <c r="M181" s="25"/>
      <c r="N181" s="25"/>
      <c r="O181" s="25"/>
      <c r="P181" s="25"/>
      <c r="Q181" s="25"/>
      <c r="R181" s="25"/>
      <c r="S181" s="25"/>
      <c r="T181" s="25"/>
      <c r="U181" s="25"/>
    </row>
    <row r="182" spans="1:21" x14ac:dyDescent="0.25">
      <c r="A182" s="25"/>
      <c r="B182" s="25"/>
      <c r="C182" s="25"/>
      <c r="D182" s="25"/>
      <c r="E182" s="25"/>
      <c r="F182" s="25"/>
      <c r="G182" s="25"/>
      <c r="H182" s="25"/>
      <c r="I182" s="25"/>
      <c r="J182" s="25"/>
      <c r="K182" s="25"/>
      <c r="L182" s="25"/>
      <c r="M182" s="25"/>
      <c r="N182" s="25"/>
      <c r="O182" s="25"/>
      <c r="P182" s="25"/>
      <c r="Q182" s="25"/>
      <c r="R182" s="25"/>
      <c r="S182" s="25"/>
      <c r="T182" s="25"/>
      <c r="U182" s="25"/>
    </row>
    <row r="183" spans="1:21" x14ac:dyDescent="0.25">
      <c r="A183" s="25"/>
      <c r="B183" s="25"/>
      <c r="C183" s="25"/>
      <c r="D183" s="25"/>
      <c r="E183" s="25"/>
      <c r="F183" s="25"/>
      <c r="G183" s="25"/>
      <c r="H183" s="25"/>
      <c r="I183" s="25"/>
      <c r="J183" s="25"/>
      <c r="K183" s="25"/>
      <c r="L183" s="25"/>
      <c r="M183" s="25"/>
      <c r="N183" s="25"/>
      <c r="O183" s="25"/>
      <c r="P183" s="25"/>
      <c r="Q183" s="25"/>
      <c r="R183" s="25"/>
      <c r="S183" s="25"/>
      <c r="T183" s="25"/>
      <c r="U183" s="25"/>
    </row>
    <row r="184" spans="1:21" x14ac:dyDescent="0.25">
      <c r="A184" s="25"/>
      <c r="B184" s="25"/>
      <c r="C184" s="25"/>
      <c r="D184" s="25"/>
      <c r="E184" s="25"/>
      <c r="F184" s="25"/>
      <c r="G184" s="25"/>
      <c r="H184" s="25"/>
      <c r="I184" s="25"/>
      <c r="J184" s="25"/>
      <c r="K184" s="25"/>
      <c r="L184" s="25"/>
      <c r="M184" s="25"/>
      <c r="N184" s="25"/>
      <c r="O184" s="25"/>
      <c r="P184" s="25"/>
      <c r="Q184" s="25"/>
      <c r="R184" s="25"/>
      <c r="S184" s="25"/>
      <c r="T184" s="25"/>
      <c r="U184" s="25"/>
    </row>
    <row r="185" spans="1:21" x14ac:dyDescent="0.25">
      <c r="A185" s="25"/>
      <c r="B185" s="25"/>
      <c r="C185" s="25"/>
      <c r="D185" s="25"/>
      <c r="E185" s="25"/>
      <c r="F185" s="25"/>
      <c r="G185" s="25"/>
      <c r="H185" s="25"/>
      <c r="I185" s="25"/>
      <c r="J185" s="25"/>
      <c r="K185" s="25"/>
      <c r="L185" s="25"/>
      <c r="M185" s="25"/>
      <c r="N185" s="25"/>
      <c r="O185" s="25"/>
      <c r="P185" s="25"/>
      <c r="Q185" s="25"/>
      <c r="R185" s="25"/>
      <c r="S185" s="25"/>
      <c r="T185" s="25"/>
      <c r="U185" s="25"/>
    </row>
    <row r="186" spans="1:21" x14ac:dyDescent="0.25">
      <c r="A186" s="25"/>
      <c r="B186" s="25"/>
      <c r="C186" s="25"/>
      <c r="D186" s="25"/>
      <c r="E186" s="25"/>
      <c r="F186" s="25"/>
      <c r="G186" s="25"/>
      <c r="H186" s="25"/>
      <c r="I186" s="25"/>
      <c r="J186" s="25"/>
      <c r="K186" s="25"/>
      <c r="L186" s="25"/>
      <c r="M186" s="25"/>
      <c r="N186" s="25"/>
      <c r="O186" s="25"/>
      <c r="P186" s="25"/>
      <c r="Q186" s="25"/>
      <c r="R186" s="25"/>
      <c r="S186" s="25"/>
      <c r="T186" s="25"/>
      <c r="U186" s="25"/>
    </row>
    <row r="187" spans="1:21" x14ac:dyDescent="0.25">
      <c r="A187" s="25"/>
      <c r="B187" s="25"/>
      <c r="C187" s="25"/>
      <c r="D187" s="25"/>
      <c r="E187" s="25"/>
      <c r="F187" s="25"/>
      <c r="G187" s="25"/>
      <c r="H187" s="25"/>
      <c r="I187" s="25"/>
      <c r="J187" s="25"/>
      <c r="K187" s="25"/>
      <c r="L187" s="25"/>
      <c r="M187" s="25"/>
      <c r="N187" s="25"/>
      <c r="O187" s="25"/>
      <c r="P187" s="25"/>
      <c r="Q187" s="25"/>
      <c r="R187" s="25"/>
      <c r="S187" s="25"/>
      <c r="T187" s="25"/>
      <c r="U187" s="25"/>
    </row>
    <row r="188" spans="1:21" x14ac:dyDescent="0.25">
      <c r="A188" s="25"/>
      <c r="B188" s="25"/>
      <c r="C188" s="25"/>
      <c r="D188" s="25"/>
      <c r="E188" s="25"/>
      <c r="F188" s="25"/>
      <c r="G188" s="25"/>
      <c r="H188" s="25"/>
      <c r="I188" s="25"/>
      <c r="J188" s="25"/>
      <c r="K188" s="25"/>
      <c r="L188" s="25"/>
      <c r="M188" s="25"/>
      <c r="N188" s="25"/>
      <c r="O188" s="25"/>
      <c r="P188" s="25"/>
      <c r="Q188" s="25"/>
      <c r="R188" s="25"/>
      <c r="S188" s="25"/>
      <c r="T188" s="25"/>
      <c r="U188" s="25"/>
    </row>
    <row r="189" spans="1:21" x14ac:dyDescent="0.25">
      <c r="A189" s="25"/>
      <c r="B189" s="25"/>
      <c r="C189" s="25"/>
      <c r="D189" s="25"/>
      <c r="E189" s="25"/>
      <c r="F189" s="25"/>
      <c r="G189" s="25"/>
      <c r="H189" s="25"/>
      <c r="I189" s="25"/>
      <c r="J189" s="25"/>
      <c r="K189" s="25"/>
      <c r="L189" s="25"/>
      <c r="M189" s="25"/>
      <c r="N189" s="25"/>
      <c r="O189" s="25"/>
      <c r="P189" s="25"/>
      <c r="Q189" s="25"/>
      <c r="R189" s="25"/>
      <c r="S189" s="25"/>
      <c r="T189" s="25"/>
      <c r="U189" s="25"/>
    </row>
    <row r="190" spans="1:21" x14ac:dyDescent="0.25">
      <c r="A190" s="25"/>
      <c r="B190" s="25"/>
      <c r="C190" s="25"/>
      <c r="D190" s="25"/>
      <c r="E190" s="25"/>
      <c r="F190" s="25"/>
      <c r="G190" s="25"/>
      <c r="H190" s="25"/>
      <c r="I190" s="25"/>
      <c r="J190" s="25"/>
      <c r="K190" s="25"/>
      <c r="L190" s="25"/>
      <c r="M190" s="25"/>
      <c r="N190" s="25"/>
      <c r="O190" s="25"/>
      <c r="P190" s="25"/>
      <c r="Q190" s="25"/>
      <c r="R190" s="25"/>
      <c r="S190" s="25"/>
      <c r="T190" s="25"/>
      <c r="U190" s="25"/>
    </row>
    <row r="191" spans="1:21" x14ac:dyDescent="0.25">
      <c r="A191" s="25"/>
      <c r="B191" s="25"/>
      <c r="C191" s="25"/>
      <c r="D191" s="25"/>
      <c r="E191" s="25"/>
      <c r="F191" s="25"/>
      <c r="G191" s="25"/>
      <c r="H191" s="25"/>
      <c r="I191" s="25"/>
      <c r="J191" s="25"/>
      <c r="K191" s="25"/>
      <c r="L191" s="25"/>
      <c r="M191" s="25"/>
      <c r="N191" s="25"/>
      <c r="O191" s="25"/>
      <c r="P191" s="25"/>
      <c r="Q191" s="25"/>
      <c r="R191" s="25"/>
      <c r="S191" s="25"/>
      <c r="T191" s="25"/>
      <c r="U191" s="25"/>
    </row>
    <row r="192" spans="1:21" x14ac:dyDescent="0.25">
      <c r="A192" s="25"/>
      <c r="B192" s="25"/>
      <c r="C192" s="25"/>
      <c r="D192" s="25"/>
      <c r="E192" s="25"/>
      <c r="F192" s="25"/>
      <c r="G192" s="25"/>
      <c r="H192" s="25"/>
      <c r="I192" s="25"/>
      <c r="J192" s="25"/>
      <c r="K192" s="25"/>
      <c r="L192" s="25"/>
      <c r="M192" s="25"/>
      <c r="N192" s="25"/>
      <c r="O192" s="25"/>
      <c r="P192" s="25"/>
      <c r="Q192" s="25"/>
      <c r="R192" s="25"/>
      <c r="S192" s="25"/>
      <c r="T192" s="25"/>
      <c r="U192" s="25"/>
    </row>
    <row r="193" spans="1:21" x14ac:dyDescent="0.25">
      <c r="A193" s="25"/>
      <c r="B193" s="25"/>
      <c r="C193" s="25"/>
      <c r="D193" s="25"/>
      <c r="E193" s="25"/>
      <c r="F193" s="25"/>
      <c r="G193" s="25"/>
      <c r="H193" s="25"/>
      <c r="I193" s="25"/>
      <c r="J193" s="25"/>
      <c r="K193" s="25"/>
      <c r="L193" s="25"/>
      <c r="M193" s="25"/>
      <c r="N193" s="25"/>
      <c r="O193" s="25"/>
      <c r="P193" s="25"/>
      <c r="Q193" s="25"/>
      <c r="R193" s="25"/>
      <c r="S193" s="25"/>
      <c r="T193" s="25"/>
      <c r="U193" s="25"/>
    </row>
    <row r="194" spans="1:21" x14ac:dyDescent="0.25">
      <c r="A194" s="25"/>
      <c r="B194" s="25"/>
      <c r="C194" s="25"/>
      <c r="D194" s="25"/>
      <c r="E194" s="25"/>
      <c r="F194" s="25"/>
      <c r="G194" s="25"/>
      <c r="H194" s="25"/>
      <c r="I194" s="25"/>
      <c r="J194" s="25"/>
      <c r="K194" s="25"/>
      <c r="L194" s="25"/>
      <c r="M194" s="25"/>
      <c r="N194" s="25"/>
      <c r="O194" s="25"/>
      <c r="P194" s="25"/>
      <c r="Q194" s="25"/>
      <c r="R194" s="25"/>
      <c r="S194" s="25"/>
      <c r="T194" s="25"/>
      <c r="U194" s="25"/>
    </row>
    <row r="195" spans="1:21" x14ac:dyDescent="0.25">
      <c r="A195" s="25"/>
      <c r="B195" s="25"/>
      <c r="C195" s="25"/>
      <c r="D195" s="25"/>
      <c r="E195" s="25"/>
      <c r="F195" s="25"/>
      <c r="G195" s="25"/>
      <c r="H195" s="25"/>
      <c r="I195" s="25"/>
      <c r="J195" s="25"/>
      <c r="K195" s="25"/>
      <c r="L195" s="25"/>
      <c r="M195" s="25"/>
      <c r="N195" s="25"/>
      <c r="O195" s="25"/>
      <c r="P195" s="25"/>
      <c r="Q195" s="25"/>
      <c r="R195" s="25"/>
      <c r="S195" s="25"/>
      <c r="T195" s="25"/>
      <c r="U195" s="25"/>
    </row>
    <row r="196" spans="1:21" x14ac:dyDescent="0.25">
      <c r="A196" s="25"/>
      <c r="B196" s="25"/>
      <c r="C196" s="25"/>
      <c r="D196" s="25"/>
      <c r="E196" s="25"/>
      <c r="F196" s="25"/>
      <c r="G196" s="25"/>
      <c r="H196" s="25"/>
      <c r="I196" s="25"/>
      <c r="J196" s="25"/>
      <c r="K196" s="25"/>
      <c r="L196" s="25"/>
      <c r="M196" s="25"/>
      <c r="N196" s="25"/>
      <c r="O196" s="25"/>
      <c r="P196" s="25"/>
      <c r="Q196" s="25"/>
      <c r="R196" s="25"/>
      <c r="S196" s="25"/>
      <c r="T196" s="25"/>
      <c r="U196" s="25"/>
    </row>
    <row r="197" spans="1:21" x14ac:dyDescent="0.25">
      <c r="A197" s="25"/>
      <c r="B197" s="25"/>
      <c r="C197" s="25"/>
      <c r="D197" s="25"/>
      <c r="E197" s="25"/>
      <c r="F197" s="25"/>
      <c r="G197" s="25"/>
      <c r="H197" s="25"/>
      <c r="I197" s="25"/>
      <c r="J197" s="25"/>
      <c r="K197" s="25"/>
      <c r="L197" s="25"/>
      <c r="M197" s="25"/>
      <c r="N197" s="25"/>
      <c r="O197" s="25"/>
      <c r="P197" s="25"/>
      <c r="Q197" s="25"/>
      <c r="R197" s="25"/>
      <c r="S197" s="25"/>
      <c r="T197" s="25"/>
      <c r="U197" s="25"/>
    </row>
    <row r="198" spans="1:21" x14ac:dyDescent="0.25">
      <c r="A198" s="25"/>
      <c r="B198" s="25"/>
      <c r="C198" s="25"/>
      <c r="D198" s="25"/>
      <c r="E198" s="25"/>
      <c r="F198" s="25"/>
      <c r="G198" s="25"/>
      <c r="H198" s="25"/>
      <c r="I198" s="25"/>
      <c r="J198" s="25"/>
      <c r="K198" s="25"/>
      <c r="L198" s="25"/>
      <c r="M198" s="25"/>
      <c r="N198" s="25"/>
      <c r="O198" s="25"/>
      <c r="P198" s="25"/>
      <c r="Q198" s="25"/>
      <c r="R198" s="25"/>
      <c r="S198" s="25"/>
      <c r="T198" s="25"/>
      <c r="U198" s="25"/>
    </row>
    <row r="199" spans="1:21" x14ac:dyDescent="0.25">
      <c r="A199" s="25"/>
      <c r="B199" s="25"/>
      <c r="C199" s="25"/>
      <c r="D199" s="25"/>
      <c r="E199" s="25"/>
      <c r="F199" s="25"/>
      <c r="G199" s="25"/>
      <c r="H199" s="25"/>
      <c r="I199" s="25"/>
      <c r="J199" s="25"/>
      <c r="K199" s="25"/>
      <c r="L199" s="25"/>
      <c r="M199" s="25"/>
      <c r="N199" s="25"/>
      <c r="O199" s="25"/>
      <c r="P199" s="25"/>
      <c r="Q199" s="25"/>
      <c r="R199" s="25"/>
      <c r="S199" s="25"/>
      <c r="T199" s="25"/>
      <c r="U199" s="25"/>
    </row>
    <row r="200" spans="1:21" x14ac:dyDescent="0.25">
      <c r="A200" s="25"/>
      <c r="B200" s="25"/>
      <c r="C200" s="25"/>
      <c r="D200" s="25"/>
      <c r="E200" s="25"/>
      <c r="F200" s="25"/>
      <c r="G200" s="25"/>
      <c r="H200" s="25"/>
      <c r="I200" s="25"/>
      <c r="J200" s="25"/>
      <c r="K200" s="25"/>
      <c r="L200" s="25"/>
      <c r="M200" s="25"/>
      <c r="N200" s="25"/>
      <c r="O200" s="25"/>
      <c r="P200" s="25"/>
      <c r="Q200" s="25"/>
      <c r="R200" s="25"/>
      <c r="S200" s="25"/>
      <c r="T200" s="25"/>
      <c r="U200" s="25"/>
    </row>
    <row r="201" spans="1:21" x14ac:dyDescent="0.25">
      <c r="A201" s="25"/>
      <c r="B201" s="25"/>
      <c r="C201" s="25"/>
      <c r="D201" s="25"/>
      <c r="E201" s="25"/>
      <c r="F201" s="25"/>
      <c r="G201" s="25"/>
      <c r="H201" s="25"/>
      <c r="I201" s="25"/>
      <c r="J201" s="25"/>
      <c r="K201" s="25"/>
      <c r="L201" s="25"/>
      <c r="M201" s="25"/>
      <c r="N201" s="25"/>
      <c r="O201" s="25"/>
      <c r="P201" s="25"/>
      <c r="Q201" s="25"/>
      <c r="R201" s="25"/>
      <c r="S201" s="25"/>
      <c r="T201" s="25"/>
      <c r="U201" s="25"/>
    </row>
    <row r="202" spans="1:21" x14ac:dyDescent="0.25">
      <c r="A202" s="25"/>
      <c r="B202" s="25"/>
      <c r="C202" s="25"/>
      <c r="D202" s="25"/>
      <c r="E202" s="25"/>
      <c r="F202" s="25"/>
      <c r="G202" s="25"/>
      <c r="H202" s="25"/>
      <c r="I202" s="25"/>
      <c r="J202" s="25"/>
      <c r="K202" s="25"/>
      <c r="L202" s="25"/>
      <c r="M202" s="25"/>
      <c r="N202" s="25"/>
      <c r="O202" s="25"/>
      <c r="P202" s="25"/>
      <c r="Q202" s="25"/>
      <c r="R202" s="25"/>
      <c r="S202" s="25"/>
      <c r="T202" s="25"/>
      <c r="U202" s="25"/>
    </row>
    <row r="203" spans="1:21" x14ac:dyDescent="0.25">
      <c r="A203" s="25"/>
      <c r="B203" s="25"/>
      <c r="C203" s="25"/>
      <c r="D203" s="25"/>
      <c r="E203" s="25"/>
      <c r="F203" s="25"/>
      <c r="G203" s="25"/>
      <c r="H203" s="25"/>
      <c r="I203" s="25"/>
      <c r="J203" s="25"/>
      <c r="K203" s="25"/>
      <c r="L203" s="25"/>
      <c r="M203" s="25"/>
      <c r="N203" s="25"/>
      <c r="O203" s="25"/>
      <c r="P203" s="25"/>
      <c r="Q203" s="25"/>
      <c r="R203" s="25"/>
      <c r="S203" s="25"/>
      <c r="T203" s="25"/>
      <c r="U203" s="25"/>
    </row>
    <row r="204" spans="1:21" x14ac:dyDescent="0.25">
      <c r="A204" s="25"/>
      <c r="B204" s="25"/>
      <c r="C204" s="25"/>
      <c r="D204" s="25"/>
      <c r="E204" s="25"/>
      <c r="F204" s="25"/>
      <c r="G204" s="25"/>
      <c r="H204" s="25"/>
      <c r="I204" s="25"/>
      <c r="J204" s="25"/>
      <c r="K204" s="25"/>
      <c r="L204" s="25"/>
      <c r="M204" s="25"/>
      <c r="N204" s="25"/>
      <c r="O204" s="25"/>
      <c r="P204" s="25"/>
      <c r="Q204" s="25"/>
      <c r="R204" s="25"/>
      <c r="S204" s="25"/>
      <c r="T204" s="25"/>
      <c r="U204" s="25"/>
    </row>
    <row r="205" spans="1:21" x14ac:dyDescent="0.25">
      <c r="A205" s="25"/>
      <c r="B205" s="25"/>
      <c r="C205" s="25"/>
      <c r="D205" s="25"/>
      <c r="E205" s="25"/>
      <c r="F205" s="25"/>
      <c r="G205" s="25"/>
      <c r="H205" s="25"/>
      <c r="I205" s="25"/>
      <c r="J205" s="25"/>
      <c r="K205" s="25"/>
      <c r="L205" s="25"/>
      <c r="M205" s="25"/>
      <c r="N205" s="25"/>
      <c r="O205" s="25"/>
      <c r="P205" s="25"/>
      <c r="Q205" s="25"/>
      <c r="R205" s="25"/>
      <c r="S205" s="25"/>
      <c r="T205" s="25"/>
      <c r="U205" s="25"/>
    </row>
    <row r="206" spans="1:21" x14ac:dyDescent="0.25">
      <c r="A206" s="25"/>
      <c r="B206" s="25"/>
      <c r="C206" s="25"/>
      <c r="D206" s="25"/>
      <c r="E206" s="25"/>
      <c r="F206" s="25"/>
      <c r="G206" s="25"/>
      <c r="H206" s="25"/>
      <c r="I206" s="25"/>
      <c r="J206" s="25"/>
      <c r="K206" s="25"/>
      <c r="L206" s="25"/>
      <c r="M206" s="25"/>
      <c r="N206" s="25"/>
      <c r="O206" s="25"/>
      <c r="P206" s="25"/>
      <c r="Q206" s="25"/>
      <c r="R206" s="25"/>
      <c r="S206" s="25"/>
      <c r="T206" s="25"/>
      <c r="U206" s="25"/>
    </row>
    <row r="207" spans="1:21" x14ac:dyDescent="0.25">
      <c r="A207" s="25"/>
      <c r="B207" s="25"/>
      <c r="C207" s="25"/>
      <c r="D207" s="25"/>
      <c r="E207" s="25"/>
      <c r="F207" s="25"/>
      <c r="G207" s="25"/>
      <c r="H207" s="25"/>
      <c r="I207" s="25"/>
      <c r="J207" s="25"/>
      <c r="K207" s="25"/>
      <c r="L207" s="25"/>
      <c r="M207" s="25"/>
      <c r="N207" s="25"/>
      <c r="O207" s="25"/>
      <c r="P207" s="25"/>
      <c r="Q207" s="25"/>
      <c r="R207" s="25"/>
      <c r="S207" s="25"/>
      <c r="T207" s="25"/>
      <c r="U207" s="25"/>
    </row>
    <row r="208" spans="1:21" x14ac:dyDescent="0.25">
      <c r="A208" s="25"/>
      <c r="B208" s="25"/>
      <c r="C208" s="25"/>
      <c r="D208" s="25"/>
      <c r="E208" s="25"/>
      <c r="F208" s="25"/>
      <c r="G208" s="25"/>
      <c r="H208" s="25"/>
      <c r="I208" s="25"/>
      <c r="J208" s="25"/>
      <c r="K208" s="25"/>
      <c r="L208" s="25"/>
      <c r="M208" s="25"/>
      <c r="N208" s="25"/>
      <c r="O208" s="25"/>
      <c r="P208" s="25"/>
      <c r="Q208" s="25"/>
      <c r="R208" s="25"/>
      <c r="S208" s="25"/>
      <c r="T208" s="25"/>
      <c r="U208" s="25"/>
    </row>
    <row r="209" spans="1:21" x14ac:dyDescent="0.25">
      <c r="A209" s="25"/>
      <c r="B209" s="25"/>
      <c r="C209" s="25"/>
      <c r="D209" s="25"/>
      <c r="E209" s="25"/>
      <c r="F209" s="25"/>
      <c r="G209" s="25"/>
      <c r="H209" s="25"/>
      <c r="I209" s="25"/>
      <c r="J209" s="25"/>
      <c r="K209" s="25"/>
      <c r="L209" s="25"/>
      <c r="M209" s="25"/>
      <c r="N209" s="25"/>
      <c r="O209" s="25"/>
      <c r="P209" s="25"/>
      <c r="Q209" s="25"/>
      <c r="R209" s="25"/>
      <c r="S209" s="25"/>
      <c r="T209" s="25"/>
      <c r="U209" s="25"/>
    </row>
    <row r="210" spans="1:21" x14ac:dyDescent="0.25">
      <c r="A210" s="25"/>
      <c r="B210" s="25"/>
      <c r="C210" s="25"/>
      <c r="D210" s="25"/>
      <c r="E210" s="25"/>
      <c r="F210" s="25"/>
      <c r="G210" s="25"/>
      <c r="H210" s="25"/>
      <c r="I210" s="25"/>
      <c r="J210" s="25"/>
      <c r="K210" s="25"/>
      <c r="L210" s="25"/>
      <c r="M210" s="25"/>
      <c r="N210" s="25"/>
      <c r="O210" s="25"/>
      <c r="P210" s="25"/>
      <c r="Q210" s="25"/>
      <c r="R210" s="25"/>
      <c r="S210" s="25"/>
      <c r="T210" s="25"/>
      <c r="U210" s="25"/>
    </row>
    <row r="211" spans="1:21" x14ac:dyDescent="0.25">
      <c r="A211" s="25"/>
      <c r="B211" s="25"/>
      <c r="C211" s="25"/>
      <c r="D211" s="25"/>
      <c r="E211" s="25"/>
      <c r="F211" s="25"/>
      <c r="G211" s="25"/>
      <c r="H211" s="25"/>
      <c r="I211" s="25"/>
      <c r="J211" s="25"/>
      <c r="K211" s="25"/>
      <c r="L211" s="25"/>
      <c r="M211" s="25"/>
      <c r="N211" s="25"/>
      <c r="O211" s="25"/>
      <c r="P211" s="25"/>
      <c r="Q211" s="25"/>
      <c r="R211" s="25"/>
      <c r="S211" s="25"/>
      <c r="T211" s="25"/>
      <c r="U211" s="25"/>
    </row>
    <row r="212" spans="1:21" x14ac:dyDescent="0.25">
      <c r="A212" s="25"/>
      <c r="B212" s="25"/>
      <c r="C212" s="25"/>
      <c r="D212" s="25"/>
      <c r="E212" s="25"/>
      <c r="F212" s="25"/>
      <c r="G212" s="25"/>
      <c r="H212" s="25"/>
      <c r="I212" s="25"/>
      <c r="J212" s="25"/>
      <c r="K212" s="25"/>
      <c r="L212" s="25"/>
      <c r="M212" s="25"/>
      <c r="N212" s="25"/>
      <c r="O212" s="25"/>
      <c r="P212" s="25"/>
      <c r="Q212" s="25"/>
      <c r="R212" s="25"/>
      <c r="S212" s="25"/>
      <c r="T212" s="25"/>
      <c r="U212" s="25"/>
    </row>
    <row r="213" spans="1:21" x14ac:dyDescent="0.25">
      <c r="A213" s="25"/>
      <c r="B213" s="25"/>
      <c r="C213" s="25"/>
      <c r="D213" s="25"/>
      <c r="E213" s="25"/>
      <c r="F213" s="25"/>
      <c r="G213" s="25"/>
      <c r="H213" s="25"/>
      <c r="I213" s="25"/>
      <c r="J213" s="25"/>
      <c r="K213" s="25"/>
      <c r="L213" s="25"/>
      <c r="M213" s="25"/>
      <c r="N213" s="25"/>
      <c r="O213" s="25"/>
      <c r="P213" s="25"/>
      <c r="Q213" s="25"/>
      <c r="R213" s="25"/>
      <c r="S213" s="25"/>
      <c r="T213" s="25"/>
      <c r="U213" s="25"/>
    </row>
    <row r="214" spans="1:21" x14ac:dyDescent="0.25">
      <c r="A214" s="25"/>
      <c r="B214" s="25"/>
      <c r="C214" s="25"/>
      <c r="D214" s="25"/>
      <c r="E214" s="25"/>
      <c r="F214" s="25"/>
      <c r="G214" s="25"/>
      <c r="H214" s="25"/>
      <c r="I214" s="25"/>
      <c r="J214" s="25"/>
      <c r="K214" s="25"/>
      <c r="L214" s="25"/>
      <c r="M214" s="25"/>
      <c r="N214" s="25"/>
      <c r="O214" s="25"/>
      <c r="P214" s="25"/>
      <c r="Q214" s="25"/>
      <c r="R214" s="25"/>
      <c r="S214" s="25"/>
      <c r="T214" s="25"/>
      <c r="U214" s="25"/>
    </row>
    <row r="215" spans="1:21" x14ac:dyDescent="0.25">
      <c r="A215" s="25"/>
      <c r="B215" s="25"/>
      <c r="C215" s="25"/>
      <c r="D215" s="25"/>
      <c r="E215" s="25"/>
      <c r="F215" s="25"/>
      <c r="G215" s="25"/>
      <c r="H215" s="25"/>
      <c r="I215" s="25"/>
      <c r="J215" s="25"/>
      <c r="K215" s="25"/>
      <c r="L215" s="25"/>
      <c r="M215" s="25"/>
      <c r="N215" s="25"/>
      <c r="O215" s="25"/>
      <c r="P215" s="25"/>
      <c r="Q215" s="25"/>
      <c r="R215" s="25"/>
      <c r="S215" s="25"/>
      <c r="T215" s="25"/>
      <c r="U215" s="25"/>
    </row>
    <row r="216" spans="1:21" x14ac:dyDescent="0.25">
      <c r="A216" s="25"/>
      <c r="B216" s="25"/>
      <c r="C216" s="25"/>
      <c r="D216" s="25"/>
      <c r="E216" s="25"/>
      <c r="F216" s="25"/>
      <c r="G216" s="25"/>
      <c r="H216" s="25"/>
      <c r="I216" s="25"/>
      <c r="J216" s="25"/>
      <c r="K216" s="25"/>
      <c r="L216" s="25"/>
      <c r="M216" s="25"/>
      <c r="N216" s="25"/>
      <c r="O216" s="25"/>
      <c r="P216" s="25"/>
      <c r="Q216" s="25"/>
      <c r="R216" s="25"/>
      <c r="S216" s="25"/>
      <c r="T216" s="25"/>
      <c r="U216" s="25"/>
    </row>
    <row r="217" spans="1:21" x14ac:dyDescent="0.25">
      <c r="A217" s="25"/>
      <c r="B217" s="25"/>
      <c r="C217" s="25"/>
      <c r="D217" s="25"/>
      <c r="E217" s="25"/>
      <c r="F217" s="25"/>
      <c r="G217" s="25"/>
      <c r="H217" s="25"/>
      <c r="I217" s="25"/>
      <c r="J217" s="25"/>
      <c r="K217" s="25"/>
      <c r="L217" s="25"/>
      <c r="M217" s="25"/>
      <c r="N217" s="25"/>
      <c r="O217" s="25"/>
      <c r="P217" s="25"/>
      <c r="Q217" s="25"/>
      <c r="R217" s="25"/>
      <c r="S217" s="25"/>
      <c r="T217" s="25"/>
      <c r="U217" s="25"/>
    </row>
    <row r="218" spans="1:21" x14ac:dyDescent="0.25">
      <c r="A218" s="25"/>
      <c r="B218" s="25"/>
      <c r="C218" s="25"/>
      <c r="D218" s="25"/>
      <c r="E218" s="25"/>
      <c r="F218" s="25"/>
      <c r="G218" s="25"/>
      <c r="H218" s="25"/>
      <c r="I218" s="25"/>
      <c r="J218" s="25"/>
      <c r="K218" s="25"/>
      <c r="L218" s="25"/>
      <c r="M218" s="25"/>
      <c r="N218" s="25"/>
      <c r="O218" s="25"/>
      <c r="P218" s="25"/>
      <c r="Q218" s="25"/>
      <c r="R218" s="25"/>
      <c r="S218" s="25"/>
      <c r="T218" s="25"/>
      <c r="U218" s="25"/>
    </row>
    <row r="219" spans="1:21" x14ac:dyDescent="0.25">
      <c r="A219" s="25"/>
      <c r="B219" s="25"/>
      <c r="C219" s="25"/>
      <c r="D219" s="25"/>
      <c r="E219" s="25"/>
      <c r="F219" s="25"/>
      <c r="G219" s="25"/>
      <c r="H219" s="25"/>
      <c r="I219" s="25"/>
      <c r="J219" s="25"/>
      <c r="K219" s="25"/>
      <c r="L219" s="25"/>
      <c r="M219" s="25"/>
      <c r="N219" s="25"/>
      <c r="O219" s="25"/>
      <c r="P219" s="25"/>
      <c r="Q219" s="25"/>
      <c r="R219" s="25"/>
      <c r="S219" s="25"/>
      <c r="T219" s="25"/>
      <c r="U219" s="25"/>
    </row>
    <row r="220" spans="1:21" x14ac:dyDescent="0.25">
      <c r="A220" s="25"/>
      <c r="B220" s="25"/>
      <c r="C220" s="25"/>
      <c r="D220" s="25"/>
      <c r="E220" s="25"/>
      <c r="F220" s="25"/>
      <c r="G220" s="25"/>
      <c r="H220" s="25"/>
      <c r="I220" s="25"/>
      <c r="J220" s="25"/>
      <c r="K220" s="25"/>
      <c r="L220" s="25"/>
      <c r="M220" s="25"/>
      <c r="N220" s="25"/>
      <c r="O220" s="25"/>
      <c r="P220" s="25"/>
      <c r="Q220" s="25"/>
      <c r="R220" s="25"/>
      <c r="S220" s="25"/>
      <c r="T220" s="25"/>
      <c r="U220" s="25"/>
    </row>
    <row r="221" spans="1:21" x14ac:dyDescent="0.25">
      <c r="A221" s="25"/>
      <c r="B221" s="25"/>
      <c r="C221" s="25"/>
      <c r="D221" s="25"/>
      <c r="E221" s="25"/>
      <c r="F221" s="25"/>
      <c r="G221" s="25"/>
      <c r="H221" s="25"/>
      <c r="I221" s="25"/>
      <c r="J221" s="25"/>
      <c r="K221" s="25"/>
      <c r="L221" s="25"/>
      <c r="M221" s="25"/>
      <c r="N221" s="25"/>
      <c r="O221" s="25"/>
      <c r="P221" s="25"/>
      <c r="Q221" s="25"/>
      <c r="R221" s="25"/>
      <c r="S221" s="25"/>
      <c r="T221" s="25"/>
      <c r="U221" s="25"/>
    </row>
    <row r="222" spans="1:21" x14ac:dyDescent="0.25">
      <c r="A222" s="25"/>
      <c r="B222" s="25"/>
      <c r="C222" s="25"/>
      <c r="D222" s="25"/>
      <c r="E222" s="25"/>
      <c r="F222" s="25"/>
      <c r="G222" s="25"/>
      <c r="H222" s="25"/>
      <c r="I222" s="25"/>
      <c r="J222" s="25"/>
      <c r="K222" s="25"/>
      <c r="L222" s="25"/>
      <c r="M222" s="25"/>
      <c r="N222" s="25"/>
      <c r="O222" s="25"/>
      <c r="P222" s="25"/>
      <c r="Q222" s="25"/>
      <c r="R222" s="25"/>
      <c r="S222" s="25"/>
      <c r="T222" s="25"/>
      <c r="U222" s="25"/>
    </row>
    <row r="223" spans="1:21" x14ac:dyDescent="0.25">
      <c r="A223" s="25"/>
      <c r="B223" s="25"/>
      <c r="C223" s="25"/>
      <c r="D223" s="25"/>
      <c r="E223" s="25"/>
      <c r="F223" s="25"/>
      <c r="G223" s="25"/>
      <c r="H223" s="25"/>
      <c r="I223" s="25"/>
      <c r="J223" s="25"/>
      <c r="K223" s="25"/>
      <c r="L223" s="25"/>
      <c r="M223" s="25"/>
      <c r="N223" s="25"/>
      <c r="O223" s="25"/>
      <c r="P223" s="25"/>
      <c r="Q223" s="25"/>
      <c r="R223" s="25"/>
      <c r="S223" s="25"/>
      <c r="T223" s="25"/>
      <c r="U223" s="25"/>
    </row>
    <row r="224" spans="1:21" x14ac:dyDescent="0.25">
      <c r="A224" s="25"/>
      <c r="B224" s="25"/>
      <c r="C224" s="25"/>
      <c r="D224" s="25"/>
      <c r="E224" s="25"/>
      <c r="F224" s="25"/>
      <c r="G224" s="25"/>
      <c r="H224" s="25"/>
      <c r="I224" s="25"/>
      <c r="J224" s="25"/>
      <c r="K224" s="25"/>
      <c r="L224" s="25"/>
      <c r="M224" s="25"/>
      <c r="N224" s="25"/>
      <c r="O224" s="25"/>
      <c r="P224" s="25"/>
      <c r="Q224" s="25"/>
      <c r="R224" s="25"/>
      <c r="S224" s="25"/>
      <c r="T224" s="25"/>
      <c r="U224" s="25"/>
    </row>
    <row r="225" spans="1:21" x14ac:dyDescent="0.25">
      <c r="A225" s="25"/>
      <c r="B225" s="25"/>
      <c r="C225" s="25"/>
      <c r="D225" s="25"/>
      <c r="E225" s="25"/>
      <c r="F225" s="25"/>
      <c r="G225" s="25"/>
      <c r="H225" s="25"/>
      <c r="I225" s="25"/>
      <c r="J225" s="25"/>
      <c r="K225" s="25"/>
      <c r="L225" s="25"/>
      <c r="M225" s="25"/>
      <c r="N225" s="25"/>
      <c r="O225" s="25"/>
      <c r="P225" s="25"/>
      <c r="Q225" s="25"/>
      <c r="R225" s="25"/>
      <c r="S225" s="25"/>
      <c r="T225" s="25"/>
      <c r="U225" s="25"/>
    </row>
    <row r="226" spans="1:21" x14ac:dyDescent="0.25">
      <c r="A226" s="25"/>
      <c r="B226" s="25"/>
      <c r="C226" s="25"/>
      <c r="D226" s="25"/>
      <c r="E226" s="25"/>
      <c r="F226" s="25"/>
      <c r="G226" s="25"/>
      <c r="H226" s="25"/>
      <c r="I226" s="25"/>
      <c r="J226" s="25"/>
      <c r="K226" s="25"/>
      <c r="L226" s="25"/>
      <c r="M226" s="25"/>
      <c r="N226" s="25"/>
      <c r="O226" s="25"/>
      <c r="P226" s="25"/>
      <c r="Q226" s="25"/>
      <c r="R226" s="25"/>
      <c r="S226" s="25"/>
      <c r="T226" s="25"/>
      <c r="U226" s="25"/>
    </row>
    <row r="227" spans="1:21" x14ac:dyDescent="0.25">
      <c r="A227" s="25"/>
      <c r="B227" s="25"/>
      <c r="C227" s="25"/>
      <c r="D227" s="25"/>
      <c r="E227" s="25"/>
      <c r="F227" s="25"/>
      <c r="G227" s="25"/>
      <c r="H227" s="25"/>
      <c r="I227" s="25"/>
      <c r="J227" s="25"/>
      <c r="K227" s="25"/>
      <c r="L227" s="25"/>
      <c r="M227" s="25"/>
      <c r="N227" s="25"/>
      <c r="O227" s="25"/>
      <c r="P227" s="25"/>
      <c r="Q227" s="25"/>
      <c r="R227" s="25"/>
      <c r="S227" s="25"/>
      <c r="T227" s="25"/>
      <c r="U227" s="25"/>
    </row>
    <row r="228" spans="1:21" x14ac:dyDescent="0.25">
      <c r="A228" s="25"/>
      <c r="B228" s="25"/>
      <c r="C228" s="25"/>
      <c r="D228" s="25"/>
      <c r="E228" s="25"/>
      <c r="F228" s="25"/>
      <c r="G228" s="25"/>
      <c r="H228" s="25"/>
      <c r="I228" s="25"/>
      <c r="J228" s="25"/>
      <c r="K228" s="25"/>
      <c r="L228" s="25"/>
      <c r="M228" s="25"/>
      <c r="N228" s="25"/>
      <c r="O228" s="25"/>
      <c r="P228" s="25"/>
      <c r="Q228" s="25"/>
      <c r="R228" s="25"/>
      <c r="S228" s="25"/>
      <c r="T228" s="25"/>
      <c r="U228" s="25"/>
    </row>
    <row r="229" spans="1:21" x14ac:dyDescent="0.25">
      <c r="A229" s="25"/>
      <c r="B229" s="25"/>
      <c r="C229" s="25"/>
      <c r="D229" s="25"/>
      <c r="E229" s="25"/>
      <c r="F229" s="25"/>
      <c r="G229" s="25"/>
      <c r="H229" s="25"/>
      <c r="I229" s="25"/>
      <c r="J229" s="25"/>
      <c r="K229" s="25"/>
      <c r="L229" s="25"/>
      <c r="M229" s="25"/>
      <c r="N229" s="25"/>
      <c r="O229" s="25"/>
      <c r="P229" s="25"/>
      <c r="Q229" s="25"/>
      <c r="R229" s="25"/>
      <c r="S229" s="25"/>
      <c r="T229" s="25"/>
      <c r="U229" s="25"/>
    </row>
    <row r="230" spans="1:21" x14ac:dyDescent="0.25">
      <c r="A230" s="25"/>
      <c r="B230" s="25"/>
      <c r="C230" s="25"/>
      <c r="D230" s="25"/>
      <c r="E230" s="25"/>
      <c r="F230" s="25"/>
      <c r="G230" s="25"/>
      <c r="H230" s="25"/>
      <c r="I230" s="25"/>
      <c r="J230" s="25"/>
      <c r="K230" s="25"/>
      <c r="L230" s="25"/>
      <c r="M230" s="25"/>
      <c r="N230" s="25"/>
      <c r="O230" s="25"/>
      <c r="P230" s="25"/>
      <c r="Q230" s="25"/>
      <c r="R230" s="25"/>
      <c r="S230" s="25"/>
      <c r="T230" s="25"/>
      <c r="U230" s="25"/>
    </row>
    <row r="231" spans="1:21" x14ac:dyDescent="0.25">
      <c r="A231" s="25"/>
      <c r="B231" s="25"/>
      <c r="C231" s="25"/>
      <c r="D231" s="25"/>
      <c r="E231" s="25"/>
      <c r="F231" s="25"/>
      <c r="G231" s="25"/>
      <c r="H231" s="25"/>
      <c r="I231" s="25"/>
      <c r="J231" s="25"/>
      <c r="K231" s="25"/>
      <c r="L231" s="25"/>
      <c r="M231" s="25"/>
      <c r="N231" s="25"/>
      <c r="O231" s="25"/>
      <c r="P231" s="25"/>
      <c r="Q231" s="25"/>
      <c r="R231" s="25"/>
      <c r="S231" s="25"/>
      <c r="T231" s="25"/>
      <c r="U231" s="25"/>
    </row>
    <row r="232" spans="1:21" x14ac:dyDescent="0.25">
      <c r="A232" s="25"/>
      <c r="B232" s="25"/>
      <c r="C232" s="25"/>
      <c r="D232" s="25"/>
      <c r="E232" s="25"/>
      <c r="F232" s="25"/>
      <c r="G232" s="25"/>
      <c r="H232" s="25"/>
      <c r="I232" s="25"/>
      <c r="J232" s="25"/>
      <c r="K232" s="25"/>
      <c r="L232" s="25"/>
      <c r="M232" s="25"/>
      <c r="N232" s="25"/>
      <c r="O232" s="25"/>
      <c r="P232" s="25"/>
      <c r="Q232" s="25"/>
      <c r="R232" s="25"/>
      <c r="S232" s="25"/>
      <c r="T232" s="25"/>
      <c r="U232" s="25"/>
    </row>
    <row r="233" spans="1:21" x14ac:dyDescent="0.25">
      <c r="A233" s="25"/>
      <c r="B233" s="25"/>
      <c r="C233" s="25"/>
      <c r="D233" s="25"/>
      <c r="E233" s="25"/>
      <c r="F233" s="25"/>
      <c r="G233" s="25"/>
      <c r="H233" s="25"/>
      <c r="I233" s="25"/>
      <c r="J233" s="25"/>
      <c r="K233" s="25"/>
      <c r="L233" s="25"/>
      <c r="M233" s="25"/>
      <c r="N233" s="25"/>
      <c r="O233" s="25"/>
      <c r="P233" s="25"/>
      <c r="Q233" s="25"/>
      <c r="R233" s="25"/>
      <c r="S233" s="25"/>
      <c r="T233" s="25"/>
      <c r="U233" s="25"/>
    </row>
    <row r="234" spans="1:21" x14ac:dyDescent="0.25">
      <c r="A234" s="25"/>
      <c r="B234" s="25"/>
      <c r="C234" s="25"/>
      <c r="D234" s="25"/>
      <c r="E234" s="25"/>
      <c r="F234" s="25"/>
      <c r="G234" s="25"/>
      <c r="H234" s="25"/>
      <c r="I234" s="25"/>
      <c r="J234" s="25"/>
      <c r="K234" s="25"/>
      <c r="L234" s="25"/>
      <c r="M234" s="25"/>
      <c r="N234" s="25"/>
      <c r="O234" s="25"/>
      <c r="P234" s="25"/>
      <c r="Q234" s="25"/>
      <c r="R234" s="25"/>
      <c r="S234" s="25"/>
      <c r="T234" s="25"/>
      <c r="U234" s="25"/>
    </row>
    <row r="235" spans="1:21" x14ac:dyDescent="0.25">
      <c r="A235" s="25"/>
      <c r="B235" s="25"/>
      <c r="C235" s="25"/>
      <c r="D235" s="25"/>
      <c r="E235" s="25"/>
      <c r="F235" s="25"/>
      <c r="G235" s="25"/>
      <c r="H235" s="25"/>
      <c r="I235" s="25"/>
      <c r="J235" s="25"/>
      <c r="K235" s="25"/>
      <c r="L235" s="25"/>
      <c r="M235" s="25"/>
      <c r="N235" s="25"/>
      <c r="O235" s="25"/>
      <c r="P235" s="25"/>
      <c r="Q235" s="25"/>
      <c r="R235" s="25"/>
      <c r="S235" s="25"/>
      <c r="T235" s="25"/>
      <c r="U235" s="25"/>
    </row>
    <row r="236" spans="1:21" x14ac:dyDescent="0.25">
      <c r="A236" s="25"/>
      <c r="B236" s="25"/>
      <c r="C236" s="25"/>
      <c r="D236" s="25"/>
      <c r="E236" s="25"/>
      <c r="F236" s="25"/>
      <c r="G236" s="25"/>
      <c r="H236" s="25"/>
      <c r="I236" s="25"/>
      <c r="J236" s="25"/>
      <c r="K236" s="25"/>
      <c r="L236" s="25"/>
      <c r="M236" s="25"/>
      <c r="N236" s="25"/>
      <c r="O236" s="25"/>
      <c r="P236" s="25"/>
      <c r="Q236" s="25"/>
      <c r="R236" s="25"/>
      <c r="S236" s="25"/>
      <c r="T236" s="25"/>
      <c r="U236" s="25"/>
    </row>
    <row r="237" spans="1:21" x14ac:dyDescent="0.25">
      <c r="A237" s="25"/>
      <c r="B237" s="25"/>
      <c r="C237" s="25"/>
      <c r="D237" s="25"/>
      <c r="E237" s="25"/>
      <c r="F237" s="25"/>
      <c r="G237" s="25"/>
      <c r="H237" s="25"/>
      <c r="I237" s="25"/>
      <c r="J237" s="25"/>
      <c r="K237" s="25"/>
      <c r="L237" s="25"/>
      <c r="M237" s="25"/>
      <c r="N237" s="25"/>
      <c r="O237" s="25"/>
      <c r="P237" s="25"/>
      <c r="Q237" s="25"/>
      <c r="R237" s="25"/>
      <c r="S237" s="25"/>
      <c r="T237" s="25"/>
      <c r="U237" s="25"/>
    </row>
    <row r="238" spans="1:21" x14ac:dyDescent="0.25">
      <c r="A238" s="25"/>
      <c r="B238" s="25"/>
      <c r="C238" s="25"/>
      <c r="D238" s="25"/>
      <c r="E238" s="25"/>
      <c r="F238" s="25"/>
      <c r="G238" s="25"/>
      <c r="H238" s="25"/>
      <c r="I238" s="25"/>
      <c r="J238" s="25"/>
      <c r="K238" s="25"/>
      <c r="L238" s="25"/>
      <c r="M238" s="25"/>
      <c r="N238" s="25"/>
      <c r="O238" s="25"/>
      <c r="P238" s="25"/>
      <c r="Q238" s="25"/>
      <c r="R238" s="25"/>
      <c r="S238" s="25"/>
      <c r="T238" s="25"/>
      <c r="U238" s="25"/>
    </row>
    <row r="239" spans="1:21" x14ac:dyDescent="0.25">
      <c r="A239" s="25"/>
      <c r="B239" s="25"/>
      <c r="C239" s="25"/>
      <c r="D239" s="25"/>
      <c r="E239" s="25"/>
      <c r="F239" s="25"/>
      <c r="G239" s="25"/>
      <c r="H239" s="25"/>
      <c r="I239" s="25"/>
      <c r="J239" s="25"/>
      <c r="K239" s="25"/>
      <c r="L239" s="25"/>
      <c r="M239" s="25"/>
      <c r="N239" s="25"/>
      <c r="O239" s="25"/>
      <c r="P239" s="25"/>
      <c r="Q239" s="25"/>
      <c r="R239" s="25"/>
      <c r="S239" s="25"/>
      <c r="T239" s="25"/>
      <c r="U239" s="25"/>
    </row>
    <row r="240" spans="1:21" x14ac:dyDescent="0.25">
      <c r="A240" s="25"/>
      <c r="B240" s="25"/>
      <c r="C240" s="25"/>
      <c r="D240" s="25"/>
      <c r="E240" s="25"/>
      <c r="F240" s="25"/>
      <c r="G240" s="25"/>
      <c r="H240" s="25"/>
      <c r="I240" s="25"/>
      <c r="J240" s="25"/>
      <c r="K240" s="25"/>
      <c r="L240" s="25"/>
      <c r="M240" s="25"/>
      <c r="N240" s="25"/>
      <c r="O240" s="25"/>
      <c r="P240" s="25"/>
      <c r="Q240" s="25"/>
      <c r="R240" s="25"/>
      <c r="S240" s="25"/>
      <c r="T240" s="25"/>
      <c r="U240" s="25"/>
    </row>
    <row r="241" spans="1:21" x14ac:dyDescent="0.25">
      <c r="A241" s="25"/>
      <c r="B241" s="25"/>
      <c r="C241" s="25"/>
      <c r="D241" s="25"/>
      <c r="E241" s="25"/>
      <c r="F241" s="25"/>
      <c r="G241" s="25"/>
      <c r="H241" s="25"/>
      <c r="I241" s="25"/>
      <c r="J241" s="25"/>
      <c r="K241" s="25"/>
      <c r="L241" s="25"/>
      <c r="M241" s="25"/>
      <c r="N241" s="25"/>
      <c r="O241" s="25"/>
      <c r="P241" s="25"/>
      <c r="Q241" s="25"/>
      <c r="R241" s="25"/>
      <c r="S241" s="25"/>
      <c r="T241" s="25"/>
      <c r="U241" s="25"/>
    </row>
    <row r="242" spans="1:21" x14ac:dyDescent="0.25">
      <c r="A242" s="25"/>
      <c r="B242" s="25"/>
      <c r="C242" s="25"/>
      <c r="D242" s="25"/>
      <c r="E242" s="25"/>
      <c r="F242" s="25"/>
      <c r="G242" s="25"/>
      <c r="H242" s="25"/>
      <c r="I242" s="25"/>
      <c r="J242" s="25"/>
      <c r="K242" s="25"/>
      <c r="L242" s="25"/>
      <c r="M242" s="25"/>
      <c r="N242" s="25"/>
      <c r="O242" s="25"/>
      <c r="P242" s="25"/>
      <c r="Q242" s="25"/>
      <c r="R242" s="25"/>
      <c r="S242" s="25"/>
      <c r="T242" s="25"/>
      <c r="U242" s="25"/>
    </row>
    <row r="243" spans="1:21" x14ac:dyDescent="0.25">
      <c r="A243" s="25"/>
      <c r="B243" s="25"/>
      <c r="C243" s="25"/>
      <c r="D243" s="25"/>
      <c r="E243" s="25"/>
      <c r="F243" s="25"/>
      <c r="G243" s="25"/>
      <c r="H243" s="25"/>
      <c r="I243" s="25"/>
      <c r="J243" s="25"/>
      <c r="K243" s="25"/>
      <c r="L243" s="25"/>
      <c r="M243" s="25"/>
      <c r="N243" s="25"/>
      <c r="O243" s="25"/>
      <c r="P243" s="25"/>
      <c r="Q243" s="25"/>
      <c r="R243" s="25"/>
      <c r="S243" s="25"/>
      <c r="T243" s="25"/>
      <c r="U243" s="25"/>
    </row>
    <row r="244" spans="1:21" x14ac:dyDescent="0.25">
      <c r="A244" s="25"/>
      <c r="B244" s="25"/>
      <c r="C244" s="25"/>
      <c r="D244" s="25"/>
      <c r="E244" s="25"/>
      <c r="F244" s="25"/>
      <c r="G244" s="25"/>
      <c r="H244" s="25"/>
      <c r="I244" s="25"/>
      <c r="J244" s="25"/>
      <c r="K244" s="25"/>
      <c r="L244" s="25"/>
      <c r="M244" s="25"/>
      <c r="N244" s="25"/>
      <c r="O244" s="25"/>
      <c r="P244" s="25"/>
      <c r="Q244" s="25"/>
      <c r="R244" s="25"/>
      <c r="S244" s="25"/>
      <c r="T244" s="25"/>
      <c r="U244" s="25"/>
    </row>
    <row r="245" spans="1:21" x14ac:dyDescent="0.25">
      <c r="A245" s="25"/>
      <c r="B245" s="25"/>
      <c r="C245" s="25"/>
      <c r="D245" s="25"/>
      <c r="E245" s="25"/>
      <c r="F245" s="25"/>
      <c r="G245" s="25"/>
      <c r="H245" s="25"/>
      <c r="I245" s="25"/>
      <c r="J245" s="25"/>
      <c r="K245" s="25"/>
      <c r="L245" s="25"/>
      <c r="M245" s="25"/>
      <c r="N245" s="25"/>
      <c r="O245" s="25"/>
      <c r="P245" s="25"/>
      <c r="Q245" s="25"/>
      <c r="R245" s="25"/>
      <c r="S245" s="25"/>
      <c r="T245" s="25"/>
      <c r="U245" s="25"/>
    </row>
    <row r="246" spans="1:21" x14ac:dyDescent="0.25">
      <c r="A246" s="25"/>
      <c r="B246" s="25"/>
      <c r="C246" s="25"/>
      <c r="D246" s="25"/>
      <c r="E246" s="25"/>
      <c r="F246" s="25"/>
      <c r="G246" s="25"/>
      <c r="H246" s="25"/>
      <c r="I246" s="25"/>
      <c r="J246" s="25"/>
      <c r="K246" s="25"/>
      <c r="L246" s="25"/>
      <c r="M246" s="25"/>
      <c r="N246" s="25"/>
      <c r="O246" s="25"/>
      <c r="P246" s="25"/>
      <c r="Q246" s="25"/>
      <c r="R246" s="25"/>
      <c r="S246" s="25"/>
      <c r="T246" s="25"/>
      <c r="U246" s="25"/>
    </row>
    <row r="247" spans="1:21" x14ac:dyDescent="0.25">
      <c r="A247" s="25"/>
      <c r="B247" s="25"/>
      <c r="C247" s="25"/>
      <c r="D247" s="25"/>
      <c r="E247" s="25"/>
      <c r="F247" s="25"/>
      <c r="G247" s="25"/>
      <c r="H247" s="25"/>
      <c r="I247" s="25"/>
      <c r="J247" s="25"/>
      <c r="K247" s="25"/>
      <c r="L247" s="25"/>
      <c r="M247" s="25"/>
      <c r="N247" s="25"/>
      <c r="O247" s="25"/>
      <c r="P247" s="25"/>
      <c r="Q247" s="25"/>
      <c r="R247" s="25"/>
      <c r="S247" s="25"/>
      <c r="T247" s="25"/>
      <c r="U247" s="25"/>
    </row>
    <row r="248" spans="1:21" x14ac:dyDescent="0.25">
      <c r="A248" s="25"/>
      <c r="B248" s="25"/>
      <c r="C248" s="25"/>
      <c r="D248" s="25"/>
      <c r="E248" s="25"/>
      <c r="F248" s="25"/>
      <c r="G248" s="25"/>
      <c r="H248" s="25"/>
      <c r="I248" s="25"/>
      <c r="J248" s="25"/>
      <c r="K248" s="25"/>
      <c r="L248" s="25"/>
      <c r="M248" s="25"/>
      <c r="N248" s="25"/>
      <c r="O248" s="25"/>
      <c r="P248" s="25"/>
      <c r="Q248" s="25"/>
      <c r="R248" s="25"/>
      <c r="S248" s="25"/>
      <c r="T248" s="25"/>
      <c r="U248" s="25"/>
    </row>
    <row r="249" spans="1:21" x14ac:dyDescent="0.25">
      <c r="A249" s="25"/>
      <c r="B249" s="25"/>
      <c r="C249" s="25"/>
      <c r="D249" s="25"/>
      <c r="E249" s="25"/>
      <c r="F249" s="25"/>
      <c r="G249" s="25"/>
      <c r="H249" s="25"/>
      <c r="I249" s="25"/>
      <c r="J249" s="25"/>
      <c r="K249" s="25"/>
      <c r="L249" s="25"/>
      <c r="M249" s="25"/>
      <c r="N249" s="25"/>
      <c r="O249" s="25"/>
      <c r="P249" s="25"/>
      <c r="Q249" s="25"/>
      <c r="R249" s="25"/>
      <c r="S249" s="25"/>
      <c r="T249" s="25"/>
      <c r="U249" s="25"/>
    </row>
    <row r="250" spans="1:21" x14ac:dyDescent="0.25">
      <c r="A250" s="25"/>
      <c r="B250" s="25"/>
      <c r="C250" s="25"/>
      <c r="D250" s="25"/>
      <c r="E250" s="25"/>
      <c r="F250" s="25"/>
      <c r="G250" s="25"/>
      <c r="H250" s="25"/>
      <c r="I250" s="25"/>
      <c r="J250" s="25"/>
      <c r="K250" s="25"/>
      <c r="L250" s="25"/>
      <c r="M250" s="25"/>
      <c r="N250" s="25"/>
      <c r="O250" s="25"/>
      <c r="P250" s="25"/>
      <c r="Q250" s="25"/>
      <c r="R250" s="25"/>
      <c r="S250" s="25"/>
      <c r="T250" s="25"/>
      <c r="U250" s="25"/>
    </row>
    <row r="251" spans="1:21" x14ac:dyDescent="0.25">
      <c r="A251" s="25"/>
      <c r="B251" s="25"/>
      <c r="C251" s="25"/>
      <c r="D251" s="25"/>
      <c r="E251" s="25"/>
      <c r="F251" s="25"/>
      <c r="G251" s="25"/>
      <c r="H251" s="25"/>
      <c r="I251" s="25"/>
      <c r="J251" s="25"/>
      <c r="K251" s="25"/>
      <c r="L251" s="25"/>
      <c r="M251" s="25"/>
      <c r="N251" s="25"/>
      <c r="O251" s="25"/>
      <c r="P251" s="25"/>
      <c r="Q251" s="25"/>
      <c r="R251" s="25"/>
      <c r="S251" s="25"/>
      <c r="T251" s="25"/>
      <c r="U251" s="25"/>
    </row>
    <row r="252" spans="1:21" x14ac:dyDescent="0.25">
      <c r="A252" s="25"/>
      <c r="B252" s="25"/>
      <c r="C252" s="25"/>
      <c r="D252" s="25"/>
      <c r="E252" s="25"/>
      <c r="F252" s="25"/>
      <c r="G252" s="25"/>
      <c r="H252" s="25"/>
      <c r="I252" s="25"/>
      <c r="J252" s="25"/>
      <c r="K252" s="25"/>
      <c r="L252" s="25"/>
      <c r="M252" s="25"/>
      <c r="N252" s="25"/>
      <c r="O252" s="25"/>
      <c r="P252" s="25"/>
      <c r="Q252" s="25"/>
      <c r="R252" s="25"/>
      <c r="S252" s="25"/>
      <c r="T252" s="25"/>
      <c r="U252" s="25"/>
    </row>
    <row r="253" spans="1:21" x14ac:dyDescent="0.25">
      <c r="A253" s="25"/>
      <c r="B253" s="25"/>
      <c r="C253" s="25"/>
      <c r="D253" s="25"/>
      <c r="E253" s="25"/>
      <c r="F253" s="25"/>
      <c r="G253" s="25"/>
      <c r="H253" s="25"/>
      <c r="I253" s="25"/>
      <c r="J253" s="25"/>
      <c r="K253" s="25"/>
      <c r="L253" s="25"/>
      <c r="M253" s="25"/>
      <c r="N253" s="25"/>
      <c r="O253" s="25"/>
      <c r="P253" s="25"/>
      <c r="Q253" s="25"/>
      <c r="R253" s="25"/>
      <c r="S253" s="25"/>
      <c r="T253" s="25"/>
      <c r="U253" s="25"/>
    </row>
    <row r="254" spans="1:21" x14ac:dyDescent="0.25">
      <c r="A254" s="25"/>
      <c r="B254" s="25"/>
      <c r="C254" s="25"/>
      <c r="D254" s="25"/>
      <c r="E254" s="25"/>
      <c r="F254" s="25"/>
      <c r="G254" s="25"/>
      <c r="H254" s="25"/>
      <c r="I254" s="25"/>
      <c r="J254" s="25"/>
      <c r="K254" s="25"/>
      <c r="L254" s="25"/>
      <c r="M254" s="25"/>
      <c r="N254" s="25"/>
      <c r="O254" s="25"/>
      <c r="P254" s="25"/>
      <c r="Q254" s="25"/>
      <c r="R254" s="25"/>
      <c r="S254" s="25"/>
      <c r="T254" s="25"/>
      <c r="U254" s="25"/>
    </row>
    <row r="255" spans="1:21" x14ac:dyDescent="0.25">
      <c r="A255" s="25"/>
      <c r="B255" s="25"/>
      <c r="C255" s="25"/>
      <c r="D255" s="25"/>
      <c r="E255" s="25"/>
      <c r="F255" s="25"/>
      <c r="G255" s="25"/>
      <c r="H255" s="25"/>
      <c r="I255" s="25"/>
      <c r="J255" s="25"/>
      <c r="K255" s="25"/>
      <c r="L255" s="25"/>
      <c r="M255" s="25"/>
      <c r="N255" s="25"/>
      <c r="O255" s="25"/>
      <c r="P255" s="25"/>
      <c r="Q255" s="25"/>
      <c r="R255" s="25"/>
      <c r="S255" s="25"/>
      <c r="T255" s="25"/>
      <c r="U255" s="25"/>
    </row>
    <row r="256" spans="1:21" x14ac:dyDescent="0.25">
      <c r="A256" s="25"/>
      <c r="B256" s="25"/>
      <c r="C256" s="25"/>
      <c r="D256" s="25"/>
      <c r="E256" s="25"/>
      <c r="F256" s="25"/>
      <c r="G256" s="25"/>
      <c r="H256" s="25"/>
      <c r="I256" s="25"/>
      <c r="J256" s="25"/>
      <c r="K256" s="25"/>
      <c r="L256" s="25"/>
      <c r="M256" s="25"/>
      <c r="N256" s="25"/>
      <c r="O256" s="25"/>
      <c r="P256" s="25"/>
      <c r="Q256" s="25"/>
      <c r="R256" s="25"/>
      <c r="S256" s="25"/>
      <c r="T256" s="25"/>
      <c r="U256" s="25"/>
    </row>
    <row r="257" spans="1:21" x14ac:dyDescent="0.25">
      <c r="A257" s="25"/>
      <c r="B257" s="25"/>
      <c r="C257" s="25"/>
      <c r="D257" s="25"/>
      <c r="E257" s="25"/>
      <c r="F257" s="25"/>
      <c r="G257" s="25"/>
      <c r="H257" s="25"/>
      <c r="I257" s="25"/>
      <c r="J257" s="25"/>
      <c r="K257" s="25"/>
      <c r="L257" s="25"/>
      <c r="M257" s="25"/>
      <c r="N257" s="25"/>
      <c r="O257" s="25"/>
      <c r="P257" s="25"/>
      <c r="Q257" s="25"/>
      <c r="R257" s="25"/>
      <c r="S257" s="25"/>
      <c r="T257" s="25"/>
      <c r="U257" s="25"/>
    </row>
    <row r="258" spans="1:21" x14ac:dyDescent="0.25">
      <c r="A258" s="25"/>
      <c r="B258" s="25"/>
      <c r="C258" s="25"/>
      <c r="D258" s="25"/>
      <c r="E258" s="25"/>
      <c r="F258" s="25"/>
      <c r="G258" s="25"/>
      <c r="H258" s="25"/>
      <c r="I258" s="25"/>
      <c r="J258" s="25"/>
      <c r="K258" s="25"/>
      <c r="L258" s="25"/>
      <c r="M258" s="25"/>
      <c r="N258" s="25"/>
      <c r="O258" s="25"/>
      <c r="P258" s="25"/>
      <c r="Q258" s="25"/>
      <c r="R258" s="25"/>
      <c r="S258" s="25"/>
      <c r="T258" s="25"/>
      <c r="U258" s="25"/>
    </row>
    <row r="259" spans="1:21" x14ac:dyDescent="0.25">
      <c r="A259" s="25"/>
      <c r="B259" s="25"/>
      <c r="C259" s="25"/>
      <c r="D259" s="25"/>
      <c r="E259" s="25"/>
      <c r="F259" s="25"/>
      <c r="G259" s="25"/>
      <c r="H259" s="25"/>
      <c r="I259" s="25"/>
      <c r="J259" s="25"/>
      <c r="K259" s="25"/>
      <c r="L259" s="25"/>
      <c r="M259" s="25"/>
      <c r="N259" s="25"/>
      <c r="O259" s="25"/>
      <c r="P259" s="25"/>
      <c r="Q259" s="25"/>
      <c r="R259" s="25"/>
      <c r="S259" s="25"/>
      <c r="T259" s="25"/>
      <c r="U259" s="25"/>
    </row>
    <row r="260" spans="1:21" x14ac:dyDescent="0.25">
      <c r="A260" s="25"/>
      <c r="B260" s="25"/>
      <c r="C260" s="25"/>
      <c r="D260" s="25"/>
      <c r="E260" s="25"/>
      <c r="F260" s="25"/>
      <c r="G260" s="25"/>
      <c r="H260" s="25"/>
      <c r="I260" s="25"/>
      <c r="J260" s="25"/>
      <c r="K260" s="25"/>
      <c r="L260" s="25"/>
      <c r="M260" s="25"/>
      <c r="N260" s="25"/>
      <c r="O260" s="25"/>
      <c r="P260" s="25"/>
      <c r="Q260" s="25"/>
      <c r="R260" s="25"/>
      <c r="S260" s="25"/>
      <c r="T260" s="25"/>
      <c r="U260" s="25"/>
    </row>
    <row r="261" spans="1:21" x14ac:dyDescent="0.25">
      <c r="A261" s="25"/>
      <c r="B261" s="25"/>
      <c r="C261" s="25"/>
      <c r="D261" s="25"/>
      <c r="E261" s="25"/>
      <c r="F261" s="25"/>
      <c r="G261" s="25"/>
      <c r="H261" s="25"/>
      <c r="I261" s="25"/>
      <c r="J261" s="25"/>
      <c r="K261" s="25"/>
      <c r="L261" s="25"/>
      <c r="M261" s="25"/>
      <c r="N261" s="25"/>
      <c r="O261" s="25"/>
      <c r="P261" s="25"/>
      <c r="Q261" s="25"/>
      <c r="R261" s="25"/>
      <c r="S261" s="25"/>
      <c r="T261" s="25"/>
      <c r="U261" s="25"/>
    </row>
    <row r="262" spans="1:21" x14ac:dyDescent="0.25">
      <c r="A262" s="25"/>
      <c r="B262" s="25"/>
      <c r="C262" s="25"/>
      <c r="D262" s="25"/>
      <c r="E262" s="25"/>
      <c r="F262" s="25"/>
      <c r="G262" s="25"/>
      <c r="H262" s="25"/>
      <c r="I262" s="25"/>
      <c r="J262" s="25"/>
      <c r="K262" s="25"/>
      <c r="L262" s="25"/>
      <c r="M262" s="25"/>
      <c r="N262" s="25"/>
      <c r="O262" s="25"/>
      <c r="P262" s="25"/>
      <c r="Q262" s="25"/>
      <c r="R262" s="25"/>
      <c r="S262" s="25"/>
      <c r="T262" s="25"/>
      <c r="U262" s="25"/>
    </row>
    <row r="263" spans="1:21" x14ac:dyDescent="0.25">
      <c r="A263" s="25"/>
      <c r="B263" s="25"/>
      <c r="C263" s="25"/>
      <c r="D263" s="25"/>
      <c r="E263" s="25"/>
      <c r="F263" s="25"/>
      <c r="G263" s="25"/>
      <c r="H263" s="25"/>
      <c r="I263" s="25"/>
      <c r="J263" s="25"/>
      <c r="K263" s="25"/>
      <c r="L263" s="25"/>
      <c r="M263" s="25"/>
      <c r="N263" s="25"/>
      <c r="O263" s="25"/>
      <c r="P263" s="25"/>
      <c r="Q263" s="25"/>
      <c r="R263" s="25"/>
      <c r="S263" s="25"/>
      <c r="T263" s="25"/>
      <c r="U263" s="25"/>
    </row>
    <row r="264" spans="1:21" x14ac:dyDescent="0.25">
      <c r="A264" s="25"/>
      <c r="B264" s="25"/>
      <c r="C264" s="25"/>
      <c r="D264" s="25"/>
      <c r="E264" s="25"/>
      <c r="F264" s="25"/>
      <c r="G264" s="25"/>
      <c r="H264" s="25"/>
      <c r="I264" s="25"/>
      <c r="J264" s="25"/>
      <c r="K264" s="25"/>
      <c r="L264" s="25"/>
      <c r="M264" s="25"/>
      <c r="N264" s="25"/>
      <c r="O264" s="25"/>
      <c r="P264" s="25"/>
      <c r="Q264" s="25"/>
      <c r="R264" s="25"/>
      <c r="S264" s="25"/>
      <c r="T264" s="25"/>
      <c r="U264" s="25"/>
    </row>
    <row r="265" spans="1:21" x14ac:dyDescent="0.25">
      <c r="A265" s="25"/>
      <c r="B265" s="25"/>
      <c r="C265" s="25"/>
      <c r="D265" s="25"/>
      <c r="E265" s="25"/>
      <c r="F265" s="25"/>
      <c r="G265" s="25"/>
      <c r="H265" s="25"/>
      <c r="I265" s="25"/>
      <c r="J265" s="25"/>
      <c r="K265" s="25"/>
      <c r="L265" s="25"/>
      <c r="M265" s="25"/>
      <c r="N265" s="25"/>
      <c r="O265" s="25"/>
      <c r="P265" s="25"/>
      <c r="Q265" s="25"/>
      <c r="R265" s="25"/>
      <c r="S265" s="25"/>
      <c r="T265" s="25"/>
      <c r="U265" s="25"/>
    </row>
    <row r="266" spans="1:21" x14ac:dyDescent="0.25">
      <c r="A266" s="25"/>
      <c r="B266" s="25"/>
      <c r="C266" s="25"/>
      <c r="D266" s="25"/>
      <c r="E266" s="25"/>
      <c r="F266" s="25"/>
      <c r="G266" s="25"/>
      <c r="H266" s="25"/>
      <c r="I266" s="25"/>
      <c r="J266" s="25"/>
      <c r="K266" s="25"/>
      <c r="L266" s="25"/>
      <c r="M266" s="25"/>
      <c r="N266" s="25"/>
      <c r="O266" s="25"/>
      <c r="P266" s="25"/>
      <c r="Q266" s="25"/>
      <c r="R266" s="25"/>
      <c r="S266" s="25"/>
      <c r="T266" s="25"/>
      <c r="U266" s="25"/>
    </row>
    <row r="267" spans="1:21" x14ac:dyDescent="0.25">
      <c r="A267" s="25"/>
      <c r="B267" s="25"/>
      <c r="C267" s="25"/>
      <c r="D267" s="25"/>
      <c r="E267" s="25"/>
      <c r="F267" s="25"/>
      <c r="G267" s="25"/>
      <c r="H267" s="25"/>
      <c r="I267" s="25"/>
      <c r="J267" s="25"/>
      <c r="K267" s="25"/>
      <c r="L267" s="25"/>
      <c r="M267" s="25"/>
      <c r="N267" s="25"/>
      <c r="O267" s="25"/>
      <c r="P267" s="25"/>
      <c r="Q267" s="25"/>
      <c r="R267" s="25"/>
      <c r="S267" s="25"/>
      <c r="T267" s="25"/>
      <c r="U267" s="25"/>
    </row>
    <row r="268" spans="1:21" x14ac:dyDescent="0.25">
      <c r="A268" s="25"/>
      <c r="B268" s="25"/>
      <c r="C268" s="25"/>
      <c r="D268" s="25"/>
      <c r="E268" s="25"/>
      <c r="F268" s="25"/>
      <c r="G268" s="25"/>
      <c r="H268" s="25"/>
      <c r="I268" s="25"/>
      <c r="J268" s="25"/>
      <c r="K268" s="25"/>
      <c r="L268" s="25"/>
      <c r="M268" s="25"/>
      <c r="N268" s="25"/>
      <c r="O268" s="25"/>
      <c r="P268" s="25"/>
      <c r="Q268" s="25"/>
      <c r="R268" s="25"/>
      <c r="S268" s="25"/>
      <c r="T268" s="25"/>
      <c r="U268" s="25"/>
    </row>
    <row r="269" spans="1:21" x14ac:dyDescent="0.25">
      <c r="A269" s="25"/>
      <c r="B269" s="25"/>
      <c r="C269" s="25"/>
      <c r="D269" s="25"/>
      <c r="E269" s="25"/>
      <c r="F269" s="25"/>
      <c r="G269" s="25"/>
      <c r="H269" s="25"/>
      <c r="I269" s="25"/>
      <c r="J269" s="25"/>
      <c r="K269" s="25"/>
      <c r="L269" s="25"/>
      <c r="M269" s="25"/>
      <c r="N269" s="25"/>
      <c r="O269" s="25"/>
      <c r="P269" s="25"/>
      <c r="Q269" s="25"/>
      <c r="R269" s="25"/>
      <c r="S269" s="25"/>
      <c r="T269" s="25"/>
      <c r="U269" s="25"/>
    </row>
    <row r="270" spans="1:21" x14ac:dyDescent="0.25">
      <c r="A270" s="25"/>
      <c r="B270" s="25"/>
      <c r="C270" s="25"/>
      <c r="D270" s="25"/>
      <c r="E270" s="25"/>
      <c r="F270" s="25"/>
      <c r="G270" s="25"/>
      <c r="H270" s="25"/>
      <c r="I270" s="25"/>
      <c r="J270" s="25"/>
      <c r="K270" s="25"/>
      <c r="L270" s="25"/>
      <c r="M270" s="25"/>
      <c r="N270" s="25"/>
      <c r="O270" s="25"/>
      <c r="P270" s="25"/>
      <c r="Q270" s="25"/>
      <c r="R270" s="25"/>
      <c r="S270" s="25"/>
      <c r="T270" s="25"/>
      <c r="U270" s="25"/>
    </row>
    <row r="271" spans="1:21" x14ac:dyDescent="0.25">
      <c r="A271" s="25"/>
      <c r="B271" s="25"/>
      <c r="C271" s="25"/>
      <c r="D271" s="25"/>
      <c r="E271" s="25"/>
      <c r="F271" s="25"/>
      <c r="G271" s="25"/>
      <c r="H271" s="25"/>
      <c r="I271" s="25"/>
      <c r="J271" s="25"/>
      <c r="K271" s="25"/>
      <c r="L271" s="25"/>
      <c r="M271" s="25"/>
      <c r="N271" s="25"/>
      <c r="O271" s="25"/>
      <c r="P271" s="25"/>
      <c r="Q271" s="25"/>
      <c r="R271" s="25"/>
      <c r="S271" s="25"/>
      <c r="T271" s="25"/>
      <c r="U271" s="25"/>
    </row>
    <row r="272" spans="1:21" x14ac:dyDescent="0.25">
      <c r="A272" s="25"/>
      <c r="B272" s="25"/>
      <c r="C272" s="25"/>
      <c r="D272" s="25"/>
      <c r="E272" s="25"/>
      <c r="F272" s="25"/>
      <c r="G272" s="25"/>
      <c r="H272" s="25"/>
      <c r="I272" s="25"/>
      <c r="J272" s="25"/>
      <c r="K272" s="25"/>
      <c r="L272" s="25"/>
      <c r="M272" s="25"/>
      <c r="N272" s="25"/>
      <c r="O272" s="25"/>
      <c r="P272" s="25"/>
      <c r="Q272" s="25"/>
      <c r="R272" s="25"/>
      <c r="S272" s="25"/>
      <c r="T272" s="25"/>
      <c r="U272" s="25"/>
    </row>
    <row r="273" spans="1:21" x14ac:dyDescent="0.25">
      <c r="A273" s="25"/>
      <c r="B273" s="25"/>
      <c r="C273" s="25"/>
      <c r="D273" s="25"/>
      <c r="E273" s="25"/>
      <c r="F273" s="25"/>
      <c r="G273" s="25"/>
      <c r="H273" s="25"/>
      <c r="I273" s="25"/>
      <c r="J273" s="25"/>
      <c r="K273" s="25"/>
      <c r="L273" s="25"/>
      <c r="M273" s="25"/>
      <c r="N273" s="25"/>
      <c r="O273" s="25"/>
      <c r="P273" s="25"/>
      <c r="Q273" s="25"/>
      <c r="R273" s="25"/>
      <c r="S273" s="25"/>
      <c r="T273" s="25"/>
      <c r="U273" s="25"/>
    </row>
    <row r="274" spans="1:21" x14ac:dyDescent="0.25">
      <c r="A274" s="25"/>
      <c r="B274" s="25"/>
      <c r="C274" s="25"/>
      <c r="D274" s="25"/>
      <c r="E274" s="25"/>
      <c r="F274" s="25"/>
      <c r="G274" s="25"/>
      <c r="H274" s="25"/>
      <c r="I274" s="25"/>
      <c r="J274" s="25"/>
      <c r="K274" s="25"/>
      <c r="L274" s="25"/>
      <c r="M274" s="25"/>
      <c r="N274" s="25"/>
      <c r="O274" s="25"/>
      <c r="P274" s="25"/>
      <c r="Q274" s="25"/>
      <c r="R274" s="25"/>
      <c r="S274" s="25"/>
      <c r="T274" s="25"/>
      <c r="U274" s="25"/>
    </row>
    <row r="275" spans="1:21" x14ac:dyDescent="0.25">
      <c r="A275" s="25"/>
      <c r="B275" s="25"/>
      <c r="C275" s="25"/>
      <c r="D275" s="25"/>
      <c r="E275" s="25"/>
      <c r="F275" s="25"/>
      <c r="G275" s="25"/>
      <c r="H275" s="25"/>
      <c r="I275" s="25"/>
      <c r="J275" s="25"/>
      <c r="K275" s="25"/>
      <c r="L275" s="25"/>
      <c r="M275" s="25"/>
      <c r="N275" s="25"/>
      <c r="O275" s="25"/>
      <c r="P275" s="25"/>
      <c r="Q275" s="25"/>
      <c r="R275" s="25"/>
      <c r="S275" s="25"/>
      <c r="T275" s="25"/>
      <c r="U275" s="25"/>
    </row>
    <row r="276" spans="1:21" x14ac:dyDescent="0.25">
      <c r="A276" s="25"/>
      <c r="B276" s="25"/>
      <c r="C276" s="25"/>
      <c r="D276" s="25"/>
      <c r="E276" s="25"/>
      <c r="F276" s="25"/>
      <c r="G276" s="25"/>
      <c r="H276" s="25"/>
      <c r="I276" s="25"/>
      <c r="J276" s="25"/>
      <c r="K276" s="25"/>
      <c r="L276" s="25"/>
      <c r="M276" s="25"/>
      <c r="N276" s="25"/>
      <c r="O276" s="25"/>
      <c r="P276" s="25"/>
      <c r="Q276" s="25"/>
      <c r="R276" s="25"/>
      <c r="S276" s="25"/>
      <c r="T276" s="25"/>
      <c r="U276" s="25"/>
    </row>
    <row r="277" spans="1:21" x14ac:dyDescent="0.25">
      <c r="A277" s="25"/>
      <c r="B277" s="25"/>
      <c r="C277" s="25"/>
      <c r="D277" s="25"/>
      <c r="E277" s="25"/>
      <c r="F277" s="25"/>
      <c r="G277" s="25"/>
      <c r="H277" s="25"/>
      <c r="I277" s="25"/>
      <c r="J277" s="25"/>
      <c r="K277" s="25"/>
      <c r="L277" s="25"/>
      <c r="M277" s="25"/>
      <c r="N277" s="25"/>
      <c r="O277" s="25"/>
      <c r="P277" s="25"/>
      <c r="Q277" s="25"/>
      <c r="R277" s="25"/>
      <c r="S277" s="25"/>
      <c r="T277" s="25"/>
      <c r="U277" s="25"/>
    </row>
    <row r="278" spans="1:21" x14ac:dyDescent="0.25">
      <c r="A278" s="25"/>
      <c r="B278" s="25"/>
      <c r="C278" s="25"/>
      <c r="D278" s="25"/>
      <c r="E278" s="25"/>
      <c r="F278" s="25"/>
      <c r="G278" s="25"/>
      <c r="H278" s="25"/>
      <c r="I278" s="25"/>
      <c r="J278" s="25"/>
      <c r="K278" s="25"/>
      <c r="L278" s="25"/>
      <c r="M278" s="25"/>
      <c r="N278" s="25"/>
      <c r="O278" s="25"/>
      <c r="P278" s="25"/>
      <c r="Q278" s="25"/>
      <c r="R278" s="25"/>
      <c r="S278" s="25"/>
      <c r="T278" s="25"/>
      <c r="U278" s="25"/>
    </row>
    <row r="279" spans="1:21" x14ac:dyDescent="0.25">
      <c r="A279" s="25"/>
      <c r="B279" s="25"/>
      <c r="C279" s="25"/>
      <c r="D279" s="25"/>
      <c r="E279" s="25"/>
      <c r="F279" s="25"/>
      <c r="G279" s="25"/>
      <c r="H279" s="25"/>
      <c r="I279" s="25"/>
      <c r="J279" s="25"/>
      <c r="K279" s="25"/>
      <c r="L279" s="25"/>
      <c r="M279" s="25"/>
      <c r="N279" s="25"/>
      <c r="O279" s="25"/>
      <c r="P279" s="25"/>
      <c r="Q279" s="25"/>
      <c r="R279" s="25"/>
      <c r="S279" s="25"/>
      <c r="T279" s="25"/>
      <c r="U279" s="25"/>
    </row>
    <row r="280" spans="1:21" x14ac:dyDescent="0.25">
      <c r="A280" s="25"/>
      <c r="B280" s="25"/>
      <c r="C280" s="25"/>
      <c r="D280" s="25"/>
      <c r="E280" s="25"/>
      <c r="F280" s="25"/>
      <c r="G280" s="25"/>
      <c r="H280" s="25"/>
      <c r="I280" s="25"/>
      <c r="J280" s="25"/>
      <c r="K280" s="25"/>
      <c r="L280" s="25"/>
      <c r="M280" s="25"/>
      <c r="N280" s="25"/>
      <c r="O280" s="25"/>
      <c r="P280" s="25"/>
      <c r="Q280" s="25"/>
      <c r="R280" s="25"/>
      <c r="S280" s="25"/>
      <c r="T280" s="25"/>
      <c r="U280" s="25"/>
    </row>
    <row r="281" spans="1:21" x14ac:dyDescent="0.25">
      <c r="A281" s="25"/>
      <c r="B281" s="25"/>
      <c r="C281" s="25"/>
      <c r="D281" s="25"/>
      <c r="E281" s="25"/>
      <c r="F281" s="25"/>
      <c r="G281" s="25"/>
      <c r="H281" s="25"/>
      <c r="I281" s="25"/>
      <c r="J281" s="25"/>
      <c r="K281" s="25"/>
      <c r="L281" s="25"/>
      <c r="M281" s="25"/>
      <c r="N281" s="25"/>
      <c r="O281" s="25"/>
      <c r="P281" s="25"/>
      <c r="Q281" s="25"/>
      <c r="R281" s="25"/>
      <c r="S281" s="25"/>
      <c r="T281" s="25"/>
      <c r="U281" s="25"/>
    </row>
    <row r="282" spans="1:21" x14ac:dyDescent="0.25">
      <c r="A282" s="25"/>
      <c r="B282" s="25"/>
      <c r="C282" s="25"/>
      <c r="D282" s="25"/>
      <c r="E282" s="25"/>
      <c r="F282" s="25"/>
      <c r="G282" s="25"/>
      <c r="H282" s="25"/>
      <c r="I282" s="25"/>
      <c r="J282" s="25"/>
      <c r="K282" s="25"/>
      <c r="L282" s="25"/>
      <c r="M282" s="25"/>
      <c r="N282" s="25"/>
      <c r="O282" s="25"/>
      <c r="P282" s="25"/>
      <c r="Q282" s="25"/>
      <c r="R282" s="25"/>
      <c r="S282" s="25"/>
      <c r="T282" s="25"/>
      <c r="U282" s="25"/>
    </row>
    <row r="283" spans="1:21" x14ac:dyDescent="0.25">
      <c r="A283" s="25"/>
      <c r="B283" s="25"/>
      <c r="C283" s="25"/>
      <c r="D283" s="25"/>
      <c r="E283" s="25"/>
      <c r="F283" s="25"/>
      <c r="G283" s="25"/>
      <c r="H283" s="25"/>
      <c r="I283" s="25"/>
      <c r="J283" s="25"/>
      <c r="K283" s="25"/>
      <c r="L283" s="25"/>
      <c r="M283" s="25"/>
      <c r="N283" s="25"/>
      <c r="O283" s="25"/>
      <c r="P283" s="25"/>
      <c r="Q283" s="25"/>
      <c r="R283" s="25"/>
      <c r="S283" s="25"/>
      <c r="T283" s="25"/>
      <c r="U283" s="25"/>
    </row>
    <row r="284" spans="1:21" x14ac:dyDescent="0.25">
      <c r="A284" s="25"/>
      <c r="B284" s="25"/>
      <c r="C284" s="25"/>
      <c r="D284" s="25"/>
      <c r="E284" s="25"/>
      <c r="F284" s="25"/>
      <c r="G284" s="25"/>
      <c r="H284" s="25"/>
      <c r="I284" s="25"/>
      <c r="J284" s="25"/>
      <c r="K284" s="25"/>
      <c r="L284" s="25"/>
      <c r="M284" s="25"/>
      <c r="N284" s="25"/>
      <c r="O284" s="25"/>
      <c r="P284" s="25"/>
      <c r="Q284" s="25"/>
      <c r="R284" s="25"/>
      <c r="S284" s="25"/>
      <c r="T284" s="25"/>
      <c r="U284" s="25"/>
    </row>
    <row r="285" spans="1:21" x14ac:dyDescent="0.25">
      <c r="A285" s="25"/>
      <c r="B285" s="25"/>
      <c r="C285" s="25"/>
      <c r="D285" s="25"/>
      <c r="E285" s="25"/>
      <c r="F285" s="25"/>
      <c r="G285" s="25"/>
      <c r="H285" s="25"/>
      <c r="I285" s="25"/>
      <c r="J285" s="25"/>
      <c r="K285" s="25"/>
      <c r="L285" s="25"/>
      <c r="M285" s="25"/>
      <c r="N285" s="25"/>
      <c r="O285" s="25"/>
      <c r="P285" s="25"/>
      <c r="Q285" s="25"/>
      <c r="R285" s="25"/>
      <c r="S285" s="25"/>
      <c r="T285" s="25"/>
      <c r="U285" s="25"/>
    </row>
    <row r="286" spans="1:21" x14ac:dyDescent="0.25">
      <c r="A286" s="25"/>
      <c r="B286" s="25"/>
      <c r="C286" s="25"/>
      <c r="D286" s="25"/>
      <c r="E286" s="25"/>
      <c r="F286" s="25"/>
      <c r="G286" s="25"/>
      <c r="H286" s="25"/>
      <c r="I286" s="25"/>
      <c r="J286" s="25"/>
      <c r="K286" s="25"/>
      <c r="L286" s="25"/>
      <c r="M286" s="25"/>
      <c r="N286" s="25"/>
      <c r="O286" s="25"/>
      <c r="P286" s="25"/>
      <c r="Q286" s="25"/>
      <c r="R286" s="25"/>
      <c r="S286" s="25"/>
      <c r="T286" s="25"/>
      <c r="U286" s="25"/>
    </row>
    <row r="287" spans="1:21" x14ac:dyDescent="0.25">
      <c r="A287" s="25"/>
      <c r="B287" s="25"/>
      <c r="C287" s="25"/>
      <c r="D287" s="25"/>
      <c r="E287" s="25"/>
      <c r="F287" s="25"/>
      <c r="G287" s="25"/>
      <c r="H287" s="25"/>
      <c r="I287" s="25"/>
      <c r="J287" s="25"/>
      <c r="K287" s="25"/>
      <c r="L287" s="25"/>
      <c r="M287" s="25"/>
      <c r="N287" s="25"/>
      <c r="O287" s="25"/>
      <c r="P287" s="25"/>
      <c r="Q287" s="25"/>
      <c r="R287" s="25"/>
      <c r="S287" s="25"/>
      <c r="T287" s="25"/>
      <c r="U287" s="25"/>
    </row>
    <row r="288" spans="1:21" x14ac:dyDescent="0.25">
      <c r="A288" s="25"/>
      <c r="B288" s="25"/>
      <c r="C288" s="25"/>
      <c r="D288" s="25"/>
      <c r="E288" s="25"/>
      <c r="F288" s="25"/>
      <c r="G288" s="25"/>
      <c r="H288" s="25"/>
      <c r="I288" s="25"/>
      <c r="J288" s="25"/>
      <c r="K288" s="25"/>
      <c r="L288" s="25"/>
      <c r="M288" s="25"/>
      <c r="N288" s="25"/>
      <c r="O288" s="25"/>
      <c r="P288" s="25"/>
      <c r="Q288" s="25"/>
      <c r="R288" s="25"/>
      <c r="S288" s="25"/>
      <c r="T288" s="25"/>
      <c r="U288" s="25"/>
    </row>
    <row r="289" spans="1:21" x14ac:dyDescent="0.25">
      <c r="A289" s="25"/>
      <c r="B289" s="25"/>
      <c r="C289" s="25"/>
      <c r="D289" s="25"/>
      <c r="E289" s="25"/>
      <c r="F289" s="25"/>
      <c r="G289" s="25"/>
      <c r="H289" s="25"/>
      <c r="I289" s="25"/>
      <c r="J289" s="25"/>
      <c r="K289" s="25"/>
      <c r="L289" s="25"/>
      <c r="M289" s="25"/>
      <c r="N289" s="25"/>
      <c r="O289" s="25"/>
      <c r="P289" s="25"/>
      <c r="Q289" s="25"/>
      <c r="R289" s="25"/>
      <c r="S289" s="25"/>
      <c r="T289" s="25"/>
      <c r="U289" s="25"/>
    </row>
    <row r="290" spans="1:21" x14ac:dyDescent="0.25">
      <c r="A290" s="25"/>
      <c r="B290" s="25"/>
      <c r="C290" s="25"/>
      <c r="D290" s="25"/>
      <c r="E290" s="25"/>
      <c r="F290" s="25"/>
      <c r="G290" s="25"/>
      <c r="H290" s="25"/>
      <c r="I290" s="25"/>
      <c r="J290" s="25"/>
      <c r="K290" s="25"/>
      <c r="L290" s="25"/>
      <c r="M290" s="25"/>
      <c r="N290" s="25"/>
      <c r="O290" s="25"/>
      <c r="P290" s="25"/>
      <c r="Q290" s="25"/>
      <c r="R290" s="25"/>
      <c r="S290" s="25"/>
      <c r="T290" s="25"/>
      <c r="U290" s="25"/>
    </row>
    <row r="291" spans="1:21" x14ac:dyDescent="0.25">
      <c r="A291" s="25"/>
      <c r="B291" s="25"/>
      <c r="C291" s="25"/>
      <c r="D291" s="25"/>
      <c r="E291" s="25"/>
      <c r="F291" s="25"/>
      <c r="G291" s="25"/>
      <c r="H291" s="25"/>
      <c r="I291" s="25"/>
      <c r="J291" s="25"/>
      <c r="K291" s="25"/>
      <c r="L291" s="25"/>
      <c r="M291" s="25"/>
      <c r="N291" s="25"/>
      <c r="O291" s="25"/>
      <c r="P291" s="25"/>
      <c r="Q291" s="25"/>
      <c r="R291" s="25"/>
      <c r="S291" s="25"/>
      <c r="T291" s="25"/>
      <c r="U291" s="25"/>
    </row>
    <row r="292" spans="1:21" x14ac:dyDescent="0.25">
      <c r="A292" s="25"/>
      <c r="B292" s="25"/>
      <c r="C292" s="25"/>
      <c r="D292" s="25"/>
      <c r="E292" s="25"/>
      <c r="F292" s="25"/>
      <c r="G292" s="25"/>
      <c r="H292" s="25"/>
      <c r="I292" s="25"/>
      <c r="J292" s="25"/>
      <c r="K292" s="25"/>
      <c r="L292" s="25"/>
      <c r="M292" s="25"/>
      <c r="N292" s="25"/>
      <c r="O292" s="25"/>
      <c r="P292" s="25"/>
      <c r="Q292" s="25"/>
      <c r="R292" s="25"/>
      <c r="S292" s="25"/>
      <c r="T292" s="25"/>
      <c r="U292" s="25"/>
    </row>
    <row r="293" spans="1:21" x14ac:dyDescent="0.25">
      <c r="A293" s="25"/>
      <c r="B293" s="25"/>
      <c r="C293" s="25"/>
      <c r="D293" s="25"/>
      <c r="E293" s="25"/>
      <c r="F293" s="25"/>
      <c r="G293" s="25"/>
      <c r="H293" s="25"/>
      <c r="I293" s="25"/>
      <c r="J293" s="25"/>
      <c r="K293" s="25"/>
      <c r="L293" s="25"/>
      <c r="M293" s="25"/>
      <c r="N293" s="25"/>
      <c r="O293" s="25"/>
      <c r="P293" s="25"/>
      <c r="Q293" s="25"/>
      <c r="R293" s="25"/>
      <c r="S293" s="25"/>
      <c r="T293" s="25"/>
      <c r="U293" s="25"/>
    </row>
    <row r="294" spans="1:21" x14ac:dyDescent="0.25">
      <c r="A294" s="25"/>
      <c r="B294" s="25"/>
      <c r="C294" s="25"/>
      <c r="D294" s="25"/>
      <c r="E294" s="25"/>
      <c r="F294" s="25"/>
      <c r="G294" s="25"/>
      <c r="H294" s="25"/>
      <c r="I294" s="25"/>
      <c r="J294" s="25"/>
      <c r="K294" s="25"/>
      <c r="L294" s="25"/>
      <c r="M294" s="25"/>
      <c r="N294" s="25"/>
      <c r="O294" s="25"/>
      <c r="P294" s="25"/>
      <c r="Q294" s="25"/>
      <c r="R294" s="25"/>
      <c r="S294" s="25"/>
      <c r="T294" s="25"/>
      <c r="U294" s="25"/>
    </row>
    <row r="295" spans="1:21" x14ac:dyDescent="0.25">
      <c r="A295" s="25"/>
      <c r="B295" s="25"/>
      <c r="C295" s="25"/>
      <c r="D295" s="25"/>
      <c r="E295" s="25"/>
      <c r="F295" s="25"/>
      <c r="G295" s="25"/>
      <c r="H295" s="25"/>
      <c r="I295" s="25"/>
      <c r="J295" s="25"/>
      <c r="K295" s="25"/>
      <c r="L295" s="25"/>
      <c r="M295" s="25"/>
      <c r="N295" s="25"/>
      <c r="O295" s="25"/>
      <c r="P295" s="25"/>
      <c r="Q295" s="25"/>
      <c r="R295" s="25"/>
      <c r="S295" s="25"/>
      <c r="T295" s="25"/>
      <c r="U295" s="25"/>
    </row>
    <row r="296" spans="1:21" x14ac:dyDescent="0.25">
      <c r="A296" s="25"/>
      <c r="B296" s="25"/>
      <c r="C296" s="25"/>
      <c r="D296" s="25"/>
      <c r="E296" s="25"/>
      <c r="F296" s="25"/>
      <c r="G296" s="25"/>
      <c r="H296" s="25"/>
      <c r="I296" s="25"/>
      <c r="J296" s="25"/>
      <c r="K296" s="25"/>
      <c r="L296" s="25"/>
      <c r="M296" s="25"/>
      <c r="N296" s="25"/>
      <c r="O296" s="25"/>
      <c r="P296" s="25"/>
      <c r="Q296" s="25"/>
      <c r="R296" s="25"/>
      <c r="S296" s="25"/>
      <c r="T296" s="25"/>
      <c r="U296" s="25"/>
    </row>
    <row r="297" spans="1:21" x14ac:dyDescent="0.25">
      <c r="A297" s="25"/>
      <c r="B297" s="25"/>
      <c r="C297" s="25"/>
      <c r="D297" s="25"/>
      <c r="E297" s="25"/>
      <c r="F297" s="25"/>
      <c r="G297" s="25"/>
      <c r="H297" s="25"/>
      <c r="I297" s="25"/>
      <c r="J297" s="25"/>
      <c r="K297" s="25"/>
      <c r="L297" s="25"/>
      <c r="M297" s="25"/>
      <c r="N297" s="25"/>
      <c r="O297" s="25"/>
      <c r="P297" s="25"/>
      <c r="Q297" s="25"/>
      <c r="R297" s="25"/>
      <c r="S297" s="25"/>
      <c r="T297" s="25"/>
      <c r="U297" s="25"/>
    </row>
    <row r="298" spans="1:21" x14ac:dyDescent="0.25">
      <c r="A298" s="25"/>
      <c r="B298" s="25"/>
      <c r="C298" s="25"/>
      <c r="D298" s="25"/>
      <c r="E298" s="25"/>
      <c r="F298" s="25"/>
      <c r="G298" s="25"/>
      <c r="H298" s="25"/>
      <c r="I298" s="25"/>
      <c r="J298" s="25"/>
      <c r="K298" s="25"/>
      <c r="L298" s="25"/>
      <c r="M298" s="25"/>
      <c r="N298" s="25"/>
      <c r="O298" s="25"/>
      <c r="P298" s="25"/>
      <c r="Q298" s="25"/>
      <c r="R298" s="25"/>
      <c r="S298" s="25"/>
      <c r="T298" s="25"/>
      <c r="U298" s="25"/>
    </row>
    <row r="299" spans="1:21" x14ac:dyDescent="0.25">
      <c r="A299" s="25"/>
      <c r="B299" s="25"/>
      <c r="C299" s="25"/>
      <c r="D299" s="25"/>
      <c r="E299" s="25"/>
      <c r="F299" s="25"/>
      <c r="G299" s="25"/>
      <c r="H299" s="25"/>
      <c r="I299" s="25"/>
      <c r="J299" s="25"/>
      <c r="K299" s="25"/>
      <c r="L299" s="25"/>
      <c r="M299" s="25"/>
      <c r="N299" s="25"/>
      <c r="O299" s="25"/>
      <c r="P299" s="25"/>
      <c r="Q299" s="25"/>
      <c r="R299" s="25"/>
      <c r="S299" s="25"/>
      <c r="T299" s="25"/>
      <c r="U299" s="25"/>
    </row>
    <row r="300" spans="1:21" x14ac:dyDescent="0.25">
      <c r="A300" s="25"/>
      <c r="B300" s="25"/>
      <c r="C300" s="25"/>
      <c r="D300" s="25"/>
      <c r="E300" s="25"/>
      <c r="F300" s="25"/>
      <c r="G300" s="25"/>
      <c r="H300" s="25"/>
      <c r="I300" s="25"/>
      <c r="J300" s="25"/>
      <c r="K300" s="25"/>
      <c r="L300" s="25"/>
      <c r="M300" s="25"/>
      <c r="N300" s="25"/>
      <c r="O300" s="25"/>
      <c r="P300" s="25"/>
      <c r="Q300" s="25"/>
      <c r="R300" s="25"/>
      <c r="S300" s="25"/>
      <c r="T300" s="25"/>
      <c r="U300" s="25"/>
    </row>
    <row r="301" spans="1:21" x14ac:dyDescent="0.25">
      <c r="A301" s="25"/>
      <c r="B301" s="25"/>
      <c r="C301" s="25"/>
      <c r="D301" s="25"/>
      <c r="E301" s="25"/>
      <c r="F301" s="25"/>
      <c r="G301" s="25"/>
      <c r="H301" s="25"/>
      <c r="I301" s="25"/>
      <c r="J301" s="25"/>
      <c r="K301" s="25"/>
      <c r="L301" s="25"/>
      <c r="M301" s="25"/>
      <c r="N301" s="25"/>
      <c r="O301" s="25"/>
      <c r="P301" s="25"/>
      <c r="Q301" s="25"/>
      <c r="R301" s="25"/>
      <c r="S301" s="25"/>
      <c r="T301" s="25"/>
      <c r="U301" s="25"/>
    </row>
    <row r="302" spans="1:21" x14ac:dyDescent="0.25">
      <c r="A302" s="25"/>
      <c r="B302" s="25"/>
      <c r="C302" s="25"/>
      <c r="D302" s="25"/>
      <c r="E302" s="25"/>
      <c r="F302" s="25"/>
      <c r="G302" s="25"/>
      <c r="H302" s="25"/>
      <c r="I302" s="25"/>
      <c r="J302" s="25"/>
      <c r="K302" s="25"/>
      <c r="L302" s="25"/>
      <c r="M302" s="25"/>
      <c r="N302" s="25"/>
      <c r="O302" s="25"/>
      <c r="P302" s="25"/>
      <c r="Q302" s="25"/>
      <c r="R302" s="25"/>
      <c r="S302" s="25"/>
      <c r="T302" s="25"/>
      <c r="U302" s="25"/>
    </row>
    <row r="303" spans="1:21" x14ac:dyDescent="0.25">
      <c r="A303" s="25"/>
      <c r="B303" s="25"/>
      <c r="C303" s="25"/>
      <c r="D303" s="25"/>
      <c r="E303" s="25"/>
      <c r="F303" s="25"/>
      <c r="G303" s="25"/>
      <c r="H303" s="25"/>
      <c r="I303" s="25"/>
      <c r="J303" s="25"/>
      <c r="K303" s="25"/>
      <c r="L303" s="25"/>
      <c r="M303" s="25"/>
      <c r="N303" s="25"/>
      <c r="O303" s="25"/>
      <c r="P303" s="25"/>
      <c r="Q303" s="25"/>
      <c r="R303" s="25"/>
      <c r="S303" s="25"/>
      <c r="T303" s="25"/>
      <c r="U303" s="25"/>
    </row>
    <row r="304" spans="1:21" x14ac:dyDescent="0.25">
      <c r="A304" s="25"/>
      <c r="B304" s="25"/>
      <c r="C304" s="25"/>
      <c r="D304" s="25"/>
      <c r="E304" s="25"/>
      <c r="F304" s="25"/>
      <c r="G304" s="25"/>
      <c r="H304" s="25"/>
      <c r="I304" s="25"/>
      <c r="J304" s="25"/>
      <c r="K304" s="25"/>
      <c r="L304" s="25"/>
      <c r="M304" s="25"/>
      <c r="N304" s="25"/>
      <c r="O304" s="25"/>
      <c r="P304" s="25"/>
      <c r="Q304" s="25"/>
      <c r="R304" s="25"/>
      <c r="S304" s="25"/>
      <c r="T304" s="25"/>
      <c r="U304" s="25"/>
    </row>
    <row r="305" spans="1:21" x14ac:dyDescent="0.25">
      <c r="A305" s="25"/>
      <c r="B305" s="25"/>
      <c r="C305" s="25"/>
      <c r="D305" s="25"/>
      <c r="E305" s="25"/>
      <c r="F305" s="25"/>
      <c r="G305" s="25"/>
      <c r="H305" s="25"/>
      <c r="I305" s="25"/>
      <c r="J305" s="25"/>
      <c r="K305" s="25"/>
      <c r="L305" s="25"/>
      <c r="M305" s="25"/>
      <c r="N305" s="25"/>
      <c r="O305" s="25"/>
      <c r="P305" s="25"/>
      <c r="Q305" s="25"/>
      <c r="R305" s="25"/>
      <c r="S305" s="25"/>
      <c r="T305" s="25"/>
      <c r="U305" s="25"/>
    </row>
    <row r="306" spans="1:21" x14ac:dyDescent="0.25">
      <c r="A306" s="25"/>
      <c r="B306" s="25"/>
      <c r="C306" s="25"/>
      <c r="D306" s="25"/>
      <c r="E306" s="25"/>
      <c r="F306" s="25"/>
      <c r="G306" s="25"/>
      <c r="H306" s="25"/>
      <c r="I306" s="25"/>
      <c r="J306" s="25"/>
      <c r="K306" s="25"/>
      <c r="L306" s="25"/>
      <c r="M306" s="25"/>
      <c r="N306" s="25"/>
      <c r="O306" s="25"/>
      <c r="P306" s="25"/>
      <c r="Q306" s="25"/>
      <c r="R306" s="25"/>
      <c r="S306" s="25"/>
      <c r="T306" s="25"/>
      <c r="U306" s="25"/>
    </row>
    <row r="307" spans="1:21" x14ac:dyDescent="0.25">
      <c r="A307" s="25"/>
      <c r="B307" s="25"/>
      <c r="C307" s="25"/>
      <c r="D307" s="25"/>
      <c r="E307" s="25"/>
      <c r="F307" s="25"/>
      <c r="G307" s="25"/>
      <c r="H307" s="25"/>
      <c r="I307" s="25"/>
      <c r="J307" s="25"/>
      <c r="K307" s="25"/>
      <c r="L307" s="25"/>
      <c r="M307" s="25"/>
      <c r="N307" s="25"/>
      <c r="O307" s="25"/>
      <c r="P307" s="25"/>
      <c r="Q307" s="25"/>
      <c r="R307" s="25"/>
      <c r="S307" s="25"/>
      <c r="T307" s="25"/>
      <c r="U307" s="25"/>
    </row>
    <row r="308" spans="1:21" x14ac:dyDescent="0.25">
      <c r="A308" s="25"/>
      <c r="B308" s="25"/>
      <c r="C308" s="25"/>
      <c r="D308" s="25"/>
      <c r="E308" s="25"/>
      <c r="F308" s="25"/>
      <c r="G308" s="25"/>
      <c r="H308" s="25"/>
      <c r="I308" s="25"/>
      <c r="J308" s="25"/>
      <c r="K308" s="25"/>
      <c r="L308" s="25"/>
      <c r="M308" s="25"/>
      <c r="N308" s="25"/>
      <c r="O308" s="25"/>
      <c r="P308" s="25"/>
      <c r="Q308" s="25"/>
      <c r="R308" s="25"/>
      <c r="S308" s="25"/>
      <c r="T308" s="25"/>
      <c r="U308" s="25"/>
    </row>
    <row r="309" spans="1:21" x14ac:dyDescent="0.25">
      <c r="A309" s="25"/>
      <c r="B309" s="25"/>
      <c r="C309" s="25"/>
      <c r="D309" s="25"/>
      <c r="E309" s="25"/>
      <c r="F309" s="25"/>
      <c r="G309" s="25"/>
      <c r="H309" s="25"/>
      <c r="I309" s="25"/>
      <c r="J309" s="25"/>
      <c r="K309" s="25"/>
      <c r="L309" s="25"/>
      <c r="M309" s="25"/>
      <c r="N309" s="25"/>
      <c r="O309" s="25"/>
      <c r="P309" s="25"/>
      <c r="Q309" s="25"/>
      <c r="R309" s="25"/>
      <c r="S309" s="25"/>
      <c r="T309" s="25"/>
      <c r="U309" s="25"/>
    </row>
    <row r="310" spans="1:21" x14ac:dyDescent="0.25">
      <c r="A310" s="25"/>
      <c r="B310" s="25"/>
      <c r="C310" s="25"/>
      <c r="D310" s="25"/>
      <c r="E310" s="25"/>
      <c r="F310" s="25"/>
      <c r="G310" s="25"/>
      <c r="H310" s="25"/>
      <c r="I310" s="25"/>
      <c r="J310" s="25"/>
      <c r="K310" s="25"/>
      <c r="L310" s="25"/>
      <c r="M310" s="25"/>
      <c r="N310" s="25"/>
      <c r="O310" s="25"/>
      <c r="P310" s="25"/>
      <c r="Q310" s="25"/>
      <c r="R310" s="25"/>
      <c r="S310" s="25"/>
      <c r="T310" s="25"/>
      <c r="U310" s="25"/>
    </row>
    <row r="311" spans="1:21" x14ac:dyDescent="0.25">
      <c r="A311" s="25"/>
      <c r="B311" s="25"/>
      <c r="C311" s="25"/>
      <c r="D311" s="25"/>
      <c r="E311" s="25"/>
      <c r="F311" s="25"/>
      <c r="G311" s="25"/>
      <c r="H311" s="25"/>
      <c r="I311" s="25"/>
      <c r="J311" s="25"/>
      <c r="K311" s="25"/>
      <c r="L311" s="25"/>
      <c r="M311" s="25"/>
      <c r="N311" s="25"/>
      <c r="O311" s="25"/>
      <c r="P311" s="25"/>
      <c r="Q311" s="25"/>
      <c r="R311" s="25"/>
      <c r="S311" s="25"/>
      <c r="T311" s="25"/>
      <c r="U311" s="25"/>
    </row>
    <row r="312" spans="1:21" x14ac:dyDescent="0.25">
      <c r="A312" s="25"/>
      <c r="B312" s="25"/>
      <c r="C312" s="25"/>
      <c r="D312" s="25"/>
      <c r="E312" s="25"/>
      <c r="F312" s="25"/>
      <c r="G312" s="25"/>
      <c r="H312" s="25"/>
      <c r="I312" s="25"/>
      <c r="J312" s="25"/>
      <c r="K312" s="25"/>
      <c r="L312" s="25"/>
      <c r="M312" s="25"/>
      <c r="N312" s="25"/>
      <c r="O312" s="25"/>
      <c r="P312" s="25"/>
      <c r="Q312" s="25"/>
      <c r="R312" s="25"/>
      <c r="S312" s="25"/>
      <c r="T312" s="25"/>
      <c r="U312" s="25"/>
    </row>
    <row r="313" spans="1:21" x14ac:dyDescent="0.25">
      <c r="A313" s="25"/>
      <c r="B313" s="25"/>
      <c r="C313" s="25"/>
      <c r="D313" s="25"/>
      <c r="E313" s="25"/>
      <c r="F313" s="25"/>
      <c r="G313" s="25"/>
      <c r="H313" s="25"/>
      <c r="I313" s="25"/>
      <c r="J313" s="25"/>
      <c r="K313" s="25"/>
      <c r="L313" s="25"/>
      <c r="M313" s="25"/>
      <c r="N313" s="25"/>
      <c r="O313" s="25"/>
      <c r="P313" s="25"/>
      <c r="Q313" s="25"/>
      <c r="R313" s="25"/>
      <c r="S313" s="25"/>
      <c r="T313" s="25"/>
      <c r="U313" s="25"/>
    </row>
    <row r="314" spans="1:21" x14ac:dyDescent="0.25">
      <c r="A314" s="25"/>
      <c r="B314" s="25"/>
      <c r="C314" s="25"/>
      <c r="D314" s="25"/>
      <c r="E314" s="25"/>
      <c r="F314" s="25"/>
      <c r="G314" s="25"/>
      <c r="H314" s="25"/>
      <c r="I314" s="25"/>
      <c r="J314" s="25"/>
      <c r="K314" s="25"/>
      <c r="L314" s="25"/>
      <c r="M314" s="25"/>
      <c r="N314" s="25"/>
      <c r="O314" s="25"/>
      <c r="P314" s="25"/>
      <c r="Q314" s="25"/>
      <c r="R314" s="25"/>
      <c r="S314" s="25"/>
      <c r="T314" s="25"/>
      <c r="U314" s="25"/>
    </row>
    <row r="315" spans="1:21" x14ac:dyDescent="0.25">
      <c r="A315" s="25"/>
      <c r="B315" s="25"/>
      <c r="C315" s="25"/>
      <c r="D315" s="25"/>
      <c r="E315" s="25"/>
      <c r="F315" s="25"/>
      <c r="G315" s="25"/>
      <c r="H315" s="25"/>
      <c r="I315" s="25"/>
      <c r="J315" s="25"/>
      <c r="K315" s="25"/>
      <c r="L315" s="25"/>
      <c r="M315" s="25"/>
      <c r="N315" s="25"/>
      <c r="O315" s="25"/>
      <c r="P315" s="25"/>
      <c r="Q315" s="25"/>
      <c r="R315" s="25"/>
      <c r="S315" s="25"/>
      <c r="T315" s="25"/>
      <c r="U315" s="25"/>
    </row>
    <row r="316" spans="1:21" x14ac:dyDescent="0.25">
      <c r="A316" s="25"/>
      <c r="B316" s="25"/>
      <c r="C316" s="25"/>
      <c r="D316" s="25"/>
      <c r="E316" s="25"/>
      <c r="F316" s="25"/>
      <c r="G316" s="25"/>
      <c r="H316" s="25"/>
      <c r="I316" s="25"/>
      <c r="J316" s="25"/>
      <c r="K316" s="25"/>
      <c r="L316" s="25"/>
      <c r="M316" s="25"/>
      <c r="N316" s="25"/>
      <c r="O316" s="25"/>
      <c r="P316" s="25"/>
      <c r="Q316" s="25"/>
      <c r="R316" s="25"/>
      <c r="S316" s="25"/>
      <c r="T316" s="25"/>
      <c r="U316" s="25"/>
    </row>
    <row r="317" spans="1:21" x14ac:dyDescent="0.25">
      <c r="A317" s="25"/>
      <c r="B317" s="25"/>
      <c r="C317" s="25"/>
      <c r="D317" s="25"/>
      <c r="E317" s="25"/>
      <c r="F317" s="25"/>
      <c r="G317" s="25"/>
      <c r="H317" s="25"/>
      <c r="I317" s="25"/>
      <c r="J317" s="25"/>
      <c r="K317" s="25"/>
      <c r="L317" s="25"/>
      <c r="M317" s="25"/>
      <c r="N317" s="25"/>
      <c r="O317" s="25"/>
      <c r="P317" s="25"/>
      <c r="Q317" s="25"/>
      <c r="R317" s="25"/>
      <c r="S317" s="25"/>
      <c r="T317" s="25"/>
      <c r="U317" s="25"/>
    </row>
    <row r="318" spans="1:21" x14ac:dyDescent="0.25">
      <c r="A318" s="25"/>
      <c r="B318" s="25"/>
      <c r="C318" s="25"/>
      <c r="D318" s="25"/>
      <c r="E318" s="25"/>
      <c r="F318" s="25"/>
      <c r="G318" s="25"/>
      <c r="H318" s="25"/>
      <c r="I318" s="25"/>
      <c r="J318" s="25"/>
      <c r="K318" s="25"/>
      <c r="L318" s="25"/>
      <c r="M318" s="25"/>
      <c r="N318" s="25"/>
      <c r="O318" s="25"/>
      <c r="P318" s="25"/>
      <c r="Q318" s="25"/>
      <c r="R318" s="25"/>
      <c r="S318" s="25"/>
      <c r="T318" s="25"/>
      <c r="U318" s="25"/>
    </row>
    <row r="319" spans="1:21" x14ac:dyDescent="0.25">
      <c r="A319" s="25"/>
      <c r="B319" s="25"/>
      <c r="C319" s="25"/>
      <c r="D319" s="25"/>
      <c r="E319" s="25"/>
      <c r="F319" s="25"/>
      <c r="G319" s="25"/>
      <c r="H319" s="25"/>
      <c r="I319" s="25"/>
      <c r="J319" s="25"/>
      <c r="K319" s="25"/>
      <c r="L319" s="25"/>
      <c r="M319" s="25"/>
      <c r="N319" s="25"/>
      <c r="O319" s="25"/>
      <c r="P319" s="25"/>
      <c r="Q319" s="25"/>
      <c r="R319" s="25"/>
      <c r="S319" s="25"/>
      <c r="T319" s="25"/>
      <c r="U319" s="25"/>
    </row>
    <row r="320" spans="1:21" x14ac:dyDescent="0.25">
      <c r="A320" s="25"/>
      <c r="B320" s="25"/>
      <c r="C320" s="25"/>
      <c r="D320" s="25"/>
      <c r="E320" s="25"/>
      <c r="F320" s="25"/>
      <c r="G320" s="25"/>
      <c r="H320" s="25"/>
      <c r="I320" s="25"/>
      <c r="J320" s="25"/>
      <c r="K320" s="25"/>
      <c r="L320" s="25"/>
      <c r="M320" s="25"/>
      <c r="N320" s="25"/>
      <c r="O320" s="25"/>
      <c r="P320" s="25"/>
      <c r="Q320" s="25"/>
      <c r="R320" s="25"/>
      <c r="S320" s="25"/>
      <c r="T320" s="25"/>
      <c r="U320" s="25"/>
    </row>
    <row r="321" spans="1:21" x14ac:dyDescent="0.25">
      <c r="A321" s="25"/>
      <c r="B321" s="25"/>
      <c r="C321" s="25"/>
      <c r="D321" s="25"/>
      <c r="E321" s="25"/>
      <c r="F321" s="25"/>
      <c r="G321" s="25"/>
      <c r="H321" s="25"/>
      <c r="I321" s="25"/>
      <c r="J321" s="25"/>
      <c r="K321" s="25"/>
      <c r="L321" s="25"/>
      <c r="M321" s="25"/>
      <c r="N321" s="25"/>
      <c r="O321" s="25"/>
      <c r="P321" s="25"/>
      <c r="Q321" s="25"/>
      <c r="R321" s="25"/>
      <c r="S321" s="25"/>
      <c r="T321" s="25"/>
      <c r="U321" s="25"/>
    </row>
    <row r="322" spans="1:21" x14ac:dyDescent="0.25">
      <c r="A322" s="25"/>
      <c r="B322" s="25"/>
      <c r="C322" s="25"/>
      <c r="D322" s="25"/>
      <c r="E322" s="25"/>
      <c r="F322" s="25"/>
      <c r="G322" s="25"/>
      <c r="H322" s="25"/>
      <c r="I322" s="25"/>
      <c r="J322" s="25"/>
      <c r="K322" s="25"/>
      <c r="L322" s="25"/>
      <c r="M322" s="25"/>
      <c r="N322" s="25"/>
      <c r="O322" s="25"/>
      <c r="P322" s="25"/>
      <c r="Q322" s="25"/>
      <c r="R322" s="25"/>
      <c r="S322" s="25"/>
      <c r="T322" s="25"/>
      <c r="U322" s="25"/>
    </row>
    <row r="323" spans="1:21" x14ac:dyDescent="0.25">
      <c r="A323" s="25"/>
      <c r="B323" s="25"/>
      <c r="C323" s="25"/>
      <c r="D323" s="25"/>
      <c r="E323" s="25"/>
      <c r="F323" s="25"/>
      <c r="G323" s="25"/>
      <c r="H323" s="25"/>
      <c r="I323" s="25"/>
      <c r="J323" s="25"/>
      <c r="K323" s="25"/>
      <c r="L323" s="25"/>
      <c r="M323" s="25"/>
      <c r="N323" s="25"/>
      <c r="O323" s="25"/>
      <c r="P323" s="25"/>
      <c r="Q323" s="25"/>
      <c r="R323" s="25"/>
      <c r="S323" s="25"/>
      <c r="T323" s="25"/>
      <c r="U323" s="25"/>
    </row>
    <row r="324" spans="1:21" x14ac:dyDescent="0.25">
      <c r="A324" s="25"/>
      <c r="B324" s="25"/>
      <c r="C324" s="25"/>
      <c r="D324" s="25"/>
      <c r="E324" s="25"/>
      <c r="F324" s="25"/>
      <c r="G324" s="25"/>
      <c r="H324" s="25"/>
      <c r="I324" s="25"/>
      <c r="J324" s="25"/>
      <c r="K324" s="25"/>
      <c r="L324" s="25"/>
      <c r="M324" s="25"/>
      <c r="N324" s="25"/>
      <c r="O324" s="25"/>
      <c r="P324" s="25"/>
      <c r="Q324" s="25"/>
      <c r="R324" s="25"/>
      <c r="S324" s="25"/>
      <c r="T324" s="25"/>
      <c r="U324" s="25"/>
    </row>
    <row r="325" spans="1:21" x14ac:dyDescent="0.25">
      <c r="A325" s="25"/>
      <c r="B325" s="25"/>
      <c r="C325" s="25"/>
      <c r="D325" s="25"/>
      <c r="E325" s="25"/>
      <c r="F325" s="25"/>
      <c r="G325" s="25"/>
      <c r="H325" s="25"/>
      <c r="I325" s="25"/>
      <c r="J325" s="25"/>
      <c r="K325" s="25"/>
      <c r="L325" s="25"/>
      <c r="M325" s="25"/>
      <c r="N325" s="25"/>
      <c r="O325" s="25"/>
      <c r="P325" s="25"/>
      <c r="Q325" s="25"/>
      <c r="R325" s="25"/>
      <c r="S325" s="25"/>
      <c r="T325" s="25"/>
      <c r="U325" s="25"/>
    </row>
    <row r="326" spans="1:21" x14ac:dyDescent="0.25">
      <c r="A326" s="25"/>
      <c r="B326" s="25"/>
      <c r="C326" s="25"/>
      <c r="D326" s="25"/>
      <c r="E326" s="25"/>
      <c r="F326" s="25"/>
      <c r="G326" s="25"/>
      <c r="H326" s="25"/>
      <c r="I326" s="25"/>
      <c r="J326" s="25"/>
      <c r="K326" s="25"/>
      <c r="L326" s="25"/>
      <c r="M326" s="25"/>
      <c r="N326" s="25"/>
      <c r="O326" s="25"/>
      <c r="P326" s="25"/>
      <c r="Q326" s="25"/>
      <c r="R326" s="25"/>
      <c r="S326" s="25"/>
      <c r="T326" s="25"/>
      <c r="U326" s="25"/>
    </row>
    <row r="327" spans="1:21" x14ac:dyDescent="0.25">
      <c r="A327" s="25"/>
      <c r="B327" s="25"/>
      <c r="C327" s="25"/>
      <c r="D327" s="25"/>
      <c r="E327" s="25"/>
      <c r="F327" s="25"/>
      <c r="G327" s="25"/>
      <c r="H327" s="25"/>
      <c r="I327" s="25"/>
      <c r="J327" s="25"/>
      <c r="K327" s="25"/>
      <c r="L327" s="25"/>
      <c r="M327" s="25"/>
      <c r="N327" s="25"/>
      <c r="O327" s="25"/>
      <c r="P327" s="25"/>
      <c r="Q327" s="25"/>
      <c r="R327" s="25"/>
      <c r="S327" s="25"/>
      <c r="T327" s="25"/>
      <c r="U327" s="25"/>
    </row>
    <row r="328" spans="1:21" x14ac:dyDescent="0.25">
      <c r="A328" s="25"/>
      <c r="B328" s="25"/>
      <c r="C328" s="25"/>
      <c r="D328" s="25"/>
      <c r="E328" s="25"/>
      <c r="F328" s="25"/>
      <c r="G328" s="25"/>
      <c r="H328" s="25"/>
      <c r="I328" s="25"/>
      <c r="J328" s="25"/>
      <c r="K328" s="25"/>
      <c r="L328" s="25"/>
      <c r="M328" s="25"/>
      <c r="N328" s="25"/>
      <c r="O328" s="25"/>
      <c r="P328" s="25"/>
      <c r="Q328" s="25"/>
      <c r="R328" s="25"/>
      <c r="S328" s="25"/>
      <c r="T328" s="25"/>
      <c r="U328" s="25"/>
    </row>
    <row r="329" spans="1:21" x14ac:dyDescent="0.25">
      <c r="A329" s="25"/>
      <c r="B329" s="25"/>
      <c r="C329" s="25"/>
      <c r="D329" s="25"/>
      <c r="E329" s="25"/>
      <c r="F329" s="25"/>
      <c r="G329" s="25"/>
      <c r="H329" s="25"/>
      <c r="I329" s="25"/>
      <c r="J329" s="25"/>
      <c r="K329" s="25"/>
      <c r="L329" s="25"/>
      <c r="M329" s="25"/>
      <c r="N329" s="25"/>
      <c r="O329" s="25"/>
      <c r="P329" s="25"/>
      <c r="Q329" s="25"/>
      <c r="R329" s="25"/>
      <c r="S329" s="25"/>
      <c r="T329" s="25"/>
      <c r="U329" s="25"/>
    </row>
    <row r="330" spans="1:21" x14ac:dyDescent="0.25">
      <c r="A330" s="25"/>
      <c r="B330" s="25"/>
      <c r="C330" s="25"/>
      <c r="D330" s="25"/>
      <c r="E330" s="25"/>
      <c r="F330" s="25"/>
      <c r="G330" s="25"/>
      <c r="H330" s="25"/>
      <c r="I330" s="25"/>
      <c r="J330" s="25"/>
      <c r="K330" s="25"/>
      <c r="L330" s="25"/>
      <c r="M330" s="25"/>
      <c r="N330" s="25"/>
      <c r="O330" s="25"/>
      <c r="P330" s="25"/>
      <c r="Q330" s="25"/>
      <c r="R330" s="25"/>
      <c r="S330" s="25"/>
      <c r="T330" s="25"/>
      <c r="U330" s="25"/>
    </row>
    <row r="331" spans="1:21" x14ac:dyDescent="0.25">
      <c r="A331" s="25"/>
      <c r="B331" s="25"/>
      <c r="C331" s="25"/>
      <c r="D331" s="25"/>
      <c r="E331" s="25"/>
      <c r="F331" s="25"/>
      <c r="G331" s="25"/>
      <c r="H331" s="25"/>
      <c r="I331" s="25"/>
      <c r="J331" s="25"/>
      <c r="K331" s="25"/>
      <c r="L331" s="25"/>
      <c r="M331" s="25"/>
      <c r="N331" s="25"/>
      <c r="O331" s="25"/>
      <c r="P331" s="25"/>
      <c r="Q331" s="25"/>
      <c r="R331" s="25"/>
      <c r="S331" s="25"/>
      <c r="T331" s="25"/>
      <c r="U331" s="25"/>
    </row>
    <row r="332" spans="1:21" x14ac:dyDescent="0.25">
      <c r="A332" s="25"/>
      <c r="B332" s="25"/>
      <c r="C332" s="25"/>
      <c r="D332" s="25"/>
      <c r="E332" s="25"/>
      <c r="F332" s="25"/>
      <c r="G332" s="25"/>
      <c r="H332" s="25"/>
      <c r="I332" s="25"/>
      <c r="J332" s="25"/>
      <c r="K332" s="25"/>
      <c r="L332" s="25"/>
      <c r="M332" s="25"/>
      <c r="N332" s="25"/>
      <c r="O332" s="25"/>
      <c r="P332" s="25"/>
      <c r="Q332" s="25"/>
      <c r="R332" s="25"/>
      <c r="S332" s="25"/>
      <c r="T332" s="25"/>
      <c r="U332" s="25"/>
    </row>
    <row r="333" spans="1:21" x14ac:dyDescent="0.25">
      <c r="A333" s="25"/>
      <c r="B333" s="25"/>
      <c r="C333" s="25"/>
      <c r="D333" s="25"/>
      <c r="E333" s="25"/>
      <c r="F333" s="25"/>
      <c r="G333" s="25"/>
      <c r="H333" s="25"/>
      <c r="I333" s="25"/>
      <c r="J333" s="25"/>
      <c r="K333" s="25"/>
      <c r="L333" s="25"/>
      <c r="M333" s="25"/>
      <c r="N333" s="25"/>
      <c r="O333" s="25"/>
      <c r="P333" s="25"/>
      <c r="Q333" s="25"/>
      <c r="R333" s="25"/>
      <c r="S333" s="25"/>
      <c r="T333" s="25"/>
      <c r="U333" s="25"/>
    </row>
    <row r="334" spans="1:21" x14ac:dyDescent="0.25">
      <c r="A334" s="25"/>
      <c r="B334" s="25"/>
      <c r="C334" s="25"/>
      <c r="D334" s="25"/>
      <c r="E334" s="25"/>
      <c r="F334" s="25"/>
      <c r="G334" s="25"/>
      <c r="H334" s="25"/>
      <c r="I334" s="25"/>
      <c r="J334" s="25"/>
      <c r="K334" s="25"/>
      <c r="L334" s="25"/>
      <c r="M334" s="25"/>
      <c r="N334" s="25"/>
      <c r="O334" s="25"/>
      <c r="P334" s="25"/>
      <c r="Q334" s="25"/>
      <c r="R334" s="25"/>
      <c r="S334" s="25"/>
      <c r="T334" s="25"/>
      <c r="U334" s="25"/>
    </row>
    <row r="335" spans="1:21" x14ac:dyDescent="0.25">
      <c r="A335" s="25"/>
      <c r="B335" s="25"/>
      <c r="C335" s="25"/>
      <c r="D335" s="25"/>
      <c r="E335" s="25"/>
      <c r="F335" s="25"/>
      <c r="G335" s="25"/>
      <c r="H335" s="25"/>
      <c r="I335" s="25"/>
      <c r="J335" s="25"/>
      <c r="K335" s="25"/>
      <c r="L335" s="25"/>
      <c r="M335" s="25"/>
      <c r="N335" s="25"/>
      <c r="O335" s="25"/>
      <c r="P335" s="25"/>
      <c r="Q335" s="25"/>
      <c r="R335" s="25"/>
      <c r="S335" s="25"/>
      <c r="T335" s="25"/>
      <c r="U335" s="25"/>
    </row>
    <row r="336" spans="1:21" x14ac:dyDescent="0.25">
      <c r="A336" s="25"/>
      <c r="B336" s="25"/>
      <c r="C336" s="25"/>
      <c r="D336" s="25"/>
      <c r="E336" s="25"/>
      <c r="F336" s="25"/>
      <c r="G336" s="25"/>
      <c r="H336" s="25"/>
      <c r="I336" s="25"/>
      <c r="J336" s="25"/>
      <c r="K336" s="25"/>
      <c r="L336" s="25"/>
      <c r="M336" s="25"/>
      <c r="N336" s="25"/>
      <c r="O336" s="25"/>
      <c r="P336" s="25"/>
      <c r="Q336" s="25"/>
      <c r="R336" s="25"/>
      <c r="S336" s="25"/>
      <c r="T336" s="25"/>
      <c r="U336" s="25"/>
    </row>
    <row r="337" spans="1:21" x14ac:dyDescent="0.25">
      <c r="A337" s="25"/>
      <c r="B337" s="25"/>
      <c r="C337" s="25"/>
      <c r="D337" s="25"/>
      <c r="E337" s="25"/>
      <c r="F337" s="25"/>
      <c r="G337" s="25"/>
      <c r="H337" s="25"/>
      <c r="I337" s="25"/>
      <c r="J337" s="25"/>
      <c r="K337" s="25"/>
      <c r="L337" s="25"/>
      <c r="M337" s="25"/>
      <c r="N337" s="25"/>
      <c r="O337" s="25"/>
      <c r="P337" s="25"/>
      <c r="Q337" s="25"/>
      <c r="R337" s="25"/>
      <c r="S337" s="25"/>
      <c r="T337" s="25"/>
      <c r="U337" s="25"/>
    </row>
    <row r="338" spans="1:21" x14ac:dyDescent="0.25">
      <c r="A338" s="25"/>
      <c r="B338" s="25"/>
      <c r="C338" s="25"/>
      <c r="D338" s="25"/>
      <c r="E338" s="25"/>
      <c r="F338" s="25"/>
      <c r="G338" s="25"/>
      <c r="H338" s="25"/>
      <c r="I338" s="25"/>
      <c r="J338" s="25"/>
      <c r="K338" s="25"/>
      <c r="L338" s="25"/>
      <c r="M338" s="25"/>
      <c r="N338" s="25"/>
      <c r="O338" s="25"/>
      <c r="P338" s="25"/>
      <c r="Q338" s="25"/>
      <c r="R338" s="25"/>
      <c r="S338" s="25"/>
      <c r="T338" s="25"/>
      <c r="U338" s="25"/>
    </row>
    <row r="339" spans="1:21" x14ac:dyDescent="0.25">
      <c r="A339" s="25"/>
      <c r="B339" s="25"/>
      <c r="C339" s="25"/>
      <c r="D339" s="25"/>
      <c r="E339" s="25"/>
      <c r="F339" s="25"/>
      <c r="G339" s="25"/>
      <c r="H339" s="25"/>
      <c r="I339" s="25"/>
      <c r="J339" s="25"/>
      <c r="K339" s="25"/>
      <c r="L339" s="25"/>
      <c r="M339" s="25"/>
      <c r="N339" s="25"/>
      <c r="O339" s="25"/>
      <c r="P339" s="25"/>
      <c r="Q339" s="25"/>
      <c r="R339" s="25"/>
      <c r="S339" s="25"/>
      <c r="T339" s="25"/>
      <c r="U339" s="25"/>
    </row>
    <row r="340" spans="1:21" x14ac:dyDescent="0.25">
      <c r="A340" s="25"/>
      <c r="B340" s="25"/>
      <c r="C340" s="25"/>
      <c r="D340" s="25"/>
      <c r="E340" s="25"/>
      <c r="F340" s="25"/>
      <c r="G340" s="25"/>
      <c r="H340" s="25"/>
      <c r="I340" s="25"/>
      <c r="J340" s="25"/>
      <c r="K340" s="25"/>
      <c r="L340" s="25"/>
      <c r="M340" s="25"/>
      <c r="N340" s="25"/>
      <c r="O340" s="25"/>
      <c r="P340" s="25"/>
      <c r="Q340" s="25"/>
      <c r="R340" s="25"/>
      <c r="S340" s="25"/>
      <c r="T340" s="25"/>
      <c r="U340" s="25"/>
    </row>
    <row r="341" spans="1:21" x14ac:dyDescent="0.25">
      <c r="A341" s="25"/>
      <c r="B341" s="25"/>
      <c r="C341" s="25"/>
      <c r="D341" s="25"/>
      <c r="E341" s="25"/>
      <c r="F341" s="25"/>
      <c r="G341" s="25"/>
      <c r="H341" s="25"/>
      <c r="I341" s="25"/>
      <c r="J341" s="25"/>
      <c r="K341" s="25"/>
      <c r="L341" s="25"/>
      <c r="M341" s="25"/>
      <c r="N341" s="25"/>
      <c r="O341" s="25"/>
      <c r="P341" s="25"/>
      <c r="Q341" s="25"/>
      <c r="R341" s="25"/>
      <c r="S341" s="25"/>
      <c r="T341" s="25"/>
      <c r="U341" s="25"/>
    </row>
    <row r="342" spans="1:21" x14ac:dyDescent="0.25">
      <c r="A342" s="25"/>
      <c r="B342" s="25"/>
      <c r="C342" s="25"/>
      <c r="D342" s="25"/>
      <c r="E342" s="25"/>
      <c r="F342" s="25"/>
      <c r="G342" s="25"/>
      <c r="H342" s="25"/>
      <c r="I342" s="25"/>
      <c r="J342" s="25"/>
      <c r="K342" s="25"/>
      <c r="L342" s="25"/>
      <c r="M342" s="25"/>
      <c r="N342" s="25"/>
      <c r="O342" s="25"/>
      <c r="P342" s="25"/>
      <c r="Q342" s="25"/>
      <c r="R342" s="25"/>
      <c r="S342" s="25"/>
      <c r="T342" s="25"/>
      <c r="U342" s="25"/>
    </row>
    <row r="343" spans="1:21" x14ac:dyDescent="0.25">
      <c r="A343" s="25"/>
      <c r="B343" s="25"/>
      <c r="C343" s="25"/>
      <c r="D343" s="25"/>
      <c r="E343" s="25"/>
      <c r="F343" s="25"/>
      <c r="G343" s="25"/>
      <c r="H343" s="25"/>
      <c r="I343" s="25"/>
      <c r="J343" s="25"/>
      <c r="K343" s="25"/>
      <c r="L343" s="25"/>
      <c r="M343" s="25"/>
      <c r="N343" s="25"/>
      <c r="O343" s="25"/>
      <c r="P343" s="25"/>
      <c r="Q343" s="25"/>
      <c r="R343" s="25"/>
      <c r="S343" s="25"/>
      <c r="T343" s="25"/>
      <c r="U343" s="25"/>
    </row>
    <row r="344" spans="1:21" x14ac:dyDescent="0.25">
      <c r="A344" s="25"/>
      <c r="B344" s="25"/>
      <c r="C344" s="25"/>
      <c r="D344" s="25"/>
      <c r="E344" s="25"/>
      <c r="F344" s="25"/>
      <c r="G344" s="25"/>
      <c r="H344" s="25"/>
      <c r="I344" s="25"/>
      <c r="J344" s="25"/>
      <c r="K344" s="25"/>
      <c r="L344" s="25"/>
      <c r="M344" s="25"/>
      <c r="N344" s="25"/>
      <c r="O344" s="25"/>
      <c r="P344" s="25"/>
      <c r="Q344" s="25"/>
      <c r="R344" s="25"/>
      <c r="S344" s="25"/>
      <c r="T344" s="25"/>
      <c r="U344" s="25"/>
    </row>
    <row r="345" spans="1:21" x14ac:dyDescent="0.25">
      <c r="A345" s="25"/>
      <c r="B345" s="25"/>
      <c r="C345" s="25"/>
      <c r="D345" s="25"/>
      <c r="E345" s="25"/>
      <c r="F345" s="25"/>
      <c r="G345" s="25"/>
      <c r="H345" s="25"/>
      <c r="I345" s="25"/>
      <c r="J345" s="25"/>
      <c r="K345" s="25"/>
      <c r="L345" s="25"/>
      <c r="M345" s="25"/>
      <c r="N345" s="25"/>
      <c r="O345" s="25"/>
      <c r="P345" s="25"/>
      <c r="Q345" s="25"/>
      <c r="R345" s="25"/>
      <c r="S345" s="25"/>
      <c r="T345" s="25"/>
      <c r="U345" s="25"/>
    </row>
    <row r="346" spans="1:21" x14ac:dyDescent="0.25">
      <c r="A346" s="25"/>
      <c r="B346" s="25"/>
      <c r="C346" s="25"/>
      <c r="D346" s="25"/>
      <c r="E346" s="25"/>
      <c r="F346" s="25"/>
      <c r="G346" s="25"/>
      <c r="H346" s="25"/>
      <c r="I346" s="25"/>
      <c r="J346" s="25"/>
      <c r="K346" s="25"/>
      <c r="L346" s="25"/>
      <c r="M346" s="25"/>
      <c r="N346" s="25"/>
      <c r="O346" s="25"/>
      <c r="P346" s="25"/>
      <c r="Q346" s="25"/>
      <c r="R346" s="25"/>
      <c r="S346" s="25"/>
      <c r="T346" s="25"/>
      <c r="U346" s="25"/>
    </row>
    <row r="347" spans="1:21" x14ac:dyDescent="0.25">
      <c r="A347" s="25"/>
      <c r="B347" s="25"/>
      <c r="C347" s="25"/>
      <c r="D347" s="25"/>
      <c r="E347" s="25"/>
      <c r="F347" s="25"/>
      <c r="G347" s="25"/>
      <c r="H347" s="25"/>
      <c r="I347" s="25"/>
      <c r="J347" s="25"/>
      <c r="K347" s="25"/>
      <c r="L347" s="25"/>
      <c r="M347" s="25"/>
      <c r="N347" s="25"/>
      <c r="O347" s="25"/>
      <c r="P347" s="25"/>
      <c r="Q347" s="25"/>
      <c r="R347" s="25"/>
      <c r="S347" s="25"/>
      <c r="T347" s="25"/>
      <c r="U347" s="25"/>
    </row>
    <row r="348" spans="1:21" x14ac:dyDescent="0.25">
      <c r="A348" s="25"/>
      <c r="B348" s="25"/>
      <c r="C348" s="25"/>
      <c r="D348" s="25"/>
      <c r="E348" s="25"/>
      <c r="F348" s="25"/>
      <c r="G348" s="25"/>
      <c r="H348" s="25"/>
      <c r="I348" s="25"/>
      <c r="J348" s="25"/>
      <c r="K348" s="25"/>
      <c r="L348" s="25"/>
      <c r="M348" s="25"/>
      <c r="N348" s="25"/>
      <c r="O348" s="25"/>
      <c r="P348" s="25"/>
      <c r="Q348" s="25"/>
      <c r="R348" s="25"/>
      <c r="S348" s="25"/>
      <c r="T348" s="25"/>
      <c r="U348" s="25"/>
    </row>
    <row r="349" spans="1:21" x14ac:dyDescent="0.25">
      <c r="A349" s="25"/>
      <c r="B349" s="25"/>
      <c r="C349" s="25"/>
      <c r="D349" s="25"/>
      <c r="E349" s="25"/>
      <c r="F349" s="25"/>
      <c r="G349" s="25"/>
      <c r="H349" s="25"/>
      <c r="I349" s="25"/>
      <c r="J349" s="25"/>
      <c r="K349" s="25"/>
      <c r="L349" s="25"/>
      <c r="M349" s="25"/>
      <c r="N349" s="25"/>
      <c r="O349" s="25"/>
      <c r="P349" s="25"/>
      <c r="Q349" s="25"/>
      <c r="R349" s="25"/>
      <c r="S349" s="25"/>
      <c r="T349" s="25"/>
      <c r="U349" s="25"/>
    </row>
    <row r="350" spans="1:21" x14ac:dyDescent="0.25">
      <c r="A350" s="25"/>
      <c r="B350" s="25"/>
      <c r="C350" s="25"/>
      <c r="D350" s="25"/>
      <c r="E350" s="25"/>
      <c r="F350" s="25"/>
      <c r="G350" s="25"/>
      <c r="H350" s="25"/>
      <c r="I350" s="25"/>
      <c r="J350" s="25"/>
      <c r="K350" s="25"/>
      <c r="L350" s="25"/>
      <c r="M350" s="25"/>
      <c r="N350" s="25"/>
      <c r="O350" s="25"/>
      <c r="P350" s="25"/>
      <c r="Q350" s="25"/>
      <c r="R350" s="25"/>
      <c r="S350" s="25"/>
      <c r="T350" s="25"/>
      <c r="U350" s="25"/>
    </row>
    <row r="351" spans="1:21" x14ac:dyDescent="0.25">
      <c r="A351" s="25"/>
      <c r="B351" s="25"/>
      <c r="C351" s="25"/>
      <c r="D351" s="25"/>
      <c r="E351" s="25"/>
      <c r="F351" s="25"/>
      <c r="G351" s="25"/>
      <c r="H351" s="25"/>
      <c r="I351" s="25"/>
      <c r="J351" s="25"/>
      <c r="K351" s="25"/>
      <c r="L351" s="25"/>
      <c r="M351" s="25"/>
      <c r="N351" s="25"/>
      <c r="O351" s="25"/>
      <c r="P351" s="25"/>
      <c r="Q351" s="25"/>
      <c r="R351" s="25"/>
      <c r="S351" s="25"/>
      <c r="T351" s="25"/>
      <c r="U351" s="25"/>
    </row>
    <row r="352" spans="1:21" x14ac:dyDescent="0.25">
      <c r="A352" s="25"/>
      <c r="B352" s="25"/>
      <c r="C352" s="25"/>
      <c r="D352" s="25"/>
      <c r="E352" s="25"/>
      <c r="F352" s="25"/>
      <c r="G352" s="25"/>
      <c r="H352" s="25"/>
      <c r="I352" s="25"/>
      <c r="J352" s="25"/>
      <c r="K352" s="25"/>
      <c r="L352" s="25"/>
      <c r="M352" s="25"/>
      <c r="N352" s="25"/>
      <c r="O352" s="25"/>
      <c r="P352" s="25"/>
      <c r="Q352" s="25"/>
      <c r="R352" s="25"/>
      <c r="S352" s="25"/>
      <c r="T352" s="25"/>
      <c r="U352" s="25"/>
    </row>
    <row r="353" spans="1:21" x14ac:dyDescent="0.25">
      <c r="A353" s="25"/>
      <c r="B353" s="25"/>
      <c r="C353" s="25"/>
      <c r="D353" s="25"/>
      <c r="E353" s="25"/>
      <c r="F353" s="25"/>
      <c r="G353" s="25"/>
      <c r="H353" s="25"/>
      <c r="I353" s="25"/>
      <c r="J353" s="25"/>
      <c r="K353" s="25"/>
      <c r="L353" s="25"/>
      <c r="M353" s="25"/>
      <c r="N353" s="25"/>
      <c r="O353" s="25"/>
      <c r="P353" s="25"/>
      <c r="Q353" s="25"/>
      <c r="R353" s="25"/>
      <c r="S353" s="25"/>
      <c r="T353" s="25"/>
      <c r="U353" s="25"/>
    </row>
    <row r="354" spans="1:21" x14ac:dyDescent="0.25">
      <c r="A354" s="25"/>
      <c r="B354" s="25"/>
      <c r="C354" s="25"/>
      <c r="D354" s="25"/>
      <c r="E354" s="25"/>
      <c r="F354" s="25"/>
      <c r="G354" s="25"/>
      <c r="H354" s="25"/>
      <c r="I354" s="25"/>
      <c r="J354" s="25"/>
      <c r="K354" s="25"/>
      <c r="L354" s="25"/>
      <c r="M354" s="25"/>
      <c r="N354" s="25"/>
      <c r="O354" s="25"/>
      <c r="P354" s="25"/>
      <c r="Q354" s="25"/>
      <c r="R354" s="25"/>
      <c r="S354" s="25"/>
      <c r="T354" s="25"/>
      <c r="U354" s="25"/>
    </row>
    <row r="355" spans="1:21" x14ac:dyDescent="0.25">
      <c r="A355" s="25"/>
      <c r="B355" s="25"/>
      <c r="C355" s="25"/>
      <c r="D355" s="25"/>
      <c r="E355" s="25"/>
      <c r="F355" s="25"/>
      <c r="G355" s="25"/>
      <c r="H355" s="25"/>
      <c r="I355" s="25"/>
      <c r="J355" s="25"/>
      <c r="K355" s="25"/>
      <c r="L355" s="25"/>
      <c r="M355" s="25"/>
      <c r="N355" s="25"/>
      <c r="O355" s="25"/>
      <c r="P355" s="25"/>
      <c r="Q355" s="25"/>
      <c r="R355" s="25"/>
      <c r="S355" s="25"/>
      <c r="T355" s="25"/>
      <c r="U355" s="25"/>
    </row>
    <row r="356" spans="1:21" x14ac:dyDescent="0.25">
      <c r="A356" s="25"/>
      <c r="B356" s="25"/>
      <c r="C356" s="25"/>
      <c r="D356" s="25"/>
      <c r="E356" s="25"/>
      <c r="F356" s="25"/>
      <c r="G356" s="25"/>
      <c r="H356" s="25"/>
      <c r="I356" s="25"/>
      <c r="J356" s="25"/>
      <c r="K356" s="25"/>
      <c r="L356" s="25"/>
      <c r="M356" s="25"/>
      <c r="N356" s="25"/>
      <c r="O356" s="25"/>
      <c r="P356" s="25"/>
      <c r="Q356" s="25"/>
      <c r="R356" s="25"/>
      <c r="S356" s="25"/>
      <c r="T356" s="25"/>
      <c r="U356" s="25"/>
    </row>
    <row r="357" spans="1:21" x14ac:dyDescent="0.25">
      <c r="A357" s="25"/>
      <c r="B357" s="25"/>
      <c r="C357" s="25"/>
      <c r="D357" s="25"/>
      <c r="E357" s="25"/>
      <c r="F357" s="25"/>
      <c r="G357" s="25"/>
      <c r="H357" s="25"/>
      <c r="I357" s="25"/>
      <c r="J357" s="25"/>
      <c r="K357" s="25"/>
      <c r="L357" s="25"/>
      <c r="M357" s="25"/>
      <c r="N357" s="25"/>
      <c r="O357" s="25"/>
      <c r="P357" s="25"/>
      <c r="Q357" s="25"/>
      <c r="R357" s="25"/>
      <c r="S357" s="25"/>
      <c r="T357" s="25"/>
      <c r="U357" s="25"/>
    </row>
    <row r="358" spans="1:21" x14ac:dyDescent="0.25">
      <c r="A358" s="25"/>
      <c r="B358" s="25"/>
      <c r="C358" s="25"/>
      <c r="D358" s="25"/>
      <c r="E358" s="25"/>
      <c r="F358" s="25"/>
      <c r="G358" s="25"/>
      <c r="H358" s="25"/>
      <c r="I358" s="25"/>
      <c r="J358" s="25"/>
      <c r="K358" s="25"/>
      <c r="L358" s="25"/>
      <c r="M358" s="25"/>
      <c r="N358" s="25"/>
      <c r="O358" s="25"/>
      <c r="P358" s="25"/>
      <c r="Q358" s="25"/>
      <c r="R358" s="25"/>
      <c r="S358" s="25"/>
      <c r="T358" s="25"/>
      <c r="U358" s="25"/>
    </row>
    <row r="359" spans="1:21" x14ac:dyDescent="0.25">
      <c r="A359" s="25"/>
      <c r="B359" s="25"/>
      <c r="C359" s="25"/>
      <c r="D359" s="25"/>
      <c r="E359" s="25"/>
      <c r="F359" s="25"/>
      <c r="G359" s="25"/>
      <c r="H359" s="25"/>
      <c r="I359" s="25"/>
      <c r="J359" s="25"/>
      <c r="K359" s="25"/>
      <c r="L359" s="25"/>
      <c r="M359" s="25"/>
      <c r="N359" s="25"/>
      <c r="O359" s="25"/>
      <c r="P359" s="25"/>
      <c r="Q359" s="25"/>
      <c r="R359" s="25"/>
      <c r="S359" s="25"/>
      <c r="T359" s="25"/>
      <c r="U359" s="25"/>
    </row>
    <row r="360" spans="1:21" x14ac:dyDescent="0.25">
      <c r="A360" s="25"/>
      <c r="B360" s="25"/>
      <c r="C360" s="25"/>
      <c r="D360" s="25"/>
      <c r="E360" s="25"/>
      <c r="F360" s="25"/>
      <c r="G360" s="25"/>
      <c r="H360" s="25"/>
      <c r="I360" s="25"/>
      <c r="J360" s="25"/>
      <c r="K360" s="25"/>
      <c r="L360" s="25"/>
      <c r="M360" s="25"/>
      <c r="N360" s="25"/>
      <c r="O360" s="25"/>
      <c r="P360" s="25"/>
      <c r="Q360" s="25"/>
      <c r="R360" s="25"/>
      <c r="S360" s="25"/>
      <c r="T360" s="25"/>
      <c r="U360" s="25"/>
    </row>
    <row r="361" spans="1:21" x14ac:dyDescent="0.25">
      <c r="A361" s="25"/>
      <c r="B361" s="25"/>
      <c r="C361" s="25"/>
      <c r="D361" s="25"/>
      <c r="E361" s="25"/>
      <c r="F361" s="25"/>
      <c r="G361" s="25"/>
      <c r="H361" s="25"/>
      <c r="I361" s="25"/>
      <c r="J361" s="25"/>
      <c r="K361" s="25"/>
      <c r="L361" s="25"/>
      <c r="M361" s="25"/>
      <c r="N361" s="25"/>
      <c r="O361" s="25"/>
      <c r="P361" s="25"/>
      <c r="Q361" s="25"/>
      <c r="R361" s="25"/>
      <c r="S361" s="25"/>
      <c r="T361" s="25"/>
      <c r="U361" s="25"/>
    </row>
    <row r="362" spans="1:21" x14ac:dyDescent="0.25">
      <c r="A362" s="25"/>
      <c r="B362" s="25"/>
      <c r="C362" s="25"/>
      <c r="D362" s="25"/>
      <c r="E362" s="25"/>
      <c r="F362" s="25"/>
      <c r="G362" s="25"/>
      <c r="H362" s="25"/>
      <c r="I362" s="25"/>
      <c r="J362" s="25"/>
      <c r="K362" s="25"/>
      <c r="L362" s="25"/>
      <c r="M362" s="25"/>
      <c r="N362" s="25"/>
      <c r="O362" s="25"/>
      <c r="P362" s="25"/>
      <c r="Q362" s="25"/>
      <c r="R362" s="25"/>
      <c r="S362" s="25"/>
      <c r="T362" s="25"/>
      <c r="U362" s="25"/>
    </row>
    <row r="363" spans="1:21" x14ac:dyDescent="0.25">
      <c r="A363" s="25"/>
      <c r="B363" s="25"/>
      <c r="C363" s="25"/>
      <c r="D363" s="25"/>
      <c r="E363" s="25"/>
      <c r="F363" s="25"/>
      <c r="G363" s="25"/>
      <c r="H363" s="25"/>
      <c r="I363" s="25"/>
      <c r="J363" s="25"/>
      <c r="K363" s="25"/>
      <c r="L363" s="25"/>
      <c r="M363" s="25"/>
      <c r="N363" s="25"/>
      <c r="O363" s="25"/>
      <c r="P363" s="25"/>
      <c r="Q363" s="25"/>
      <c r="R363" s="25"/>
      <c r="S363" s="25"/>
      <c r="T363" s="25"/>
      <c r="U363" s="25"/>
    </row>
    <row r="364" spans="1:21" x14ac:dyDescent="0.25">
      <c r="A364" s="25"/>
      <c r="B364" s="25"/>
      <c r="C364" s="25"/>
      <c r="D364" s="25"/>
      <c r="E364" s="25"/>
      <c r="F364" s="25"/>
      <c r="G364" s="25"/>
      <c r="H364" s="25"/>
      <c r="I364" s="25"/>
      <c r="J364" s="25"/>
      <c r="K364" s="25"/>
      <c r="L364" s="25"/>
      <c r="M364" s="25"/>
      <c r="N364" s="25"/>
      <c r="O364" s="25"/>
      <c r="P364" s="25"/>
      <c r="Q364" s="25"/>
      <c r="R364" s="25"/>
      <c r="S364" s="25"/>
      <c r="T364" s="25"/>
      <c r="U364" s="25"/>
    </row>
    <row r="365" spans="1:21" x14ac:dyDescent="0.25">
      <c r="A365" s="25"/>
      <c r="B365" s="25"/>
      <c r="C365" s="25"/>
      <c r="D365" s="25"/>
      <c r="E365" s="25"/>
      <c r="F365" s="25"/>
      <c r="G365" s="25"/>
      <c r="H365" s="25"/>
      <c r="I365" s="25"/>
      <c r="J365" s="25"/>
      <c r="K365" s="25"/>
      <c r="L365" s="25"/>
      <c r="M365" s="25"/>
      <c r="N365" s="25"/>
      <c r="O365" s="25"/>
      <c r="P365" s="25"/>
      <c r="Q365" s="25"/>
      <c r="R365" s="25"/>
      <c r="S365" s="25"/>
      <c r="T365" s="25"/>
      <c r="U365" s="25"/>
    </row>
    <row r="366" spans="1:21" x14ac:dyDescent="0.25">
      <c r="A366" s="25"/>
      <c r="B366" s="25"/>
      <c r="C366" s="25"/>
      <c r="D366" s="25"/>
      <c r="E366" s="25"/>
      <c r="F366" s="25"/>
      <c r="G366" s="25"/>
      <c r="H366" s="25"/>
      <c r="I366" s="25"/>
      <c r="J366" s="25"/>
      <c r="K366" s="25"/>
      <c r="L366" s="25"/>
      <c r="M366" s="25"/>
      <c r="N366" s="25"/>
      <c r="O366" s="25"/>
      <c r="P366" s="25"/>
      <c r="Q366" s="25"/>
      <c r="R366" s="25"/>
      <c r="S366" s="25"/>
      <c r="T366" s="25"/>
      <c r="U366" s="25"/>
    </row>
    <row r="367" spans="1:21" x14ac:dyDescent="0.25">
      <c r="A367" s="25"/>
      <c r="B367" s="25"/>
      <c r="C367" s="25"/>
      <c r="D367" s="25"/>
      <c r="E367" s="25"/>
      <c r="F367" s="25"/>
      <c r="G367" s="25"/>
      <c r="H367" s="25"/>
      <c r="I367" s="25"/>
      <c r="J367" s="25"/>
      <c r="K367" s="25"/>
      <c r="L367" s="25"/>
      <c r="M367" s="25"/>
      <c r="N367" s="25"/>
      <c r="O367" s="25"/>
      <c r="P367" s="25"/>
      <c r="Q367" s="25"/>
      <c r="R367" s="25"/>
      <c r="S367" s="25"/>
      <c r="T367" s="25"/>
      <c r="U367" s="25"/>
    </row>
    <row r="368" spans="1:21" x14ac:dyDescent="0.25">
      <c r="A368" s="25"/>
      <c r="B368" s="25"/>
      <c r="C368" s="25"/>
      <c r="D368" s="25"/>
      <c r="E368" s="25"/>
      <c r="F368" s="25"/>
      <c r="G368" s="25"/>
      <c r="H368" s="25"/>
      <c r="I368" s="25"/>
      <c r="J368" s="25"/>
      <c r="K368" s="25"/>
      <c r="L368" s="25"/>
      <c r="M368" s="25"/>
      <c r="N368" s="25"/>
      <c r="O368" s="25"/>
      <c r="P368" s="25"/>
      <c r="Q368" s="25"/>
      <c r="R368" s="25"/>
      <c r="S368" s="25"/>
      <c r="T368" s="25"/>
      <c r="U368" s="25"/>
    </row>
    <row r="369" spans="1:21" x14ac:dyDescent="0.25">
      <c r="A369" s="25"/>
      <c r="B369" s="25"/>
      <c r="C369" s="25"/>
      <c r="D369" s="25"/>
      <c r="E369" s="25"/>
      <c r="F369" s="25"/>
      <c r="G369" s="25"/>
      <c r="H369" s="25"/>
      <c r="I369" s="25"/>
      <c r="J369" s="25"/>
      <c r="K369" s="25"/>
      <c r="L369" s="25"/>
      <c r="M369" s="25"/>
      <c r="N369" s="25"/>
      <c r="O369" s="25"/>
      <c r="P369" s="25"/>
      <c r="Q369" s="25"/>
      <c r="R369" s="25"/>
      <c r="S369" s="25"/>
      <c r="T369" s="25"/>
      <c r="U369" s="25"/>
    </row>
    <row r="370" spans="1:21" x14ac:dyDescent="0.25">
      <c r="A370" s="25"/>
      <c r="B370" s="25"/>
      <c r="C370" s="25"/>
      <c r="D370" s="25"/>
      <c r="E370" s="25"/>
      <c r="F370" s="25"/>
      <c r="G370" s="25"/>
      <c r="H370" s="25"/>
      <c r="I370" s="25"/>
      <c r="J370" s="25"/>
      <c r="K370" s="25"/>
      <c r="L370" s="25"/>
      <c r="M370" s="25"/>
      <c r="N370" s="25"/>
      <c r="O370" s="25"/>
      <c r="P370" s="25"/>
      <c r="Q370" s="25"/>
      <c r="R370" s="25"/>
      <c r="S370" s="25"/>
      <c r="T370" s="25"/>
      <c r="U370" s="25"/>
    </row>
    <row r="371" spans="1:21" x14ac:dyDescent="0.25">
      <c r="A371" s="25"/>
      <c r="B371" s="25"/>
      <c r="C371" s="25"/>
      <c r="D371" s="25"/>
      <c r="E371" s="25"/>
      <c r="F371" s="25"/>
      <c r="G371" s="25"/>
      <c r="H371" s="25"/>
      <c r="I371" s="25"/>
      <c r="J371" s="25"/>
      <c r="K371" s="25"/>
      <c r="L371" s="25"/>
      <c r="M371" s="25"/>
      <c r="N371" s="25"/>
      <c r="O371" s="25"/>
      <c r="P371" s="25"/>
      <c r="Q371" s="25"/>
      <c r="R371" s="25"/>
      <c r="S371" s="25"/>
      <c r="T371" s="25"/>
      <c r="U371" s="25"/>
    </row>
    <row r="372" spans="1:21" x14ac:dyDescent="0.25">
      <c r="A372" s="25"/>
      <c r="B372" s="25"/>
      <c r="C372" s="25"/>
      <c r="D372" s="25"/>
      <c r="E372" s="25"/>
      <c r="F372" s="25"/>
      <c r="G372" s="25"/>
      <c r="H372" s="25"/>
      <c r="I372" s="25"/>
      <c r="J372" s="25"/>
      <c r="K372" s="25"/>
      <c r="L372" s="25"/>
      <c r="M372" s="25"/>
      <c r="N372" s="25"/>
      <c r="O372" s="25"/>
      <c r="P372" s="25"/>
      <c r="Q372" s="25"/>
      <c r="R372" s="25"/>
      <c r="S372" s="25"/>
      <c r="T372" s="25"/>
      <c r="U372" s="25"/>
    </row>
    <row r="373" spans="1:21" x14ac:dyDescent="0.25">
      <c r="A373" s="25"/>
      <c r="B373" s="25"/>
      <c r="C373" s="25"/>
      <c r="D373" s="25"/>
      <c r="E373" s="25"/>
      <c r="F373" s="25"/>
      <c r="G373" s="25"/>
      <c r="H373" s="25"/>
      <c r="I373" s="25"/>
      <c r="J373" s="25"/>
      <c r="K373" s="25"/>
      <c r="L373" s="25"/>
      <c r="M373" s="25"/>
      <c r="N373" s="25"/>
      <c r="O373" s="25"/>
      <c r="P373" s="25"/>
      <c r="Q373" s="25"/>
      <c r="R373" s="25"/>
      <c r="S373" s="25"/>
      <c r="T373" s="25"/>
      <c r="U373" s="25"/>
    </row>
    <row r="374" spans="1:21" x14ac:dyDescent="0.25">
      <c r="A374" s="25"/>
      <c r="B374" s="25"/>
      <c r="C374" s="25"/>
      <c r="D374" s="25"/>
      <c r="E374" s="25"/>
      <c r="F374" s="25"/>
      <c r="G374" s="25"/>
      <c r="H374" s="25"/>
      <c r="I374" s="25"/>
      <c r="J374" s="25"/>
      <c r="K374" s="25"/>
      <c r="L374" s="25"/>
      <c r="M374" s="25"/>
      <c r="N374" s="25"/>
      <c r="O374" s="25"/>
      <c r="P374" s="25"/>
      <c r="Q374" s="25"/>
      <c r="R374" s="25"/>
      <c r="S374" s="25"/>
      <c r="T374" s="25"/>
      <c r="U374" s="25"/>
    </row>
    <row r="375" spans="1:21" x14ac:dyDescent="0.25">
      <c r="A375" s="25"/>
      <c r="B375" s="25"/>
      <c r="C375" s="25"/>
      <c r="D375" s="25"/>
      <c r="E375" s="25"/>
      <c r="F375" s="25"/>
      <c r="G375" s="25"/>
      <c r="H375" s="25"/>
      <c r="I375" s="25"/>
      <c r="J375" s="25"/>
      <c r="K375" s="25"/>
      <c r="L375" s="25"/>
      <c r="M375" s="25"/>
      <c r="N375" s="25"/>
      <c r="O375" s="25"/>
      <c r="P375" s="25"/>
      <c r="Q375" s="25"/>
      <c r="R375" s="25"/>
      <c r="S375" s="25"/>
      <c r="T375" s="25"/>
      <c r="U375" s="25"/>
    </row>
    <row r="376" spans="1:21" x14ac:dyDescent="0.25">
      <c r="A376" s="25"/>
      <c r="B376" s="25"/>
      <c r="C376" s="25"/>
      <c r="D376" s="25"/>
      <c r="E376" s="25"/>
      <c r="F376" s="25"/>
      <c r="G376" s="25"/>
      <c r="H376" s="25"/>
      <c r="I376" s="25"/>
      <c r="J376" s="25"/>
      <c r="K376" s="25"/>
      <c r="L376" s="25"/>
      <c r="M376" s="25"/>
      <c r="N376" s="25"/>
      <c r="O376" s="25"/>
      <c r="P376" s="25"/>
      <c r="Q376" s="25"/>
      <c r="R376" s="25"/>
      <c r="S376" s="25"/>
      <c r="T376" s="25"/>
      <c r="U376" s="25"/>
    </row>
    <row r="377" spans="1:21" x14ac:dyDescent="0.25">
      <c r="A377" s="25"/>
      <c r="B377" s="25"/>
      <c r="C377" s="25"/>
      <c r="D377" s="25"/>
      <c r="E377" s="25"/>
      <c r="F377" s="25"/>
      <c r="G377" s="25"/>
      <c r="H377" s="25"/>
      <c r="I377" s="25"/>
      <c r="J377" s="25"/>
      <c r="K377" s="25"/>
      <c r="L377" s="25"/>
      <c r="M377" s="25"/>
      <c r="N377" s="25"/>
      <c r="O377" s="25"/>
      <c r="P377" s="25"/>
      <c r="Q377" s="25"/>
      <c r="R377" s="25"/>
      <c r="S377" s="25"/>
      <c r="T377" s="25"/>
      <c r="U377" s="25"/>
    </row>
    <row r="378" spans="1:21" x14ac:dyDescent="0.25">
      <c r="A378" s="25"/>
      <c r="B378" s="25"/>
      <c r="C378" s="25"/>
      <c r="D378" s="25"/>
      <c r="E378" s="25"/>
      <c r="F378" s="25"/>
      <c r="G378" s="25"/>
      <c r="H378" s="25"/>
      <c r="I378" s="25"/>
      <c r="J378" s="25"/>
      <c r="K378" s="25"/>
      <c r="L378" s="25"/>
      <c r="M378" s="25"/>
      <c r="N378" s="25"/>
      <c r="O378" s="25"/>
      <c r="P378" s="25"/>
      <c r="Q378" s="25"/>
      <c r="R378" s="25"/>
      <c r="S378" s="25"/>
      <c r="T378" s="25"/>
      <c r="U378" s="25"/>
    </row>
    <row r="379" spans="1:21" x14ac:dyDescent="0.25">
      <c r="A379" s="25"/>
      <c r="B379" s="25"/>
      <c r="C379" s="25"/>
      <c r="D379" s="25"/>
      <c r="E379" s="25"/>
      <c r="F379" s="25"/>
      <c r="G379" s="25"/>
      <c r="H379" s="25"/>
      <c r="I379" s="25"/>
      <c r="J379" s="25"/>
      <c r="K379" s="25"/>
      <c r="L379" s="25"/>
      <c r="M379" s="25"/>
      <c r="N379" s="25"/>
      <c r="O379" s="25"/>
      <c r="P379" s="25"/>
      <c r="Q379" s="25"/>
      <c r="R379" s="25"/>
      <c r="S379" s="25"/>
      <c r="T379" s="25"/>
      <c r="U379" s="25"/>
    </row>
    <row r="380" spans="1:21" x14ac:dyDescent="0.25">
      <c r="A380" s="25"/>
      <c r="B380" s="25"/>
      <c r="C380" s="25"/>
      <c r="D380" s="25"/>
      <c r="E380" s="25"/>
      <c r="F380" s="25"/>
      <c r="G380" s="25"/>
      <c r="H380" s="25"/>
      <c r="I380" s="25"/>
      <c r="J380" s="25"/>
      <c r="K380" s="25"/>
      <c r="L380" s="25"/>
      <c r="M380" s="25"/>
      <c r="N380" s="25"/>
      <c r="O380" s="25"/>
      <c r="P380" s="25"/>
      <c r="Q380" s="25"/>
      <c r="R380" s="25"/>
      <c r="S380" s="25"/>
      <c r="T380" s="25"/>
      <c r="U380" s="25"/>
    </row>
    <row r="381" spans="1:21" x14ac:dyDescent="0.25">
      <c r="A381" s="25"/>
      <c r="B381" s="25"/>
      <c r="C381" s="25"/>
      <c r="D381" s="25"/>
      <c r="E381" s="25"/>
      <c r="F381" s="25"/>
      <c r="G381" s="25"/>
      <c r="H381" s="25"/>
      <c r="I381" s="25"/>
      <c r="J381" s="25"/>
      <c r="K381" s="25"/>
      <c r="L381" s="25"/>
      <c r="M381" s="25"/>
      <c r="N381" s="25"/>
      <c r="O381" s="25"/>
      <c r="P381" s="25"/>
      <c r="Q381" s="25"/>
      <c r="R381" s="25"/>
      <c r="S381" s="25"/>
      <c r="T381" s="25"/>
      <c r="U381" s="25"/>
    </row>
    <row r="382" spans="1:21" x14ac:dyDescent="0.25">
      <c r="A382" s="25"/>
      <c r="B382" s="25"/>
      <c r="C382" s="25"/>
      <c r="D382" s="25"/>
      <c r="E382" s="25"/>
      <c r="F382" s="25"/>
      <c r="G382" s="25"/>
      <c r="H382" s="25"/>
      <c r="I382" s="25"/>
      <c r="J382" s="25"/>
      <c r="K382" s="25"/>
      <c r="L382" s="25"/>
      <c r="M382" s="25"/>
      <c r="N382" s="25"/>
      <c r="O382" s="25"/>
      <c r="P382" s="25"/>
      <c r="Q382" s="25"/>
      <c r="R382" s="25"/>
      <c r="S382" s="25"/>
      <c r="T382" s="25"/>
      <c r="U382" s="25"/>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topLeftCell="I1" zoomScale="80" zoomScaleNormal="80" zoomScaleSheetLayoutView="80" workbookViewId="0">
      <selection activeCell="U32" sqref="U32"/>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7" t="s">
        <v>66</v>
      </c>
    </row>
    <row r="2" spans="1:28" ht="18.75" x14ac:dyDescent="0.3">
      <c r="Z2" s="13" t="s">
        <v>8</v>
      </c>
    </row>
    <row r="3" spans="1:28" ht="18.75" x14ac:dyDescent="0.3">
      <c r="Z3" s="13" t="s">
        <v>65</v>
      </c>
    </row>
    <row r="4" spans="1:28" ht="18.75" customHeight="1" x14ac:dyDescent="0.25">
      <c r="A4" s="406" t="str">
        <f>'1. паспорт местоположение'!A5:C5</f>
        <v>Год раскрытия информации: 2022 год</v>
      </c>
      <c r="B4" s="406"/>
      <c r="C4" s="406"/>
      <c r="D4" s="406"/>
      <c r="E4" s="406"/>
      <c r="F4" s="406"/>
      <c r="G4" s="406"/>
      <c r="H4" s="406"/>
      <c r="I4" s="406"/>
      <c r="J4" s="406"/>
      <c r="K4" s="406"/>
      <c r="L4" s="406"/>
      <c r="M4" s="406"/>
      <c r="N4" s="406"/>
      <c r="O4" s="406"/>
      <c r="P4" s="406"/>
      <c r="Q4" s="406"/>
      <c r="R4" s="406"/>
      <c r="S4" s="406"/>
      <c r="T4" s="406"/>
      <c r="U4" s="406"/>
      <c r="V4" s="406"/>
      <c r="W4" s="406"/>
      <c r="X4" s="406"/>
      <c r="Y4" s="406"/>
      <c r="Z4" s="406"/>
    </row>
    <row r="6" spans="1:28" ht="18.75" x14ac:dyDescent="0.25">
      <c r="A6" s="419" t="s">
        <v>7</v>
      </c>
      <c r="B6" s="419"/>
      <c r="C6" s="419"/>
      <c r="D6" s="419"/>
      <c r="E6" s="419"/>
      <c r="F6" s="419"/>
      <c r="G6" s="419"/>
      <c r="H6" s="419"/>
      <c r="I6" s="419"/>
      <c r="J6" s="419"/>
      <c r="K6" s="419"/>
      <c r="L6" s="419"/>
      <c r="M6" s="419"/>
      <c r="N6" s="419"/>
      <c r="O6" s="419"/>
      <c r="P6" s="419"/>
      <c r="Q6" s="419"/>
      <c r="R6" s="419"/>
      <c r="S6" s="419"/>
      <c r="T6" s="419"/>
      <c r="U6" s="419"/>
      <c r="V6" s="419"/>
      <c r="W6" s="419"/>
      <c r="X6" s="419"/>
      <c r="Y6" s="419"/>
      <c r="Z6" s="419"/>
      <c r="AA6" s="140"/>
      <c r="AB6" s="140"/>
    </row>
    <row r="7" spans="1:28" ht="18.75" x14ac:dyDescent="0.25">
      <c r="A7" s="419"/>
      <c r="B7" s="419"/>
      <c r="C7" s="419"/>
      <c r="D7" s="419"/>
      <c r="E7" s="419"/>
      <c r="F7" s="419"/>
      <c r="G7" s="419"/>
      <c r="H7" s="419"/>
      <c r="I7" s="419"/>
      <c r="J7" s="419"/>
      <c r="K7" s="419"/>
      <c r="L7" s="419"/>
      <c r="M7" s="419"/>
      <c r="N7" s="419"/>
      <c r="O7" s="419"/>
      <c r="P7" s="419"/>
      <c r="Q7" s="419"/>
      <c r="R7" s="419"/>
      <c r="S7" s="419"/>
      <c r="T7" s="419"/>
      <c r="U7" s="419"/>
      <c r="V7" s="419"/>
      <c r="W7" s="419"/>
      <c r="X7" s="419"/>
      <c r="Y7" s="419"/>
      <c r="Z7" s="419"/>
      <c r="AA7" s="140"/>
      <c r="AB7" s="140"/>
    </row>
    <row r="8" spans="1:28" x14ac:dyDescent="0.25">
      <c r="A8" s="414" t="str">
        <f>'1. паспорт местоположение'!A9</f>
        <v>Акционерное общество "Янтарьэнерго" ДЗО  ПАО "Россети"</v>
      </c>
      <c r="B8" s="414"/>
      <c r="C8" s="414"/>
      <c r="D8" s="414"/>
      <c r="E8" s="414"/>
      <c r="F8" s="414"/>
      <c r="G8" s="414"/>
      <c r="H8" s="414"/>
      <c r="I8" s="414"/>
      <c r="J8" s="414"/>
      <c r="K8" s="414"/>
      <c r="L8" s="414"/>
      <c r="M8" s="414"/>
      <c r="N8" s="414"/>
      <c r="O8" s="414"/>
      <c r="P8" s="414"/>
      <c r="Q8" s="414"/>
      <c r="R8" s="414"/>
      <c r="S8" s="414"/>
      <c r="T8" s="414"/>
      <c r="U8" s="414"/>
      <c r="V8" s="414"/>
      <c r="W8" s="414"/>
      <c r="X8" s="414"/>
      <c r="Y8" s="414"/>
      <c r="Z8" s="414"/>
      <c r="AA8" s="141"/>
      <c r="AB8" s="141"/>
    </row>
    <row r="9" spans="1:28" ht="15.75" x14ac:dyDescent="0.25">
      <c r="A9" s="415" t="s">
        <v>6</v>
      </c>
      <c r="B9" s="415"/>
      <c r="C9" s="415"/>
      <c r="D9" s="415"/>
      <c r="E9" s="415"/>
      <c r="F9" s="415"/>
      <c r="G9" s="415"/>
      <c r="H9" s="415"/>
      <c r="I9" s="415"/>
      <c r="J9" s="415"/>
      <c r="K9" s="415"/>
      <c r="L9" s="415"/>
      <c r="M9" s="415"/>
      <c r="N9" s="415"/>
      <c r="O9" s="415"/>
      <c r="P9" s="415"/>
      <c r="Q9" s="415"/>
      <c r="R9" s="415"/>
      <c r="S9" s="415"/>
      <c r="T9" s="415"/>
      <c r="U9" s="415"/>
      <c r="V9" s="415"/>
      <c r="W9" s="415"/>
      <c r="X9" s="415"/>
      <c r="Y9" s="415"/>
      <c r="Z9" s="415"/>
      <c r="AA9" s="142"/>
      <c r="AB9" s="142"/>
    </row>
    <row r="10" spans="1:28" ht="18.75" x14ac:dyDescent="0.25">
      <c r="A10" s="419"/>
      <c r="B10" s="419"/>
      <c r="C10" s="419"/>
      <c r="D10" s="419"/>
      <c r="E10" s="419"/>
      <c r="F10" s="419"/>
      <c r="G10" s="419"/>
      <c r="H10" s="419"/>
      <c r="I10" s="419"/>
      <c r="J10" s="419"/>
      <c r="K10" s="419"/>
      <c r="L10" s="419"/>
      <c r="M10" s="419"/>
      <c r="N10" s="419"/>
      <c r="O10" s="419"/>
      <c r="P10" s="419"/>
      <c r="Q10" s="419"/>
      <c r="R10" s="419"/>
      <c r="S10" s="419"/>
      <c r="T10" s="419"/>
      <c r="U10" s="419"/>
      <c r="V10" s="419"/>
      <c r="W10" s="419"/>
      <c r="X10" s="419"/>
      <c r="Y10" s="419"/>
      <c r="Z10" s="419"/>
      <c r="AA10" s="140"/>
      <c r="AB10" s="140"/>
    </row>
    <row r="11" spans="1:28" x14ac:dyDescent="0.25">
      <c r="A11" s="414" t="str">
        <f>'1. паспорт местоположение'!A12:C12</f>
        <v>L_140-159</v>
      </c>
      <c r="B11" s="414"/>
      <c r="C11" s="414"/>
      <c r="D11" s="414"/>
      <c r="E11" s="414"/>
      <c r="F11" s="414"/>
      <c r="G11" s="414"/>
      <c r="H11" s="414"/>
      <c r="I11" s="414"/>
      <c r="J11" s="414"/>
      <c r="K11" s="414"/>
      <c r="L11" s="414"/>
      <c r="M11" s="414"/>
      <c r="N11" s="414"/>
      <c r="O11" s="414"/>
      <c r="P11" s="414"/>
      <c r="Q11" s="414"/>
      <c r="R11" s="414"/>
      <c r="S11" s="414"/>
      <c r="T11" s="414"/>
      <c r="U11" s="414"/>
      <c r="V11" s="414"/>
      <c r="W11" s="414"/>
      <c r="X11" s="414"/>
      <c r="Y11" s="414"/>
      <c r="Z11" s="414"/>
      <c r="AA11" s="141"/>
      <c r="AB11" s="141"/>
    </row>
    <row r="12" spans="1:28" ht="15.75" x14ac:dyDescent="0.25">
      <c r="A12" s="415" t="s">
        <v>5</v>
      </c>
      <c r="B12" s="415"/>
      <c r="C12" s="415"/>
      <c r="D12" s="415"/>
      <c r="E12" s="415"/>
      <c r="F12" s="415"/>
      <c r="G12" s="415"/>
      <c r="H12" s="415"/>
      <c r="I12" s="415"/>
      <c r="J12" s="415"/>
      <c r="K12" s="415"/>
      <c r="L12" s="415"/>
      <c r="M12" s="415"/>
      <c r="N12" s="415"/>
      <c r="O12" s="415"/>
      <c r="P12" s="415"/>
      <c r="Q12" s="415"/>
      <c r="R12" s="415"/>
      <c r="S12" s="415"/>
      <c r="T12" s="415"/>
      <c r="U12" s="415"/>
      <c r="V12" s="415"/>
      <c r="W12" s="415"/>
      <c r="X12" s="415"/>
      <c r="Y12" s="415"/>
      <c r="Z12" s="415"/>
      <c r="AA12" s="142"/>
      <c r="AB12" s="142"/>
    </row>
    <row r="13" spans="1:28" ht="18.75" x14ac:dyDescent="0.25">
      <c r="A13" s="420"/>
      <c r="B13" s="420"/>
      <c r="C13" s="420"/>
      <c r="D13" s="420"/>
      <c r="E13" s="420"/>
      <c r="F13" s="420"/>
      <c r="G13" s="420"/>
      <c r="H13" s="420"/>
      <c r="I13" s="420"/>
      <c r="J13" s="420"/>
      <c r="K13" s="420"/>
      <c r="L13" s="420"/>
      <c r="M13" s="420"/>
      <c r="N13" s="420"/>
      <c r="O13" s="420"/>
      <c r="P13" s="420"/>
      <c r="Q13" s="420"/>
      <c r="R13" s="420"/>
      <c r="S13" s="420"/>
      <c r="T13" s="420"/>
      <c r="U13" s="420"/>
      <c r="V13" s="420"/>
      <c r="W13" s="420"/>
      <c r="X13" s="420"/>
      <c r="Y13" s="420"/>
      <c r="Z13" s="420"/>
      <c r="AA13" s="9"/>
      <c r="AB13" s="9"/>
    </row>
    <row r="14" spans="1:28" x14ac:dyDescent="0.25">
      <c r="A14" s="414" t="str">
        <f>'1. паспорт местоположение'!A15</f>
        <v>Приобретение электросетевого комплекса по ул.Невского,п.Лесной, Зеленоградского р-на, Калининградской обл.</v>
      </c>
      <c r="B14" s="414"/>
      <c r="C14" s="414"/>
      <c r="D14" s="414"/>
      <c r="E14" s="414"/>
      <c r="F14" s="414"/>
      <c r="G14" s="414"/>
      <c r="H14" s="414"/>
      <c r="I14" s="414"/>
      <c r="J14" s="414"/>
      <c r="K14" s="414"/>
      <c r="L14" s="414"/>
      <c r="M14" s="414"/>
      <c r="N14" s="414"/>
      <c r="O14" s="414"/>
      <c r="P14" s="414"/>
      <c r="Q14" s="414"/>
      <c r="R14" s="414"/>
      <c r="S14" s="414"/>
      <c r="T14" s="414"/>
      <c r="U14" s="414"/>
      <c r="V14" s="414"/>
      <c r="W14" s="414"/>
      <c r="X14" s="414"/>
      <c r="Y14" s="414"/>
      <c r="Z14" s="414"/>
      <c r="AA14" s="141"/>
      <c r="AB14" s="141"/>
    </row>
    <row r="15" spans="1:28" ht="15.75" x14ac:dyDescent="0.25">
      <c r="A15" s="415" t="s">
        <v>4</v>
      </c>
      <c r="B15" s="415"/>
      <c r="C15" s="415"/>
      <c r="D15" s="415"/>
      <c r="E15" s="415"/>
      <c r="F15" s="415"/>
      <c r="G15" s="415"/>
      <c r="H15" s="415"/>
      <c r="I15" s="415"/>
      <c r="J15" s="415"/>
      <c r="K15" s="415"/>
      <c r="L15" s="415"/>
      <c r="M15" s="415"/>
      <c r="N15" s="415"/>
      <c r="O15" s="415"/>
      <c r="P15" s="415"/>
      <c r="Q15" s="415"/>
      <c r="R15" s="415"/>
      <c r="S15" s="415"/>
      <c r="T15" s="415"/>
      <c r="U15" s="415"/>
      <c r="V15" s="415"/>
      <c r="W15" s="415"/>
      <c r="X15" s="415"/>
      <c r="Y15" s="415"/>
      <c r="Z15" s="415"/>
      <c r="AA15" s="142"/>
      <c r="AB15" s="142"/>
    </row>
    <row r="16" spans="1:28" x14ac:dyDescent="0.25">
      <c r="A16" s="450"/>
      <c r="B16" s="450"/>
      <c r="C16" s="450"/>
      <c r="D16" s="450"/>
      <c r="E16" s="450"/>
      <c r="F16" s="450"/>
      <c r="G16" s="450"/>
      <c r="H16" s="450"/>
      <c r="I16" s="450"/>
      <c r="J16" s="450"/>
      <c r="K16" s="450"/>
      <c r="L16" s="450"/>
      <c r="M16" s="450"/>
      <c r="N16" s="450"/>
      <c r="O16" s="450"/>
      <c r="P16" s="450"/>
      <c r="Q16" s="450"/>
      <c r="R16" s="450"/>
      <c r="S16" s="450"/>
      <c r="T16" s="450"/>
      <c r="U16" s="450"/>
      <c r="V16" s="450"/>
      <c r="W16" s="450"/>
      <c r="X16" s="450"/>
      <c r="Y16" s="450"/>
      <c r="Z16" s="450"/>
      <c r="AA16" s="150"/>
      <c r="AB16" s="150"/>
    </row>
    <row r="17" spans="1:28" x14ac:dyDescent="0.25">
      <c r="A17" s="450"/>
      <c r="B17" s="450"/>
      <c r="C17" s="450"/>
      <c r="D17" s="450"/>
      <c r="E17" s="450"/>
      <c r="F17" s="450"/>
      <c r="G17" s="450"/>
      <c r="H17" s="450"/>
      <c r="I17" s="450"/>
      <c r="J17" s="450"/>
      <c r="K17" s="450"/>
      <c r="L17" s="450"/>
      <c r="M17" s="450"/>
      <c r="N17" s="450"/>
      <c r="O17" s="450"/>
      <c r="P17" s="450"/>
      <c r="Q17" s="450"/>
      <c r="R17" s="450"/>
      <c r="S17" s="450"/>
      <c r="T17" s="450"/>
      <c r="U17" s="450"/>
      <c r="V17" s="450"/>
      <c r="W17" s="450"/>
      <c r="X17" s="450"/>
      <c r="Y17" s="450"/>
      <c r="Z17" s="450"/>
      <c r="AA17" s="150"/>
      <c r="AB17" s="150"/>
    </row>
    <row r="18" spans="1:28" x14ac:dyDescent="0.25">
      <c r="A18" s="450"/>
      <c r="B18" s="450"/>
      <c r="C18" s="450"/>
      <c r="D18" s="450"/>
      <c r="E18" s="450"/>
      <c r="F18" s="450"/>
      <c r="G18" s="450"/>
      <c r="H18" s="450"/>
      <c r="I18" s="450"/>
      <c r="J18" s="450"/>
      <c r="K18" s="450"/>
      <c r="L18" s="450"/>
      <c r="M18" s="450"/>
      <c r="N18" s="450"/>
      <c r="O18" s="450"/>
      <c r="P18" s="450"/>
      <c r="Q18" s="450"/>
      <c r="R18" s="450"/>
      <c r="S18" s="450"/>
      <c r="T18" s="450"/>
      <c r="U18" s="450"/>
      <c r="V18" s="450"/>
      <c r="W18" s="450"/>
      <c r="X18" s="450"/>
      <c r="Y18" s="450"/>
      <c r="Z18" s="450"/>
      <c r="AA18" s="150"/>
      <c r="AB18" s="150"/>
    </row>
    <row r="19" spans="1:28" x14ac:dyDescent="0.25">
      <c r="A19" s="450"/>
      <c r="B19" s="450"/>
      <c r="C19" s="450"/>
      <c r="D19" s="450"/>
      <c r="E19" s="450"/>
      <c r="F19" s="450"/>
      <c r="G19" s="450"/>
      <c r="H19" s="450"/>
      <c r="I19" s="450"/>
      <c r="J19" s="450"/>
      <c r="K19" s="450"/>
      <c r="L19" s="450"/>
      <c r="M19" s="450"/>
      <c r="N19" s="450"/>
      <c r="O19" s="450"/>
      <c r="P19" s="450"/>
      <c r="Q19" s="450"/>
      <c r="R19" s="450"/>
      <c r="S19" s="450"/>
      <c r="T19" s="450"/>
      <c r="U19" s="450"/>
      <c r="V19" s="450"/>
      <c r="W19" s="450"/>
      <c r="X19" s="450"/>
      <c r="Y19" s="450"/>
      <c r="Z19" s="450"/>
      <c r="AA19" s="150"/>
      <c r="AB19" s="150"/>
    </row>
    <row r="20" spans="1:28" x14ac:dyDescent="0.25">
      <c r="A20" s="451"/>
      <c r="B20" s="451"/>
      <c r="C20" s="451"/>
      <c r="D20" s="451"/>
      <c r="E20" s="451"/>
      <c r="F20" s="451"/>
      <c r="G20" s="451"/>
      <c r="H20" s="451"/>
      <c r="I20" s="451"/>
      <c r="J20" s="451"/>
      <c r="K20" s="451"/>
      <c r="L20" s="451"/>
      <c r="M20" s="451"/>
      <c r="N20" s="451"/>
      <c r="O20" s="451"/>
      <c r="P20" s="451"/>
      <c r="Q20" s="451"/>
      <c r="R20" s="451"/>
      <c r="S20" s="451"/>
      <c r="T20" s="451"/>
      <c r="U20" s="451"/>
      <c r="V20" s="451"/>
      <c r="W20" s="451"/>
      <c r="X20" s="451"/>
      <c r="Y20" s="451"/>
      <c r="Z20" s="451"/>
      <c r="AA20" s="151"/>
      <c r="AB20" s="151"/>
    </row>
    <row r="21" spans="1:28" x14ac:dyDescent="0.25">
      <c r="A21" s="451"/>
      <c r="B21" s="451"/>
      <c r="C21" s="451"/>
      <c r="D21" s="451"/>
      <c r="E21" s="451"/>
      <c r="F21" s="451"/>
      <c r="G21" s="451"/>
      <c r="H21" s="451"/>
      <c r="I21" s="451"/>
      <c r="J21" s="451"/>
      <c r="K21" s="451"/>
      <c r="L21" s="451"/>
      <c r="M21" s="451"/>
      <c r="N21" s="451"/>
      <c r="O21" s="451"/>
      <c r="P21" s="451"/>
      <c r="Q21" s="451"/>
      <c r="R21" s="451"/>
      <c r="S21" s="451"/>
      <c r="T21" s="451"/>
      <c r="U21" s="451"/>
      <c r="V21" s="451"/>
      <c r="W21" s="451"/>
      <c r="X21" s="451"/>
      <c r="Y21" s="451"/>
      <c r="Z21" s="451"/>
      <c r="AA21" s="151"/>
      <c r="AB21" s="151"/>
    </row>
    <row r="22" spans="1:28" x14ac:dyDescent="0.25">
      <c r="A22" s="452" t="s">
        <v>493</v>
      </c>
      <c r="B22" s="452"/>
      <c r="C22" s="452"/>
      <c r="D22" s="452"/>
      <c r="E22" s="452"/>
      <c r="F22" s="452"/>
      <c r="G22" s="452"/>
      <c r="H22" s="452"/>
      <c r="I22" s="452"/>
      <c r="J22" s="452"/>
      <c r="K22" s="452"/>
      <c r="L22" s="452"/>
      <c r="M22" s="452"/>
      <c r="N22" s="452"/>
      <c r="O22" s="452"/>
      <c r="P22" s="452"/>
      <c r="Q22" s="452"/>
      <c r="R22" s="452"/>
      <c r="S22" s="452"/>
      <c r="T22" s="452"/>
      <c r="U22" s="452"/>
      <c r="V22" s="452"/>
      <c r="W22" s="452"/>
      <c r="X22" s="452"/>
      <c r="Y22" s="452"/>
      <c r="Z22" s="452"/>
      <c r="AA22" s="152"/>
      <c r="AB22" s="152"/>
    </row>
    <row r="23" spans="1:28" ht="32.25" customHeight="1" x14ac:dyDescent="0.25">
      <c r="A23" s="454" t="s">
        <v>349</v>
      </c>
      <c r="B23" s="455"/>
      <c r="C23" s="455"/>
      <c r="D23" s="455"/>
      <c r="E23" s="455"/>
      <c r="F23" s="455"/>
      <c r="G23" s="455"/>
      <c r="H23" s="455"/>
      <c r="I23" s="455"/>
      <c r="J23" s="455"/>
      <c r="K23" s="455"/>
      <c r="L23" s="456"/>
      <c r="M23" s="453" t="s">
        <v>350</v>
      </c>
      <c r="N23" s="453"/>
      <c r="O23" s="453"/>
      <c r="P23" s="453"/>
      <c r="Q23" s="453"/>
      <c r="R23" s="453"/>
      <c r="S23" s="453"/>
      <c r="T23" s="453"/>
      <c r="U23" s="453"/>
      <c r="V23" s="453"/>
      <c r="W23" s="453"/>
      <c r="X23" s="453"/>
      <c r="Y23" s="453"/>
      <c r="Z23" s="453"/>
    </row>
    <row r="24" spans="1:28" ht="151.5" customHeight="1" x14ac:dyDescent="0.25">
      <c r="A24" s="97" t="s">
        <v>227</v>
      </c>
      <c r="B24" s="98" t="s">
        <v>256</v>
      </c>
      <c r="C24" s="97" t="s">
        <v>343</v>
      </c>
      <c r="D24" s="97" t="s">
        <v>228</v>
      </c>
      <c r="E24" s="97" t="s">
        <v>344</v>
      </c>
      <c r="F24" s="97" t="s">
        <v>346</v>
      </c>
      <c r="G24" s="97" t="s">
        <v>345</v>
      </c>
      <c r="H24" s="97" t="s">
        <v>229</v>
      </c>
      <c r="I24" s="97" t="s">
        <v>347</v>
      </c>
      <c r="J24" s="97" t="s">
        <v>261</v>
      </c>
      <c r="K24" s="98" t="s">
        <v>255</v>
      </c>
      <c r="L24" s="98" t="s">
        <v>230</v>
      </c>
      <c r="M24" s="99" t="s">
        <v>275</v>
      </c>
      <c r="N24" s="98" t="s">
        <v>503</v>
      </c>
      <c r="O24" s="97" t="s">
        <v>272</v>
      </c>
      <c r="P24" s="97" t="s">
        <v>273</v>
      </c>
      <c r="Q24" s="97" t="s">
        <v>271</v>
      </c>
      <c r="R24" s="97" t="s">
        <v>229</v>
      </c>
      <c r="S24" s="97" t="s">
        <v>270</v>
      </c>
      <c r="T24" s="97" t="s">
        <v>269</v>
      </c>
      <c r="U24" s="97" t="s">
        <v>342</v>
      </c>
      <c r="V24" s="97" t="s">
        <v>271</v>
      </c>
      <c r="W24" s="103" t="s">
        <v>254</v>
      </c>
      <c r="X24" s="103" t="s">
        <v>286</v>
      </c>
      <c r="Y24" s="103" t="s">
        <v>287</v>
      </c>
      <c r="Z24" s="105" t="s">
        <v>284</v>
      </c>
    </row>
    <row r="25" spans="1:28" ht="16.5" customHeight="1" x14ac:dyDescent="0.25">
      <c r="A25" s="97">
        <v>1</v>
      </c>
      <c r="B25" s="98">
        <v>2</v>
      </c>
      <c r="C25" s="97">
        <v>3</v>
      </c>
      <c r="D25" s="98">
        <v>4</v>
      </c>
      <c r="E25" s="97">
        <v>5</v>
      </c>
      <c r="F25" s="98">
        <v>6</v>
      </c>
      <c r="G25" s="97">
        <v>7</v>
      </c>
      <c r="H25" s="98">
        <v>8</v>
      </c>
      <c r="I25" s="97">
        <v>9</v>
      </c>
      <c r="J25" s="98">
        <v>10</v>
      </c>
      <c r="K25" s="153">
        <v>11</v>
      </c>
      <c r="L25" s="98">
        <v>12</v>
      </c>
      <c r="M25" s="153">
        <v>13</v>
      </c>
      <c r="N25" s="98">
        <v>14</v>
      </c>
      <c r="O25" s="153">
        <v>15</v>
      </c>
      <c r="P25" s="98">
        <v>16</v>
      </c>
      <c r="Q25" s="153">
        <v>17</v>
      </c>
      <c r="R25" s="98">
        <v>18</v>
      </c>
      <c r="S25" s="153">
        <v>19</v>
      </c>
      <c r="T25" s="98">
        <v>20</v>
      </c>
      <c r="U25" s="153">
        <v>21</v>
      </c>
      <c r="V25" s="98">
        <v>22</v>
      </c>
      <c r="W25" s="153">
        <v>23</v>
      </c>
      <c r="X25" s="98">
        <v>24</v>
      </c>
      <c r="Y25" s="153">
        <v>25</v>
      </c>
      <c r="Z25" s="98">
        <v>26</v>
      </c>
    </row>
    <row r="26" spans="1:28" ht="45.75" customHeight="1" x14ac:dyDescent="0.25">
      <c r="A26" s="90" t="s">
        <v>327</v>
      </c>
      <c r="B26" s="96"/>
      <c r="C26" s="92" t="s">
        <v>329</v>
      </c>
      <c r="D26" s="92" t="s">
        <v>330</v>
      </c>
      <c r="E26" s="92" t="s">
        <v>331</v>
      </c>
      <c r="F26" s="92" t="s">
        <v>266</v>
      </c>
      <c r="G26" s="92" t="s">
        <v>332</v>
      </c>
      <c r="H26" s="92" t="s">
        <v>229</v>
      </c>
      <c r="I26" s="92" t="s">
        <v>333</v>
      </c>
      <c r="J26" s="92" t="s">
        <v>334</v>
      </c>
      <c r="K26" s="89"/>
      <c r="L26" s="93" t="s">
        <v>252</v>
      </c>
      <c r="M26" s="95" t="s">
        <v>268</v>
      </c>
      <c r="N26" s="89"/>
      <c r="O26" s="89"/>
      <c r="P26" s="89"/>
      <c r="Q26" s="89"/>
      <c r="R26" s="89"/>
      <c r="S26" s="89"/>
      <c r="T26" s="89"/>
      <c r="U26" s="89"/>
      <c r="V26" s="89"/>
      <c r="W26" s="89"/>
      <c r="X26" s="89"/>
      <c r="Y26" s="89"/>
      <c r="Z26" s="91" t="s">
        <v>285</v>
      </c>
    </row>
    <row r="27" spans="1:28" x14ac:dyDescent="0.25">
      <c r="A27" s="89" t="s">
        <v>231</v>
      </c>
      <c r="B27" s="89" t="s">
        <v>257</v>
      </c>
      <c r="C27" s="89" t="s">
        <v>236</v>
      </c>
      <c r="D27" s="89" t="s">
        <v>237</v>
      </c>
      <c r="E27" s="89" t="s">
        <v>276</v>
      </c>
      <c r="F27" s="92" t="s">
        <v>232</v>
      </c>
      <c r="G27" s="92" t="s">
        <v>280</v>
      </c>
      <c r="H27" s="89" t="s">
        <v>229</v>
      </c>
      <c r="I27" s="92" t="s">
        <v>262</v>
      </c>
      <c r="J27" s="92" t="s">
        <v>244</v>
      </c>
      <c r="K27" s="93" t="s">
        <v>248</v>
      </c>
      <c r="L27" s="89"/>
      <c r="M27" s="93" t="s">
        <v>274</v>
      </c>
      <c r="N27" s="89"/>
      <c r="O27" s="89"/>
      <c r="P27" s="89"/>
      <c r="Q27" s="89"/>
      <c r="R27" s="89"/>
      <c r="S27" s="89"/>
      <c r="T27" s="89"/>
      <c r="U27" s="89"/>
      <c r="V27" s="89"/>
      <c r="W27" s="89"/>
      <c r="X27" s="89"/>
      <c r="Y27" s="89"/>
      <c r="Z27" s="89"/>
    </row>
    <row r="28" spans="1:28" x14ac:dyDescent="0.25">
      <c r="A28" s="89" t="s">
        <v>231</v>
      </c>
      <c r="B28" s="89" t="s">
        <v>258</v>
      </c>
      <c r="C28" s="89" t="s">
        <v>238</v>
      </c>
      <c r="D28" s="89" t="s">
        <v>239</v>
      </c>
      <c r="E28" s="89" t="s">
        <v>277</v>
      </c>
      <c r="F28" s="92" t="s">
        <v>233</v>
      </c>
      <c r="G28" s="92" t="s">
        <v>281</v>
      </c>
      <c r="H28" s="89" t="s">
        <v>229</v>
      </c>
      <c r="I28" s="92" t="s">
        <v>263</v>
      </c>
      <c r="J28" s="92" t="s">
        <v>245</v>
      </c>
      <c r="K28" s="93" t="s">
        <v>249</v>
      </c>
      <c r="L28" s="94"/>
      <c r="M28" s="93" t="s">
        <v>0</v>
      </c>
      <c r="N28" s="93"/>
      <c r="O28" s="93"/>
      <c r="P28" s="93"/>
      <c r="Q28" s="93"/>
      <c r="R28" s="93"/>
      <c r="S28" s="93"/>
      <c r="T28" s="93"/>
      <c r="U28" s="93"/>
      <c r="V28" s="93"/>
      <c r="W28" s="93"/>
      <c r="X28" s="93"/>
      <c r="Y28" s="93"/>
      <c r="Z28" s="93"/>
    </row>
    <row r="29" spans="1:28" x14ac:dyDescent="0.25">
      <c r="A29" s="89" t="s">
        <v>231</v>
      </c>
      <c r="B29" s="89" t="s">
        <v>259</v>
      </c>
      <c r="C29" s="89" t="s">
        <v>240</v>
      </c>
      <c r="D29" s="89" t="s">
        <v>241</v>
      </c>
      <c r="E29" s="89" t="s">
        <v>278</v>
      </c>
      <c r="F29" s="92" t="s">
        <v>234</v>
      </c>
      <c r="G29" s="92" t="s">
        <v>282</v>
      </c>
      <c r="H29" s="89" t="s">
        <v>229</v>
      </c>
      <c r="I29" s="92" t="s">
        <v>264</v>
      </c>
      <c r="J29" s="92" t="s">
        <v>246</v>
      </c>
      <c r="K29" s="93" t="s">
        <v>250</v>
      </c>
      <c r="L29" s="94"/>
      <c r="M29" s="89"/>
      <c r="N29" s="89"/>
      <c r="O29" s="89"/>
      <c r="P29" s="89"/>
      <c r="Q29" s="89"/>
      <c r="R29" s="89"/>
      <c r="S29" s="89"/>
      <c r="T29" s="89"/>
      <c r="U29" s="89"/>
      <c r="V29" s="89"/>
      <c r="W29" s="89"/>
      <c r="X29" s="89"/>
      <c r="Y29" s="89"/>
      <c r="Z29" s="89"/>
    </row>
    <row r="30" spans="1:28" x14ac:dyDescent="0.25">
      <c r="A30" s="89" t="s">
        <v>231</v>
      </c>
      <c r="B30" s="89" t="s">
        <v>260</v>
      </c>
      <c r="C30" s="89" t="s">
        <v>242</v>
      </c>
      <c r="D30" s="89" t="s">
        <v>243</v>
      </c>
      <c r="E30" s="89" t="s">
        <v>279</v>
      </c>
      <c r="F30" s="92" t="s">
        <v>235</v>
      </c>
      <c r="G30" s="92" t="s">
        <v>283</v>
      </c>
      <c r="H30" s="89" t="s">
        <v>229</v>
      </c>
      <c r="I30" s="92" t="s">
        <v>265</v>
      </c>
      <c r="J30" s="92" t="s">
        <v>247</v>
      </c>
      <c r="K30" s="93" t="s">
        <v>251</v>
      </c>
      <c r="L30" s="94"/>
      <c r="M30" s="89"/>
      <c r="N30" s="89"/>
      <c r="O30" s="89"/>
      <c r="P30" s="89"/>
      <c r="Q30" s="89"/>
      <c r="R30" s="89"/>
      <c r="S30" s="89"/>
      <c r="T30" s="89"/>
      <c r="U30" s="89"/>
      <c r="V30" s="89"/>
      <c r="W30" s="89"/>
      <c r="X30" s="89"/>
      <c r="Y30" s="89"/>
      <c r="Z30" s="89"/>
    </row>
    <row r="31" spans="1:28" x14ac:dyDescent="0.25">
      <c r="A31" s="89" t="s">
        <v>0</v>
      </c>
      <c r="B31" s="89" t="s">
        <v>0</v>
      </c>
      <c r="C31" s="89" t="s">
        <v>0</v>
      </c>
      <c r="D31" s="89" t="s">
        <v>0</v>
      </c>
      <c r="E31" s="89" t="s">
        <v>0</v>
      </c>
      <c r="F31" s="89" t="s">
        <v>0</v>
      </c>
      <c r="G31" s="89" t="s">
        <v>0</v>
      </c>
      <c r="H31" s="89" t="s">
        <v>0</v>
      </c>
      <c r="I31" s="89" t="s">
        <v>0</v>
      </c>
      <c r="J31" s="89" t="s">
        <v>0</v>
      </c>
      <c r="K31" s="89" t="s">
        <v>0</v>
      </c>
      <c r="L31" s="94"/>
      <c r="M31" s="89"/>
      <c r="N31" s="89"/>
      <c r="O31" s="89"/>
      <c r="P31" s="89"/>
      <c r="Q31" s="89"/>
      <c r="R31" s="89"/>
      <c r="S31" s="89"/>
      <c r="T31" s="89"/>
      <c r="U31" s="89"/>
      <c r="V31" s="89"/>
      <c r="W31" s="89"/>
      <c r="X31" s="89"/>
      <c r="Y31" s="89"/>
      <c r="Z31" s="89"/>
    </row>
    <row r="32" spans="1:28" ht="30" x14ac:dyDescent="0.25">
      <c r="A32" s="96" t="s">
        <v>328</v>
      </c>
      <c r="B32" s="96"/>
      <c r="C32" s="92" t="s">
        <v>335</v>
      </c>
      <c r="D32" s="92" t="s">
        <v>336</v>
      </c>
      <c r="E32" s="92" t="s">
        <v>337</v>
      </c>
      <c r="F32" s="92" t="s">
        <v>338</v>
      </c>
      <c r="G32" s="92" t="s">
        <v>339</v>
      </c>
      <c r="H32" s="92" t="s">
        <v>229</v>
      </c>
      <c r="I32" s="92" t="s">
        <v>340</v>
      </c>
      <c r="J32" s="92" t="s">
        <v>341</v>
      </c>
      <c r="K32" s="89"/>
      <c r="L32" s="89"/>
      <c r="M32" s="89"/>
      <c r="N32" s="89"/>
      <c r="O32" s="89"/>
      <c r="P32" s="89"/>
      <c r="Q32" s="89"/>
      <c r="R32" s="89"/>
      <c r="S32" s="89"/>
      <c r="T32" s="89"/>
      <c r="U32" s="89"/>
      <c r="V32" s="89"/>
      <c r="W32" s="89"/>
      <c r="X32" s="89"/>
      <c r="Y32" s="89"/>
      <c r="Z32" s="89"/>
    </row>
    <row r="33" spans="1:26" x14ac:dyDescent="0.25">
      <c r="A33" s="89" t="s">
        <v>0</v>
      </c>
      <c r="B33" s="89" t="s">
        <v>0</v>
      </c>
      <c r="C33" s="89" t="s">
        <v>0</v>
      </c>
      <c r="D33" s="89" t="s">
        <v>0</v>
      </c>
      <c r="E33" s="89" t="s">
        <v>0</v>
      </c>
      <c r="F33" s="89" t="s">
        <v>0</v>
      </c>
      <c r="G33" s="89" t="s">
        <v>0</v>
      </c>
      <c r="H33" s="89" t="s">
        <v>0</v>
      </c>
      <c r="I33" s="89" t="s">
        <v>0</v>
      </c>
      <c r="J33" s="89" t="s">
        <v>0</v>
      </c>
      <c r="K33" s="89" t="s">
        <v>0</v>
      </c>
      <c r="L33" s="89"/>
      <c r="M33" s="89"/>
      <c r="N33" s="89"/>
      <c r="O33" s="89"/>
      <c r="P33" s="89"/>
      <c r="Q33" s="89"/>
      <c r="R33" s="89"/>
      <c r="S33" s="89"/>
      <c r="T33" s="89"/>
      <c r="U33" s="89"/>
      <c r="V33" s="89"/>
      <c r="W33" s="89"/>
      <c r="X33" s="89"/>
      <c r="Y33" s="89"/>
      <c r="Z33" s="89"/>
    </row>
    <row r="37" spans="1:26" x14ac:dyDescent="0.25">
      <c r="A37" s="104"/>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360"/>
  <sheetViews>
    <sheetView view="pageBreakPreview" topLeftCell="A10" zoomScale="60" workbookViewId="0">
      <selection activeCell="C19" sqref="C19:C20"/>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28515625" style="1" customWidth="1"/>
    <col min="13" max="13" width="18.42578125" style="1" customWidth="1"/>
    <col min="14" max="16384" width="9.140625" style="1"/>
  </cols>
  <sheetData>
    <row r="1" spans="1:26" s="10" customFormat="1" ht="18.75" customHeight="1" x14ac:dyDescent="0.2">
      <c r="A1" s="16"/>
      <c r="B1" s="16"/>
      <c r="M1" s="37" t="s">
        <v>66</v>
      </c>
    </row>
    <row r="2" spans="1:26" s="10" customFormat="1" ht="18.75" customHeight="1" x14ac:dyDescent="0.3">
      <c r="A2" s="16"/>
      <c r="B2" s="16"/>
      <c r="M2" s="13" t="s">
        <v>8</v>
      </c>
    </row>
    <row r="3" spans="1:26" s="10" customFormat="1" ht="18.75" x14ac:dyDescent="0.3">
      <c r="A3" s="15"/>
      <c r="B3" s="15"/>
      <c r="M3" s="13" t="s">
        <v>65</v>
      </c>
    </row>
    <row r="4" spans="1:26" s="10" customFormat="1" ht="15.75" x14ac:dyDescent="0.2">
      <c r="A4" s="15"/>
      <c r="B4" s="15"/>
    </row>
    <row r="5" spans="1:26" s="10" customFormat="1" ht="15.75" x14ac:dyDescent="0.2">
      <c r="A5" s="406" t="str">
        <f>'1. паспорт местоположение'!A5:C5</f>
        <v>Год раскрытия информации: 2022 год</v>
      </c>
      <c r="B5" s="406"/>
      <c r="C5" s="406"/>
      <c r="D5" s="406"/>
      <c r="E5" s="406"/>
      <c r="F5" s="406"/>
      <c r="G5" s="406"/>
      <c r="H5" s="406"/>
      <c r="I5" s="406"/>
      <c r="J5" s="406"/>
      <c r="K5" s="406"/>
      <c r="L5" s="406"/>
      <c r="M5" s="406"/>
      <c r="N5" s="149"/>
      <c r="O5" s="149"/>
      <c r="P5" s="149"/>
      <c r="Q5" s="149"/>
      <c r="R5" s="149"/>
      <c r="S5" s="149"/>
      <c r="T5" s="149"/>
      <c r="U5" s="149"/>
      <c r="V5" s="149"/>
      <c r="W5" s="149"/>
      <c r="X5" s="149"/>
      <c r="Y5" s="149"/>
      <c r="Z5" s="149"/>
    </row>
    <row r="6" spans="1:26" s="10" customFormat="1" ht="15.75" x14ac:dyDescent="0.2">
      <c r="A6" s="15"/>
      <c r="B6" s="15"/>
    </row>
    <row r="7" spans="1:26" s="10" customFormat="1" ht="18.75" x14ac:dyDescent="0.2">
      <c r="A7" s="419" t="s">
        <v>7</v>
      </c>
      <c r="B7" s="419"/>
      <c r="C7" s="419"/>
      <c r="D7" s="419"/>
      <c r="E7" s="419"/>
      <c r="F7" s="419"/>
      <c r="G7" s="419"/>
      <c r="H7" s="419"/>
      <c r="I7" s="419"/>
      <c r="J7" s="419"/>
      <c r="K7" s="419"/>
      <c r="L7" s="419"/>
      <c r="M7" s="419"/>
      <c r="N7" s="11"/>
      <c r="O7" s="11"/>
      <c r="P7" s="11"/>
      <c r="Q7" s="11"/>
      <c r="R7" s="11"/>
      <c r="S7" s="11"/>
      <c r="T7" s="11"/>
      <c r="U7" s="11"/>
      <c r="V7" s="11"/>
      <c r="W7" s="11"/>
      <c r="X7" s="11"/>
    </row>
    <row r="8" spans="1:26" s="10" customFormat="1" ht="18.75" x14ac:dyDescent="0.2">
      <c r="A8" s="419"/>
      <c r="B8" s="419"/>
      <c r="C8" s="419"/>
      <c r="D8" s="419"/>
      <c r="E8" s="419"/>
      <c r="F8" s="419"/>
      <c r="G8" s="419"/>
      <c r="H8" s="419"/>
      <c r="I8" s="419"/>
      <c r="J8" s="419"/>
      <c r="K8" s="419"/>
      <c r="L8" s="419"/>
      <c r="M8" s="419"/>
      <c r="N8" s="11"/>
      <c r="O8" s="11"/>
      <c r="P8" s="11"/>
      <c r="Q8" s="11"/>
      <c r="R8" s="11"/>
      <c r="S8" s="11"/>
      <c r="T8" s="11"/>
      <c r="U8" s="11"/>
      <c r="V8" s="11"/>
      <c r="W8" s="11"/>
      <c r="X8" s="11"/>
    </row>
    <row r="9" spans="1:26" s="10" customFormat="1" ht="18.75" x14ac:dyDescent="0.2">
      <c r="A9" s="414" t="str">
        <f>'1. паспорт местоположение'!A9:C9</f>
        <v>Акционерное общество "Янтарьэнерго" ДЗО  ПАО "Россети"</v>
      </c>
      <c r="B9" s="414"/>
      <c r="C9" s="414"/>
      <c r="D9" s="414"/>
      <c r="E9" s="414"/>
      <c r="F9" s="414"/>
      <c r="G9" s="414"/>
      <c r="H9" s="414"/>
      <c r="I9" s="414"/>
      <c r="J9" s="414"/>
      <c r="K9" s="414"/>
      <c r="L9" s="414"/>
      <c r="M9" s="414"/>
      <c r="N9" s="11"/>
      <c r="O9" s="11"/>
      <c r="P9" s="11"/>
      <c r="Q9" s="11"/>
      <c r="R9" s="11"/>
      <c r="S9" s="11"/>
      <c r="T9" s="11"/>
      <c r="U9" s="11"/>
      <c r="V9" s="11"/>
      <c r="W9" s="11"/>
      <c r="X9" s="11"/>
    </row>
    <row r="10" spans="1:26" s="10" customFormat="1" ht="18.75" x14ac:dyDescent="0.2">
      <c r="A10" s="415" t="s">
        <v>6</v>
      </c>
      <c r="B10" s="415"/>
      <c r="C10" s="415"/>
      <c r="D10" s="415"/>
      <c r="E10" s="415"/>
      <c r="F10" s="415"/>
      <c r="G10" s="415"/>
      <c r="H10" s="415"/>
      <c r="I10" s="415"/>
      <c r="J10" s="415"/>
      <c r="K10" s="415"/>
      <c r="L10" s="415"/>
      <c r="M10" s="415"/>
      <c r="N10" s="11"/>
      <c r="O10" s="11"/>
      <c r="P10" s="11"/>
      <c r="Q10" s="11"/>
      <c r="R10" s="11"/>
      <c r="S10" s="11"/>
      <c r="T10" s="11"/>
      <c r="U10" s="11"/>
      <c r="V10" s="11"/>
      <c r="W10" s="11"/>
      <c r="X10" s="11"/>
    </row>
    <row r="11" spans="1:26" s="10" customFormat="1" ht="18.75" x14ac:dyDescent="0.2">
      <c r="A11" s="419"/>
      <c r="B11" s="419"/>
      <c r="C11" s="419"/>
      <c r="D11" s="419"/>
      <c r="E11" s="419"/>
      <c r="F11" s="419"/>
      <c r="G11" s="419"/>
      <c r="H11" s="419"/>
      <c r="I11" s="419"/>
      <c r="J11" s="419"/>
      <c r="K11" s="419"/>
      <c r="L11" s="419"/>
      <c r="M11" s="419"/>
      <c r="N11" s="11"/>
      <c r="O11" s="11"/>
      <c r="P11" s="11"/>
      <c r="Q11" s="11"/>
      <c r="R11" s="11"/>
      <c r="S11" s="11"/>
      <c r="T11" s="11"/>
      <c r="U11" s="11"/>
      <c r="V11" s="11"/>
      <c r="W11" s="11"/>
      <c r="X11" s="11"/>
    </row>
    <row r="12" spans="1:26" s="10" customFormat="1" ht="18.75" x14ac:dyDescent="0.2">
      <c r="A12" s="414" t="str">
        <f>'1. паспорт местоположение'!A12:C12</f>
        <v>L_140-159</v>
      </c>
      <c r="B12" s="414"/>
      <c r="C12" s="414"/>
      <c r="D12" s="414"/>
      <c r="E12" s="414"/>
      <c r="F12" s="414"/>
      <c r="G12" s="414"/>
      <c r="H12" s="414"/>
      <c r="I12" s="414"/>
      <c r="J12" s="414"/>
      <c r="K12" s="414"/>
      <c r="L12" s="414"/>
      <c r="M12" s="414"/>
      <c r="N12" s="11"/>
      <c r="O12" s="11"/>
      <c r="P12" s="11"/>
      <c r="Q12" s="11"/>
      <c r="R12" s="11"/>
      <c r="S12" s="11"/>
      <c r="T12" s="11"/>
      <c r="U12" s="11"/>
      <c r="V12" s="11"/>
      <c r="W12" s="11"/>
      <c r="X12" s="11"/>
    </row>
    <row r="13" spans="1:26" s="10" customFormat="1" ht="18.75" x14ac:dyDescent="0.2">
      <c r="A13" s="415" t="s">
        <v>5</v>
      </c>
      <c r="B13" s="415"/>
      <c r="C13" s="415"/>
      <c r="D13" s="415"/>
      <c r="E13" s="415"/>
      <c r="F13" s="415"/>
      <c r="G13" s="415"/>
      <c r="H13" s="415"/>
      <c r="I13" s="415"/>
      <c r="J13" s="415"/>
      <c r="K13" s="415"/>
      <c r="L13" s="415"/>
      <c r="M13" s="415"/>
      <c r="N13" s="11"/>
      <c r="O13" s="11"/>
      <c r="P13" s="11"/>
      <c r="Q13" s="11"/>
      <c r="R13" s="11"/>
      <c r="S13" s="11"/>
      <c r="T13" s="11"/>
      <c r="U13" s="11"/>
      <c r="V13" s="11"/>
      <c r="W13" s="11"/>
      <c r="X13" s="11"/>
    </row>
    <row r="14" spans="1:26" s="7" customFormat="1" ht="15.75" customHeight="1" x14ac:dyDescent="0.2">
      <c r="A14" s="420"/>
      <c r="B14" s="420"/>
      <c r="C14" s="420"/>
      <c r="D14" s="420"/>
      <c r="E14" s="420"/>
      <c r="F14" s="420"/>
      <c r="G14" s="420"/>
      <c r="H14" s="420"/>
      <c r="I14" s="420"/>
      <c r="J14" s="420"/>
      <c r="K14" s="420"/>
      <c r="L14" s="420"/>
      <c r="M14" s="420"/>
      <c r="N14" s="8"/>
      <c r="O14" s="8"/>
      <c r="P14" s="8"/>
      <c r="Q14" s="8"/>
      <c r="R14" s="8"/>
      <c r="S14" s="8"/>
      <c r="T14" s="8"/>
      <c r="U14" s="8"/>
      <c r="V14" s="8"/>
      <c r="W14" s="8"/>
      <c r="X14" s="8"/>
    </row>
    <row r="15" spans="1:26" s="2" customFormat="1" ht="12" x14ac:dyDescent="0.2">
      <c r="A15" s="414" t="str">
        <f>'1. паспорт местоположение'!A15</f>
        <v>Приобретение электросетевого комплекса по ул.Невского,п.Лесной, Зеленоградского р-на, Калининградской обл.</v>
      </c>
      <c r="B15" s="414"/>
      <c r="C15" s="414"/>
      <c r="D15" s="414"/>
      <c r="E15" s="414"/>
      <c r="F15" s="414"/>
      <c r="G15" s="414"/>
      <c r="H15" s="414"/>
      <c r="I15" s="414"/>
      <c r="J15" s="414"/>
      <c r="K15" s="414"/>
      <c r="L15" s="414"/>
      <c r="M15" s="414"/>
      <c r="N15" s="6"/>
      <c r="O15" s="6"/>
      <c r="P15" s="6"/>
      <c r="Q15" s="6"/>
      <c r="R15" s="6"/>
      <c r="S15" s="6"/>
      <c r="T15" s="6"/>
      <c r="U15" s="6"/>
      <c r="V15" s="6"/>
      <c r="W15" s="6"/>
      <c r="X15" s="6"/>
    </row>
    <row r="16" spans="1:26" s="2" customFormat="1" ht="15" customHeight="1" x14ac:dyDescent="0.2">
      <c r="A16" s="415" t="s">
        <v>4</v>
      </c>
      <c r="B16" s="415"/>
      <c r="C16" s="415"/>
      <c r="D16" s="415"/>
      <c r="E16" s="415"/>
      <c r="F16" s="415"/>
      <c r="G16" s="415"/>
      <c r="H16" s="415"/>
      <c r="I16" s="415"/>
      <c r="J16" s="415"/>
      <c r="K16" s="415"/>
      <c r="L16" s="415"/>
      <c r="M16" s="415"/>
      <c r="N16" s="4"/>
      <c r="O16" s="4"/>
      <c r="P16" s="4"/>
      <c r="Q16" s="4"/>
      <c r="R16" s="4"/>
      <c r="S16" s="4"/>
      <c r="T16" s="4"/>
      <c r="U16" s="4"/>
      <c r="V16" s="4"/>
      <c r="W16" s="4"/>
      <c r="X16" s="4"/>
    </row>
    <row r="17" spans="1:24" s="2" customFormat="1" ht="15" customHeight="1" x14ac:dyDescent="0.2">
      <c r="A17" s="416"/>
      <c r="B17" s="416"/>
      <c r="C17" s="416"/>
      <c r="D17" s="416"/>
      <c r="E17" s="416"/>
      <c r="F17" s="416"/>
      <c r="G17" s="416"/>
      <c r="H17" s="416"/>
      <c r="I17" s="416"/>
      <c r="J17" s="416"/>
      <c r="K17" s="416"/>
      <c r="L17" s="416"/>
      <c r="M17" s="416"/>
      <c r="N17" s="3"/>
      <c r="O17" s="3"/>
      <c r="P17" s="3"/>
      <c r="Q17" s="3"/>
      <c r="R17" s="3"/>
      <c r="S17" s="3"/>
      <c r="T17" s="3"/>
      <c r="U17" s="3"/>
    </row>
    <row r="18" spans="1:24" s="2" customFormat="1" ht="91.5" customHeight="1" x14ac:dyDescent="0.2">
      <c r="A18" s="457" t="s">
        <v>470</v>
      </c>
      <c r="B18" s="457"/>
      <c r="C18" s="457"/>
      <c r="D18" s="457"/>
      <c r="E18" s="457"/>
      <c r="F18" s="457"/>
      <c r="G18" s="457"/>
      <c r="H18" s="457"/>
      <c r="I18" s="457"/>
      <c r="J18" s="457"/>
      <c r="K18" s="457"/>
      <c r="L18" s="457"/>
      <c r="M18" s="457"/>
      <c r="N18" s="5"/>
      <c r="O18" s="5"/>
      <c r="P18" s="5"/>
      <c r="Q18" s="5"/>
      <c r="R18" s="5"/>
      <c r="S18" s="5"/>
      <c r="T18" s="5"/>
      <c r="U18" s="5"/>
      <c r="V18" s="5"/>
      <c r="W18" s="5"/>
      <c r="X18" s="5"/>
    </row>
    <row r="19" spans="1:24" s="2" customFormat="1" ht="78" customHeight="1" x14ac:dyDescent="0.2">
      <c r="A19" s="421" t="s">
        <v>3</v>
      </c>
      <c r="B19" s="421" t="s">
        <v>82</v>
      </c>
      <c r="C19" s="421" t="s">
        <v>81</v>
      </c>
      <c r="D19" s="421" t="s">
        <v>73</v>
      </c>
      <c r="E19" s="458" t="s">
        <v>80</v>
      </c>
      <c r="F19" s="459"/>
      <c r="G19" s="459"/>
      <c r="H19" s="459"/>
      <c r="I19" s="460"/>
      <c r="J19" s="421" t="s">
        <v>79</v>
      </c>
      <c r="K19" s="421"/>
      <c r="L19" s="421"/>
      <c r="M19" s="421"/>
      <c r="N19" s="3"/>
      <c r="O19" s="3"/>
      <c r="P19" s="3"/>
      <c r="Q19" s="3"/>
      <c r="R19" s="3"/>
      <c r="S19" s="3"/>
      <c r="T19" s="3"/>
      <c r="U19" s="3"/>
    </row>
    <row r="20" spans="1:24" s="2" customFormat="1" ht="51" customHeight="1" x14ac:dyDescent="0.2">
      <c r="A20" s="421"/>
      <c r="B20" s="421"/>
      <c r="C20" s="421"/>
      <c r="D20" s="421"/>
      <c r="E20" s="38" t="s">
        <v>78</v>
      </c>
      <c r="F20" s="38" t="s">
        <v>77</v>
      </c>
      <c r="G20" s="38" t="s">
        <v>76</v>
      </c>
      <c r="H20" s="38" t="s">
        <v>75</v>
      </c>
      <c r="I20" s="38" t="s">
        <v>74</v>
      </c>
      <c r="J20" s="38">
        <v>2020</v>
      </c>
      <c r="K20" s="229">
        <v>2021</v>
      </c>
      <c r="L20" s="400">
        <v>2022</v>
      </c>
      <c r="M20" s="400">
        <v>2023</v>
      </c>
      <c r="N20" s="30"/>
      <c r="O20" s="30"/>
      <c r="P20" s="30"/>
      <c r="Q20" s="30"/>
      <c r="R20" s="30"/>
      <c r="S20" s="30"/>
      <c r="T20" s="30"/>
      <c r="U20" s="30"/>
      <c r="V20" s="29"/>
      <c r="W20" s="29"/>
      <c r="X20" s="29"/>
    </row>
    <row r="21" spans="1:24" s="2" customFormat="1" ht="16.5" customHeight="1" x14ac:dyDescent="0.2">
      <c r="A21" s="35">
        <v>1</v>
      </c>
      <c r="B21" s="36">
        <v>2</v>
      </c>
      <c r="C21" s="35">
        <v>3</v>
      </c>
      <c r="D21" s="36">
        <v>4</v>
      </c>
      <c r="E21" s="35">
        <v>5</v>
      </c>
      <c r="F21" s="36">
        <v>6</v>
      </c>
      <c r="G21" s="35">
        <v>7</v>
      </c>
      <c r="H21" s="36">
        <v>8</v>
      </c>
      <c r="I21" s="35">
        <v>9</v>
      </c>
      <c r="J21" s="36">
        <v>10</v>
      </c>
      <c r="K21" s="35">
        <v>11</v>
      </c>
      <c r="L21" s="36">
        <v>12</v>
      </c>
      <c r="M21" s="35">
        <v>13</v>
      </c>
      <c r="N21" s="30"/>
      <c r="O21" s="30"/>
      <c r="P21" s="30"/>
      <c r="Q21" s="30"/>
      <c r="R21" s="30"/>
      <c r="S21" s="30"/>
      <c r="T21" s="30"/>
      <c r="U21" s="30"/>
      <c r="V21" s="29"/>
      <c r="W21" s="29"/>
      <c r="X21" s="29"/>
    </row>
    <row r="22" spans="1:24" s="2" customFormat="1" ht="33" customHeight="1" x14ac:dyDescent="0.2">
      <c r="A22" s="42" t="s">
        <v>62</v>
      </c>
      <c r="B22" s="44" t="s">
        <v>600</v>
      </c>
      <c r="C22" s="32">
        <v>0</v>
      </c>
      <c r="D22" s="32">
        <v>0</v>
      </c>
      <c r="E22" s="32">
        <v>0</v>
      </c>
      <c r="F22" s="32">
        <v>0</v>
      </c>
      <c r="G22" s="32">
        <v>0</v>
      </c>
      <c r="H22" s="32">
        <v>0</v>
      </c>
      <c r="I22" s="32">
        <v>0</v>
      </c>
      <c r="J22" s="41">
        <v>0</v>
      </c>
      <c r="K22" s="41">
        <v>0</v>
      </c>
      <c r="L22" s="41">
        <v>0</v>
      </c>
      <c r="M22" s="41">
        <v>0</v>
      </c>
      <c r="N22" s="30"/>
      <c r="O22" s="30"/>
      <c r="P22" s="30"/>
      <c r="Q22" s="30"/>
      <c r="R22" s="30"/>
      <c r="S22" s="30"/>
      <c r="T22" s="29"/>
      <c r="U22" s="29"/>
      <c r="V22" s="29"/>
      <c r="W22" s="29"/>
      <c r="X22" s="29"/>
    </row>
    <row r="23" spans="1:24" x14ac:dyDescent="0.25">
      <c r="A23" s="25"/>
      <c r="B23" s="25"/>
      <c r="C23" s="25"/>
      <c r="D23" s="25"/>
      <c r="E23" s="25"/>
      <c r="F23" s="25"/>
      <c r="G23" s="25"/>
      <c r="H23" s="25"/>
      <c r="I23" s="25"/>
      <c r="J23" s="25"/>
      <c r="K23" s="25"/>
      <c r="L23" s="25"/>
      <c r="M23" s="25"/>
      <c r="N23" s="25"/>
      <c r="O23" s="25"/>
      <c r="P23" s="25"/>
      <c r="Q23" s="25"/>
      <c r="R23" s="25"/>
      <c r="S23" s="25"/>
      <c r="T23" s="25"/>
      <c r="U23" s="25"/>
      <c r="V23" s="25"/>
      <c r="W23" s="25"/>
      <c r="X23" s="25"/>
    </row>
    <row r="24" spans="1:24" x14ac:dyDescent="0.25">
      <c r="A24" s="25"/>
      <c r="B24" s="25"/>
      <c r="C24" s="25"/>
      <c r="D24" s="25"/>
      <c r="E24" s="25"/>
      <c r="F24" s="25"/>
      <c r="G24" s="25"/>
      <c r="H24" s="25"/>
      <c r="I24" s="25"/>
      <c r="J24" s="25"/>
      <c r="K24" s="25"/>
      <c r="L24" s="25"/>
      <c r="M24" s="25"/>
      <c r="N24" s="25"/>
      <c r="O24" s="25"/>
      <c r="P24" s="25"/>
      <c r="Q24" s="25"/>
      <c r="R24" s="25"/>
      <c r="S24" s="25"/>
      <c r="T24" s="25"/>
      <c r="U24" s="25"/>
      <c r="V24" s="25"/>
      <c r="W24" s="25"/>
      <c r="X24" s="25"/>
    </row>
    <row r="25" spans="1:24" x14ac:dyDescent="0.25">
      <c r="A25" s="25"/>
      <c r="B25" s="25"/>
      <c r="C25" s="25"/>
      <c r="D25" s="25"/>
      <c r="E25" s="25"/>
      <c r="F25" s="25"/>
      <c r="G25" s="25"/>
      <c r="H25" s="25"/>
      <c r="I25" s="25"/>
      <c r="J25" s="25"/>
      <c r="K25" s="25"/>
      <c r="L25" s="25"/>
      <c r="M25" s="25"/>
      <c r="N25" s="25"/>
      <c r="O25" s="25"/>
      <c r="P25" s="25"/>
      <c r="Q25" s="25"/>
      <c r="R25" s="25"/>
      <c r="S25" s="25"/>
      <c r="T25" s="25"/>
      <c r="U25" s="25"/>
      <c r="V25" s="25"/>
      <c r="W25" s="25"/>
      <c r="X25" s="25"/>
    </row>
    <row r="26" spans="1:24" x14ac:dyDescent="0.25">
      <c r="A26" s="25"/>
      <c r="B26" s="25"/>
      <c r="C26" s="25"/>
      <c r="D26" s="25"/>
      <c r="E26" s="25"/>
      <c r="F26" s="25"/>
      <c r="G26" s="25"/>
      <c r="H26" s="25"/>
      <c r="I26" s="25"/>
      <c r="J26" s="25"/>
      <c r="K26" s="25"/>
      <c r="L26" s="25"/>
      <c r="M26" s="25"/>
      <c r="N26" s="25"/>
      <c r="O26" s="25"/>
      <c r="P26" s="25"/>
      <c r="Q26" s="25"/>
      <c r="R26" s="25"/>
      <c r="S26" s="25"/>
      <c r="T26" s="25"/>
      <c r="U26" s="25"/>
      <c r="V26" s="25"/>
      <c r="W26" s="25"/>
      <c r="X26" s="25"/>
    </row>
    <row r="27" spans="1:24" x14ac:dyDescent="0.25">
      <c r="A27" s="25"/>
      <c r="B27" s="25"/>
      <c r="C27" s="25"/>
      <c r="D27" s="25"/>
      <c r="E27" s="25"/>
      <c r="F27" s="25"/>
      <c r="G27" s="25"/>
      <c r="H27" s="25"/>
      <c r="I27" s="25"/>
      <c r="J27" s="25"/>
      <c r="K27" s="25"/>
      <c r="L27" s="25"/>
      <c r="M27" s="25"/>
      <c r="N27" s="25"/>
      <c r="O27" s="25"/>
      <c r="P27" s="25"/>
      <c r="Q27" s="25"/>
      <c r="R27" s="25"/>
      <c r="S27" s="25"/>
      <c r="T27" s="25"/>
      <c r="U27" s="25"/>
      <c r="V27" s="25"/>
      <c r="W27" s="25"/>
      <c r="X27" s="25"/>
    </row>
    <row r="28" spans="1:24" x14ac:dyDescent="0.25">
      <c r="A28" s="25"/>
      <c r="B28" s="25"/>
      <c r="C28" s="25"/>
      <c r="D28" s="25"/>
      <c r="E28" s="25"/>
      <c r="F28" s="25"/>
      <c r="G28" s="25"/>
      <c r="H28" s="25"/>
      <c r="I28" s="25"/>
      <c r="J28" s="25"/>
      <c r="K28" s="25"/>
      <c r="L28" s="25"/>
      <c r="M28" s="25"/>
      <c r="N28" s="25"/>
      <c r="O28" s="25"/>
      <c r="P28" s="25"/>
      <c r="Q28" s="25"/>
      <c r="R28" s="25"/>
      <c r="S28" s="25"/>
      <c r="T28" s="25"/>
      <c r="U28" s="25"/>
      <c r="V28" s="25"/>
      <c r="W28" s="25"/>
      <c r="X28" s="25"/>
    </row>
    <row r="29" spans="1:24" x14ac:dyDescent="0.25">
      <c r="A29" s="25"/>
      <c r="B29" s="25"/>
      <c r="C29" s="25"/>
      <c r="D29" s="25"/>
      <c r="E29" s="25"/>
      <c r="F29" s="25"/>
      <c r="G29" s="25"/>
      <c r="H29" s="25"/>
      <c r="I29" s="25"/>
      <c r="J29" s="25"/>
      <c r="K29" s="25"/>
      <c r="L29" s="25"/>
      <c r="M29" s="25"/>
      <c r="N29" s="25"/>
      <c r="O29" s="25"/>
      <c r="P29" s="25"/>
      <c r="Q29" s="25"/>
      <c r="R29" s="25"/>
      <c r="S29" s="25"/>
      <c r="T29" s="25"/>
      <c r="U29" s="25"/>
      <c r="V29" s="25"/>
      <c r="W29" s="25"/>
      <c r="X29" s="25"/>
    </row>
    <row r="30" spans="1:24" x14ac:dyDescent="0.25">
      <c r="A30" s="25"/>
      <c r="B30" s="25"/>
      <c r="C30" s="25"/>
      <c r="D30" s="25"/>
      <c r="E30" s="25"/>
      <c r="F30" s="25"/>
      <c r="G30" s="25"/>
      <c r="H30" s="25"/>
      <c r="I30" s="25"/>
      <c r="J30" s="25"/>
      <c r="K30" s="25"/>
      <c r="L30" s="25"/>
      <c r="M30" s="25"/>
      <c r="N30" s="25"/>
      <c r="O30" s="25"/>
      <c r="P30" s="25"/>
      <c r="Q30" s="25"/>
      <c r="R30" s="25"/>
      <c r="S30" s="25"/>
      <c r="T30" s="25"/>
      <c r="U30" s="25"/>
      <c r="V30" s="25"/>
      <c r="W30" s="25"/>
      <c r="X30" s="25"/>
    </row>
    <row r="31" spans="1:24" x14ac:dyDescent="0.25">
      <c r="A31" s="25"/>
      <c r="B31" s="25"/>
      <c r="C31" s="25"/>
      <c r="D31" s="25"/>
      <c r="E31" s="25"/>
      <c r="F31" s="25"/>
      <c r="G31" s="25"/>
      <c r="H31" s="25"/>
      <c r="I31" s="25"/>
      <c r="J31" s="25"/>
      <c r="K31" s="25"/>
      <c r="L31" s="25"/>
      <c r="M31" s="25"/>
      <c r="N31" s="25"/>
      <c r="O31" s="25"/>
      <c r="P31" s="25"/>
      <c r="Q31" s="25"/>
      <c r="R31" s="25"/>
      <c r="S31" s="25"/>
      <c r="T31" s="25"/>
      <c r="U31" s="25"/>
      <c r="V31" s="25"/>
      <c r="W31" s="25"/>
      <c r="X31" s="25"/>
    </row>
    <row r="32" spans="1:24" x14ac:dyDescent="0.25">
      <c r="A32" s="25"/>
      <c r="B32" s="25"/>
      <c r="C32" s="25"/>
      <c r="D32" s="25"/>
      <c r="E32" s="25"/>
      <c r="F32" s="25"/>
      <c r="G32" s="25"/>
      <c r="H32" s="25"/>
      <c r="I32" s="25"/>
      <c r="J32" s="25"/>
      <c r="K32" s="25"/>
      <c r="L32" s="25"/>
      <c r="M32" s="25"/>
      <c r="N32" s="25"/>
      <c r="O32" s="25"/>
      <c r="P32" s="25"/>
      <c r="Q32" s="25"/>
      <c r="R32" s="25"/>
      <c r="S32" s="25"/>
      <c r="T32" s="25"/>
      <c r="U32" s="25"/>
      <c r="V32" s="25"/>
      <c r="W32" s="25"/>
      <c r="X32" s="25"/>
    </row>
    <row r="33" spans="1:24" x14ac:dyDescent="0.25">
      <c r="A33" s="25"/>
      <c r="B33" s="25"/>
      <c r="C33" s="25"/>
      <c r="D33" s="25"/>
      <c r="E33" s="25"/>
      <c r="F33" s="25"/>
      <c r="G33" s="25"/>
      <c r="H33" s="25"/>
      <c r="I33" s="25"/>
      <c r="J33" s="25"/>
      <c r="K33" s="25"/>
      <c r="L33" s="25"/>
      <c r="M33" s="25"/>
      <c r="N33" s="25"/>
      <c r="O33" s="25"/>
      <c r="P33" s="25"/>
      <c r="Q33" s="25"/>
      <c r="R33" s="25"/>
      <c r="S33" s="25"/>
      <c r="T33" s="25"/>
      <c r="U33" s="25"/>
      <c r="V33" s="25"/>
      <c r="W33" s="25"/>
      <c r="X33" s="25"/>
    </row>
    <row r="34" spans="1:24" x14ac:dyDescent="0.25">
      <c r="A34" s="25"/>
      <c r="B34" s="25"/>
      <c r="C34" s="25"/>
      <c r="D34" s="25"/>
      <c r="E34" s="25"/>
      <c r="F34" s="25"/>
      <c r="G34" s="25"/>
      <c r="H34" s="25"/>
      <c r="I34" s="25"/>
      <c r="J34" s="25"/>
      <c r="K34" s="25"/>
      <c r="L34" s="25"/>
      <c r="M34" s="25"/>
      <c r="N34" s="25"/>
      <c r="O34" s="25"/>
      <c r="P34" s="25"/>
      <c r="Q34" s="25"/>
      <c r="R34" s="25"/>
      <c r="S34" s="25"/>
      <c r="T34" s="25"/>
      <c r="U34" s="25"/>
      <c r="V34" s="25"/>
      <c r="W34" s="25"/>
      <c r="X34" s="25"/>
    </row>
    <row r="35" spans="1:24" x14ac:dyDescent="0.25">
      <c r="A35" s="25"/>
      <c r="B35" s="25"/>
      <c r="C35" s="25"/>
      <c r="D35" s="25"/>
      <c r="E35" s="25"/>
      <c r="F35" s="25"/>
      <c r="G35" s="25"/>
      <c r="H35" s="25"/>
      <c r="I35" s="25"/>
      <c r="J35" s="25"/>
      <c r="K35" s="25"/>
      <c r="L35" s="25"/>
      <c r="M35" s="25"/>
      <c r="N35" s="25"/>
      <c r="O35" s="25"/>
      <c r="P35" s="25"/>
      <c r="Q35" s="25"/>
      <c r="R35" s="25"/>
      <c r="S35" s="25"/>
      <c r="T35" s="25"/>
      <c r="U35" s="25"/>
      <c r="V35" s="25"/>
      <c r="W35" s="25"/>
      <c r="X35" s="25"/>
    </row>
    <row r="36" spans="1:24" x14ac:dyDescent="0.25">
      <c r="A36" s="25"/>
      <c r="B36" s="25"/>
      <c r="C36" s="25"/>
      <c r="D36" s="25"/>
      <c r="E36" s="25"/>
      <c r="F36" s="25"/>
      <c r="G36" s="25"/>
      <c r="H36" s="25"/>
      <c r="I36" s="25"/>
      <c r="J36" s="25"/>
      <c r="K36" s="25"/>
      <c r="L36" s="25"/>
      <c r="M36" s="25"/>
      <c r="N36" s="25"/>
      <c r="O36" s="25"/>
      <c r="P36" s="25"/>
      <c r="Q36" s="25"/>
      <c r="R36" s="25"/>
      <c r="S36" s="25"/>
      <c r="T36" s="25"/>
      <c r="U36" s="25"/>
      <c r="V36" s="25"/>
      <c r="W36" s="25"/>
      <c r="X36" s="25"/>
    </row>
    <row r="37" spans="1:24" x14ac:dyDescent="0.25">
      <c r="A37" s="25"/>
      <c r="B37" s="25"/>
      <c r="C37" s="25"/>
      <c r="D37" s="25"/>
      <c r="E37" s="25"/>
      <c r="F37" s="25"/>
      <c r="G37" s="25"/>
      <c r="H37" s="25"/>
      <c r="I37" s="25"/>
      <c r="J37" s="25"/>
      <c r="K37" s="25"/>
      <c r="L37" s="25"/>
      <c r="M37" s="25"/>
      <c r="N37" s="25"/>
      <c r="O37" s="25"/>
      <c r="P37" s="25"/>
      <c r="Q37" s="25"/>
      <c r="R37" s="25"/>
      <c r="S37" s="25"/>
      <c r="T37" s="25"/>
      <c r="U37" s="25"/>
      <c r="V37" s="25"/>
      <c r="W37" s="25"/>
      <c r="X37" s="25"/>
    </row>
    <row r="38" spans="1:24" x14ac:dyDescent="0.25">
      <c r="A38" s="25"/>
      <c r="B38" s="25"/>
      <c r="C38" s="25"/>
      <c r="D38" s="25"/>
      <c r="E38" s="25"/>
      <c r="F38" s="25"/>
      <c r="G38" s="25"/>
      <c r="H38" s="25"/>
      <c r="I38" s="25"/>
      <c r="J38" s="25"/>
      <c r="K38" s="25"/>
      <c r="L38" s="25"/>
      <c r="M38" s="25"/>
      <c r="N38" s="25"/>
      <c r="O38" s="25"/>
      <c r="P38" s="25"/>
      <c r="Q38" s="25"/>
      <c r="R38" s="25"/>
      <c r="S38" s="25"/>
      <c r="T38" s="25"/>
      <c r="U38" s="25"/>
      <c r="V38" s="25"/>
      <c r="W38" s="25"/>
      <c r="X38" s="25"/>
    </row>
    <row r="39" spans="1:24" x14ac:dyDescent="0.25">
      <c r="A39" s="25"/>
      <c r="B39" s="25"/>
      <c r="C39" s="25"/>
      <c r="D39" s="25"/>
      <c r="E39" s="25"/>
      <c r="F39" s="25"/>
      <c r="G39" s="25"/>
      <c r="H39" s="25"/>
      <c r="I39" s="25"/>
      <c r="J39" s="25"/>
      <c r="K39" s="25"/>
      <c r="L39" s="25"/>
      <c r="M39" s="25"/>
      <c r="N39" s="25"/>
      <c r="O39" s="25"/>
      <c r="P39" s="25"/>
      <c r="Q39" s="25"/>
      <c r="R39" s="25"/>
      <c r="S39" s="25"/>
      <c r="T39" s="25"/>
      <c r="U39" s="25"/>
      <c r="V39" s="25"/>
      <c r="W39" s="25"/>
      <c r="X39" s="25"/>
    </row>
    <row r="40" spans="1:24" x14ac:dyDescent="0.25">
      <c r="A40" s="25"/>
      <c r="B40" s="25"/>
      <c r="C40" s="25"/>
      <c r="D40" s="25"/>
      <c r="E40" s="25"/>
      <c r="F40" s="25"/>
      <c r="G40" s="25"/>
      <c r="H40" s="25"/>
      <c r="I40" s="25"/>
      <c r="J40" s="25"/>
      <c r="K40" s="25"/>
      <c r="L40" s="25"/>
      <c r="M40" s="25"/>
      <c r="N40" s="25"/>
      <c r="O40" s="25"/>
      <c r="P40" s="25"/>
      <c r="Q40" s="25"/>
      <c r="R40" s="25"/>
      <c r="S40" s="25"/>
      <c r="T40" s="25"/>
      <c r="U40" s="25"/>
      <c r="V40" s="25"/>
      <c r="W40" s="25"/>
      <c r="X40" s="25"/>
    </row>
    <row r="41" spans="1:24" x14ac:dyDescent="0.25">
      <c r="A41" s="25"/>
      <c r="B41" s="25"/>
      <c r="C41" s="25"/>
      <c r="D41" s="25"/>
      <c r="E41" s="25"/>
      <c r="F41" s="25"/>
      <c r="G41" s="25"/>
      <c r="H41" s="25"/>
      <c r="I41" s="25"/>
      <c r="J41" s="25"/>
      <c r="K41" s="25"/>
      <c r="L41" s="25"/>
      <c r="M41" s="25"/>
      <c r="N41" s="25"/>
      <c r="O41" s="25"/>
      <c r="P41" s="25"/>
      <c r="Q41" s="25"/>
      <c r="R41" s="25"/>
      <c r="S41" s="25"/>
      <c r="T41" s="25"/>
      <c r="U41" s="25"/>
      <c r="V41" s="25"/>
      <c r="W41" s="25"/>
      <c r="X41" s="25"/>
    </row>
    <row r="42" spans="1:24" x14ac:dyDescent="0.25">
      <c r="A42" s="25"/>
      <c r="B42" s="25"/>
      <c r="C42" s="25"/>
      <c r="D42" s="25"/>
      <c r="E42" s="25"/>
      <c r="F42" s="25"/>
      <c r="G42" s="25"/>
      <c r="H42" s="25"/>
      <c r="I42" s="25"/>
      <c r="J42" s="25"/>
      <c r="K42" s="25"/>
      <c r="L42" s="25"/>
      <c r="M42" s="25"/>
      <c r="N42" s="25"/>
      <c r="O42" s="25"/>
      <c r="P42" s="25"/>
      <c r="Q42" s="25"/>
      <c r="R42" s="25"/>
      <c r="S42" s="25"/>
      <c r="T42" s="25"/>
      <c r="U42" s="25"/>
      <c r="V42" s="25"/>
      <c r="W42" s="25"/>
      <c r="X42" s="25"/>
    </row>
    <row r="43" spans="1:24" x14ac:dyDescent="0.25">
      <c r="A43" s="25"/>
      <c r="B43" s="25"/>
      <c r="C43" s="25"/>
      <c r="D43" s="25"/>
      <c r="E43" s="25"/>
      <c r="F43" s="25"/>
      <c r="G43" s="25"/>
      <c r="H43" s="25"/>
      <c r="I43" s="25"/>
      <c r="J43" s="25"/>
      <c r="K43" s="25"/>
      <c r="L43" s="25"/>
      <c r="M43" s="25"/>
      <c r="N43" s="25"/>
      <c r="O43" s="25"/>
      <c r="P43" s="25"/>
      <c r="Q43" s="25"/>
      <c r="R43" s="25"/>
      <c r="S43" s="25"/>
      <c r="T43" s="25"/>
      <c r="U43" s="25"/>
      <c r="V43" s="25"/>
      <c r="W43" s="25"/>
      <c r="X43" s="25"/>
    </row>
    <row r="44" spans="1:24" x14ac:dyDescent="0.25">
      <c r="A44" s="25"/>
      <c r="B44" s="25"/>
      <c r="C44" s="25"/>
      <c r="D44" s="25"/>
      <c r="E44" s="25"/>
      <c r="F44" s="25"/>
      <c r="G44" s="25"/>
      <c r="H44" s="25"/>
      <c r="I44" s="25"/>
      <c r="J44" s="25"/>
      <c r="K44" s="25"/>
      <c r="L44" s="25"/>
      <c r="M44" s="25"/>
      <c r="N44" s="25"/>
      <c r="O44" s="25"/>
      <c r="P44" s="25"/>
      <c r="Q44" s="25"/>
      <c r="R44" s="25"/>
      <c r="S44" s="25"/>
      <c r="T44" s="25"/>
      <c r="U44" s="25"/>
      <c r="V44" s="25"/>
      <c r="W44" s="25"/>
      <c r="X44" s="25"/>
    </row>
    <row r="45" spans="1:24" x14ac:dyDescent="0.25">
      <c r="A45" s="25"/>
      <c r="B45" s="25"/>
      <c r="C45" s="25"/>
      <c r="D45" s="25"/>
      <c r="E45" s="25"/>
      <c r="F45" s="25"/>
      <c r="G45" s="25"/>
      <c r="H45" s="25"/>
      <c r="I45" s="25"/>
      <c r="J45" s="25"/>
      <c r="K45" s="25"/>
      <c r="L45" s="25"/>
      <c r="M45" s="25"/>
      <c r="N45" s="25"/>
      <c r="O45" s="25"/>
      <c r="P45" s="25"/>
      <c r="Q45" s="25"/>
      <c r="R45" s="25"/>
      <c r="S45" s="25"/>
      <c r="T45" s="25"/>
      <c r="U45" s="25"/>
      <c r="V45" s="25"/>
      <c r="W45" s="25"/>
      <c r="X45" s="25"/>
    </row>
    <row r="46" spans="1:24" x14ac:dyDescent="0.25">
      <c r="A46" s="25"/>
      <c r="B46" s="25"/>
      <c r="C46" s="25"/>
      <c r="D46" s="25"/>
      <c r="E46" s="25"/>
      <c r="F46" s="25"/>
      <c r="G46" s="25"/>
      <c r="H46" s="25"/>
      <c r="I46" s="25"/>
      <c r="J46" s="25"/>
      <c r="K46" s="25"/>
      <c r="L46" s="25"/>
      <c r="M46" s="25"/>
      <c r="N46" s="25"/>
      <c r="O46" s="25"/>
      <c r="P46" s="25"/>
      <c r="Q46" s="25"/>
      <c r="R46" s="25"/>
      <c r="S46" s="25"/>
      <c r="T46" s="25"/>
      <c r="U46" s="25"/>
      <c r="V46" s="25"/>
      <c r="W46" s="25"/>
      <c r="X46" s="25"/>
    </row>
    <row r="47" spans="1:24" x14ac:dyDescent="0.25">
      <c r="A47" s="25"/>
      <c r="B47" s="25"/>
      <c r="C47" s="25"/>
      <c r="D47" s="25"/>
      <c r="E47" s="25"/>
      <c r="F47" s="25"/>
      <c r="G47" s="25"/>
      <c r="H47" s="25"/>
      <c r="I47" s="25"/>
      <c r="J47" s="25"/>
      <c r="K47" s="25"/>
      <c r="L47" s="25"/>
      <c r="M47" s="25"/>
      <c r="N47" s="25"/>
      <c r="O47" s="25"/>
      <c r="P47" s="25"/>
      <c r="Q47" s="25"/>
      <c r="R47" s="25"/>
      <c r="S47" s="25"/>
      <c r="T47" s="25"/>
      <c r="U47" s="25"/>
      <c r="V47" s="25"/>
      <c r="W47" s="25"/>
      <c r="X47" s="25"/>
    </row>
    <row r="48" spans="1:24" x14ac:dyDescent="0.25">
      <c r="A48" s="25"/>
      <c r="B48" s="25"/>
      <c r="C48" s="25"/>
      <c r="D48" s="25"/>
      <c r="E48" s="25"/>
      <c r="F48" s="25"/>
      <c r="G48" s="25"/>
      <c r="H48" s="25"/>
      <c r="I48" s="25"/>
      <c r="J48" s="25"/>
      <c r="K48" s="25"/>
      <c r="L48" s="25"/>
      <c r="M48" s="25"/>
      <c r="N48" s="25"/>
      <c r="O48" s="25"/>
      <c r="P48" s="25"/>
      <c r="Q48" s="25"/>
      <c r="R48" s="25"/>
      <c r="S48" s="25"/>
      <c r="T48" s="25"/>
      <c r="U48" s="25"/>
      <c r="V48" s="25"/>
      <c r="W48" s="25"/>
      <c r="X48" s="25"/>
    </row>
    <row r="49" spans="1:24" x14ac:dyDescent="0.25">
      <c r="A49" s="25"/>
      <c r="B49" s="25"/>
      <c r="C49" s="25"/>
      <c r="D49" s="25"/>
      <c r="E49" s="25"/>
      <c r="F49" s="25"/>
      <c r="G49" s="25"/>
      <c r="H49" s="25"/>
      <c r="I49" s="25"/>
      <c r="J49" s="25"/>
      <c r="K49" s="25"/>
      <c r="L49" s="25"/>
      <c r="M49" s="25"/>
      <c r="N49" s="25"/>
      <c r="O49" s="25"/>
      <c r="P49" s="25"/>
      <c r="Q49" s="25"/>
      <c r="R49" s="25"/>
      <c r="S49" s="25"/>
      <c r="T49" s="25"/>
      <c r="U49" s="25"/>
      <c r="V49" s="25"/>
      <c r="W49" s="25"/>
      <c r="X49" s="25"/>
    </row>
    <row r="50" spans="1:24" x14ac:dyDescent="0.25">
      <c r="A50" s="25"/>
      <c r="B50" s="25"/>
      <c r="C50" s="25"/>
      <c r="D50" s="25"/>
      <c r="E50" s="25"/>
      <c r="F50" s="25"/>
      <c r="G50" s="25"/>
      <c r="H50" s="25"/>
      <c r="I50" s="25"/>
      <c r="J50" s="25"/>
      <c r="K50" s="25"/>
      <c r="L50" s="25"/>
      <c r="M50" s="25"/>
      <c r="N50" s="25"/>
      <c r="O50" s="25"/>
      <c r="P50" s="25"/>
      <c r="Q50" s="25"/>
      <c r="R50" s="25"/>
      <c r="S50" s="25"/>
      <c r="T50" s="25"/>
      <c r="U50" s="25"/>
      <c r="V50" s="25"/>
      <c r="W50" s="25"/>
      <c r="X50" s="25"/>
    </row>
    <row r="51" spans="1:24" x14ac:dyDescent="0.25">
      <c r="A51" s="25"/>
      <c r="B51" s="25"/>
      <c r="C51" s="25"/>
      <c r="D51" s="25"/>
      <c r="E51" s="25"/>
      <c r="F51" s="25"/>
      <c r="G51" s="25"/>
      <c r="H51" s="25"/>
      <c r="I51" s="25"/>
      <c r="J51" s="25"/>
      <c r="K51" s="25"/>
      <c r="L51" s="25"/>
      <c r="M51" s="25"/>
      <c r="N51" s="25"/>
      <c r="O51" s="25"/>
      <c r="P51" s="25"/>
      <c r="Q51" s="25"/>
      <c r="R51" s="25"/>
      <c r="S51" s="25"/>
      <c r="T51" s="25"/>
      <c r="U51" s="25"/>
      <c r="V51" s="25"/>
      <c r="W51" s="25"/>
      <c r="X51" s="25"/>
    </row>
    <row r="52" spans="1:24" x14ac:dyDescent="0.25">
      <c r="A52" s="25"/>
      <c r="B52" s="25"/>
      <c r="C52" s="25"/>
      <c r="D52" s="25"/>
      <c r="E52" s="25"/>
      <c r="F52" s="25"/>
      <c r="G52" s="25"/>
      <c r="H52" s="25"/>
      <c r="I52" s="25"/>
      <c r="J52" s="25"/>
      <c r="K52" s="25"/>
      <c r="L52" s="25"/>
      <c r="M52" s="25"/>
      <c r="N52" s="25"/>
      <c r="O52" s="25"/>
      <c r="P52" s="25"/>
      <c r="Q52" s="25"/>
      <c r="R52" s="25"/>
      <c r="S52" s="25"/>
      <c r="T52" s="25"/>
      <c r="U52" s="25"/>
      <c r="V52" s="25"/>
      <c r="W52" s="25"/>
      <c r="X52" s="25"/>
    </row>
    <row r="53" spans="1:24" x14ac:dyDescent="0.25">
      <c r="A53" s="25"/>
      <c r="B53" s="25"/>
      <c r="C53" s="25"/>
      <c r="D53" s="25"/>
      <c r="E53" s="25"/>
      <c r="F53" s="25"/>
      <c r="G53" s="25"/>
      <c r="H53" s="25"/>
      <c r="I53" s="25"/>
      <c r="J53" s="25"/>
      <c r="K53" s="25"/>
      <c r="L53" s="25"/>
      <c r="M53" s="25"/>
      <c r="N53" s="25"/>
      <c r="O53" s="25"/>
      <c r="P53" s="25"/>
      <c r="Q53" s="25"/>
      <c r="R53" s="25"/>
      <c r="S53" s="25"/>
      <c r="T53" s="25"/>
      <c r="U53" s="25"/>
      <c r="V53" s="25"/>
      <c r="W53" s="25"/>
      <c r="X53" s="25"/>
    </row>
    <row r="54" spans="1:24" x14ac:dyDescent="0.25">
      <c r="A54" s="25"/>
      <c r="B54" s="25"/>
      <c r="C54" s="25"/>
      <c r="D54" s="25"/>
      <c r="E54" s="25"/>
      <c r="F54" s="25"/>
      <c r="G54" s="25"/>
      <c r="H54" s="25"/>
      <c r="I54" s="25"/>
      <c r="J54" s="25"/>
      <c r="K54" s="25"/>
      <c r="L54" s="25"/>
      <c r="M54" s="25"/>
      <c r="N54" s="25"/>
      <c r="O54" s="25"/>
      <c r="P54" s="25"/>
      <c r="Q54" s="25"/>
      <c r="R54" s="25"/>
      <c r="S54" s="25"/>
      <c r="T54" s="25"/>
      <c r="U54" s="25"/>
      <c r="V54" s="25"/>
      <c r="W54" s="25"/>
      <c r="X54" s="25"/>
    </row>
    <row r="55" spans="1:24" x14ac:dyDescent="0.25">
      <c r="A55" s="25"/>
      <c r="B55" s="25"/>
      <c r="C55" s="25"/>
      <c r="D55" s="25"/>
      <c r="E55" s="25"/>
      <c r="F55" s="25"/>
      <c r="G55" s="25"/>
      <c r="H55" s="25"/>
      <c r="I55" s="25"/>
      <c r="J55" s="25"/>
      <c r="K55" s="25"/>
      <c r="L55" s="25"/>
      <c r="M55" s="25"/>
      <c r="N55" s="25"/>
      <c r="O55" s="25"/>
      <c r="P55" s="25"/>
      <c r="Q55" s="25"/>
      <c r="R55" s="25"/>
      <c r="S55" s="25"/>
      <c r="T55" s="25"/>
      <c r="U55" s="25"/>
      <c r="V55" s="25"/>
      <c r="W55" s="25"/>
      <c r="X55" s="25"/>
    </row>
    <row r="56" spans="1:24" x14ac:dyDescent="0.25">
      <c r="A56" s="25"/>
      <c r="B56" s="25"/>
      <c r="C56" s="25"/>
      <c r="D56" s="25"/>
      <c r="E56" s="25"/>
      <c r="F56" s="25"/>
      <c r="G56" s="25"/>
      <c r="H56" s="25"/>
      <c r="I56" s="25"/>
      <c r="J56" s="25"/>
      <c r="K56" s="25"/>
      <c r="L56" s="25"/>
      <c r="M56" s="25"/>
      <c r="N56" s="25"/>
      <c r="O56" s="25"/>
      <c r="P56" s="25"/>
      <c r="Q56" s="25"/>
      <c r="R56" s="25"/>
      <c r="S56" s="25"/>
      <c r="T56" s="25"/>
      <c r="U56" s="25"/>
      <c r="V56" s="25"/>
      <c r="W56" s="25"/>
      <c r="X56" s="25"/>
    </row>
    <row r="57" spans="1:24" x14ac:dyDescent="0.25">
      <c r="A57" s="25"/>
      <c r="B57" s="25"/>
      <c r="C57" s="25"/>
      <c r="D57" s="25"/>
      <c r="E57" s="25"/>
      <c r="F57" s="25"/>
      <c r="G57" s="25"/>
      <c r="H57" s="25"/>
      <c r="I57" s="25"/>
      <c r="J57" s="25"/>
      <c r="K57" s="25"/>
      <c r="L57" s="25"/>
      <c r="M57" s="25"/>
      <c r="N57" s="25"/>
      <c r="O57" s="25"/>
      <c r="P57" s="25"/>
      <c r="Q57" s="25"/>
      <c r="R57" s="25"/>
      <c r="S57" s="25"/>
      <c r="T57" s="25"/>
      <c r="U57" s="25"/>
      <c r="V57" s="25"/>
      <c r="W57" s="25"/>
      <c r="X57" s="25"/>
    </row>
    <row r="58" spans="1:24" x14ac:dyDescent="0.25">
      <c r="A58" s="25"/>
      <c r="B58" s="25"/>
      <c r="C58" s="25"/>
      <c r="D58" s="25"/>
      <c r="E58" s="25"/>
      <c r="F58" s="25"/>
      <c r="G58" s="25"/>
      <c r="H58" s="25"/>
      <c r="I58" s="25"/>
      <c r="J58" s="25"/>
      <c r="K58" s="25"/>
      <c r="L58" s="25"/>
      <c r="M58" s="25"/>
      <c r="N58" s="25"/>
      <c r="O58" s="25"/>
      <c r="P58" s="25"/>
      <c r="Q58" s="25"/>
      <c r="R58" s="25"/>
      <c r="S58" s="25"/>
      <c r="T58" s="25"/>
      <c r="U58" s="25"/>
      <c r="V58" s="25"/>
      <c r="W58" s="25"/>
      <c r="X58" s="25"/>
    </row>
    <row r="59" spans="1:24" x14ac:dyDescent="0.25">
      <c r="A59" s="25"/>
      <c r="B59" s="25"/>
      <c r="C59" s="25"/>
      <c r="D59" s="25"/>
      <c r="E59" s="25"/>
      <c r="F59" s="25"/>
      <c r="G59" s="25"/>
      <c r="H59" s="25"/>
      <c r="I59" s="25"/>
      <c r="J59" s="25"/>
      <c r="K59" s="25"/>
      <c r="L59" s="25"/>
      <c r="M59" s="25"/>
      <c r="N59" s="25"/>
      <c r="O59" s="25"/>
      <c r="P59" s="25"/>
      <c r="Q59" s="25"/>
      <c r="R59" s="25"/>
      <c r="S59" s="25"/>
      <c r="T59" s="25"/>
      <c r="U59" s="25"/>
      <c r="V59" s="25"/>
      <c r="W59" s="25"/>
      <c r="X59" s="25"/>
    </row>
    <row r="60" spans="1:24" x14ac:dyDescent="0.25">
      <c r="A60" s="25"/>
      <c r="B60" s="25"/>
      <c r="C60" s="25"/>
      <c r="D60" s="25"/>
      <c r="E60" s="25"/>
      <c r="F60" s="25"/>
      <c r="G60" s="25"/>
      <c r="H60" s="25"/>
      <c r="I60" s="25"/>
      <c r="J60" s="25"/>
      <c r="K60" s="25"/>
      <c r="L60" s="25"/>
      <c r="M60" s="25"/>
      <c r="N60" s="25"/>
      <c r="O60" s="25"/>
      <c r="P60" s="25"/>
      <c r="Q60" s="25"/>
      <c r="R60" s="25"/>
      <c r="S60" s="25"/>
      <c r="T60" s="25"/>
      <c r="U60" s="25"/>
      <c r="V60" s="25"/>
      <c r="W60" s="25"/>
      <c r="X60" s="25"/>
    </row>
    <row r="61" spans="1:24" x14ac:dyDescent="0.25">
      <c r="A61" s="25"/>
      <c r="B61" s="25"/>
      <c r="C61" s="25"/>
      <c r="D61" s="25"/>
      <c r="E61" s="25"/>
      <c r="F61" s="25"/>
      <c r="G61" s="25"/>
      <c r="H61" s="25"/>
      <c r="I61" s="25"/>
      <c r="J61" s="25"/>
      <c r="K61" s="25"/>
      <c r="L61" s="25"/>
      <c r="M61" s="25"/>
      <c r="N61" s="25"/>
      <c r="O61" s="25"/>
      <c r="P61" s="25"/>
      <c r="Q61" s="25"/>
      <c r="R61" s="25"/>
      <c r="S61" s="25"/>
      <c r="T61" s="25"/>
      <c r="U61" s="25"/>
      <c r="V61" s="25"/>
      <c r="W61" s="25"/>
      <c r="X61" s="25"/>
    </row>
    <row r="62" spans="1:24" x14ac:dyDescent="0.25">
      <c r="A62" s="25"/>
      <c r="B62" s="25"/>
      <c r="C62" s="25"/>
      <c r="D62" s="25"/>
      <c r="E62" s="25"/>
      <c r="F62" s="25"/>
      <c r="G62" s="25"/>
      <c r="H62" s="25"/>
      <c r="I62" s="25"/>
      <c r="J62" s="25"/>
      <c r="K62" s="25"/>
      <c r="L62" s="25"/>
      <c r="M62" s="25"/>
      <c r="N62" s="25"/>
      <c r="O62" s="25"/>
      <c r="P62" s="25"/>
      <c r="Q62" s="25"/>
      <c r="R62" s="25"/>
      <c r="S62" s="25"/>
      <c r="T62" s="25"/>
      <c r="U62" s="25"/>
      <c r="V62" s="25"/>
      <c r="W62" s="25"/>
      <c r="X62" s="25"/>
    </row>
    <row r="63" spans="1:24" x14ac:dyDescent="0.25">
      <c r="A63" s="25"/>
      <c r="B63" s="25"/>
      <c r="C63" s="25"/>
      <c r="D63" s="25"/>
      <c r="E63" s="25"/>
      <c r="F63" s="25"/>
      <c r="G63" s="25"/>
      <c r="H63" s="25"/>
      <c r="I63" s="25"/>
      <c r="J63" s="25"/>
      <c r="K63" s="25"/>
      <c r="L63" s="25"/>
      <c r="M63" s="25"/>
      <c r="N63" s="25"/>
      <c r="O63" s="25"/>
      <c r="P63" s="25"/>
      <c r="Q63" s="25"/>
      <c r="R63" s="25"/>
      <c r="S63" s="25"/>
      <c r="T63" s="25"/>
      <c r="U63" s="25"/>
      <c r="V63" s="25"/>
      <c r="W63" s="25"/>
      <c r="X63" s="25"/>
    </row>
    <row r="64" spans="1:24" x14ac:dyDescent="0.25">
      <c r="A64" s="25"/>
      <c r="B64" s="25"/>
      <c r="C64" s="25"/>
      <c r="D64" s="25"/>
      <c r="E64" s="25"/>
      <c r="F64" s="25"/>
      <c r="G64" s="25"/>
      <c r="H64" s="25"/>
      <c r="I64" s="25"/>
      <c r="J64" s="25"/>
      <c r="K64" s="25"/>
      <c r="L64" s="25"/>
      <c r="M64" s="25"/>
      <c r="N64" s="25"/>
      <c r="O64" s="25"/>
      <c r="P64" s="25"/>
      <c r="Q64" s="25"/>
      <c r="R64" s="25"/>
      <c r="S64" s="25"/>
      <c r="T64" s="25"/>
      <c r="U64" s="25"/>
      <c r="V64" s="25"/>
      <c r="W64" s="25"/>
      <c r="X64" s="25"/>
    </row>
    <row r="65" spans="1:24" x14ac:dyDescent="0.25">
      <c r="A65" s="25"/>
      <c r="B65" s="25"/>
      <c r="C65" s="25"/>
      <c r="D65" s="25"/>
      <c r="E65" s="25"/>
      <c r="F65" s="25"/>
      <c r="G65" s="25"/>
      <c r="H65" s="25"/>
      <c r="I65" s="25"/>
      <c r="J65" s="25"/>
      <c r="K65" s="25"/>
      <c r="L65" s="25"/>
      <c r="M65" s="25"/>
      <c r="N65" s="25"/>
      <c r="O65" s="25"/>
      <c r="P65" s="25"/>
      <c r="Q65" s="25"/>
      <c r="R65" s="25"/>
      <c r="S65" s="25"/>
      <c r="T65" s="25"/>
      <c r="U65" s="25"/>
      <c r="V65" s="25"/>
      <c r="W65" s="25"/>
      <c r="X65" s="25"/>
    </row>
    <row r="66" spans="1:24" x14ac:dyDescent="0.25">
      <c r="A66" s="25"/>
      <c r="B66" s="25"/>
      <c r="C66" s="25"/>
      <c r="D66" s="25"/>
      <c r="E66" s="25"/>
      <c r="F66" s="25"/>
      <c r="G66" s="25"/>
      <c r="H66" s="25"/>
      <c r="I66" s="25"/>
      <c r="J66" s="25"/>
      <c r="K66" s="25"/>
      <c r="L66" s="25"/>
      <c r="M66" s="25"/>
      <c r="N66" s="25"/>
      <c r="O66" s="25"/>
      <c r="P66" s="25"/>
      <c r="Q66" s="25"/>
      <c r="R66" s="25"/>
      <c r="S66" s="25"/>
      <c r="T66" s="25"/>
      <c r="U66" s="25"/>
      <c r="V66" s="25"/>
      <c r="W66" s="25"/>
      <c r="X66" s="25"/>
    </row>
    <row r="67" spans="1:24" x14ac:dyDescent="0.25">
      <c r="A67" s="25"/>
      <c r="B67" s="25"/>
      <c r="C67" s="25"/>
      <c r="D67" s="25"/>
      <c r="E67" s="25"/>
      <c r="F67" s="25"/>
      <c r="G67" s="25"/>
      <c r="H67" s="25"/>
      <c r="I67" s="25"/>
      <c r="J67" s="25"/>
      <c r="K67" s="25"/>
      <c r="L67" s="25"/>
      <c r="M67" s="25"/>
      <c r="N67" s="25"/>
      <c r="O67" s="25"/>
      <c r="P67" s="25"/>
      <c r="Q67" s="25"/>
      <c r="R67" s="25"/>
      <c r="S67" s="25"/>
      <c r="T67" s="25"/>
      <c r="U67" s="25"/>
      <c r="V67" s="25"/>
      <c r="W67" s="25"/>
      <c r="X67" s="25"/>
    </row>
    <row r="68" spans="1:24" x14ac:dyDescent="0.25">
      <c r="A68" s="25"/>
      <c r="B68" s="25"/>
      <c r="C68" s="25"/>
      <c r="D68" s="25"/>
      <c r="E68" s="25"/>
      <c r="F68" s="25"/>
      <c r="G68" s="25"/>
      <c r="H68" s="25"/>
      <c r="I68" s="25"/>
      <c r="J68" s="25"/>
      <c r="K68" s="25"/>
      <c r="L68" s="25"/>
      <c r="M68" s="25"/>
      <c r="N68" s="25"/>
      <c r="O68" s="25"/>
      <c r="P68" s="25"/>
      <c r="Q68" s="25"/>
      <c r="R68" s="25"/>
      <c r="S68" s="25"/>
      <c r="T68" s="25"/>
      <c r="U68" s="25"/>
      <c r="V68" s="25"/>
      <c r="W68" s="25"/>
      <c r="X68" s="25"/>
    </row>
    <row r="69" spans="1:24" x14ac:dyDescent="0.25">
      <c r="A69" s="25"/>
      <c r="B69" s="25"/>
      <c r="C69" s="25"/>
      <c r="D69" s="25"/>
      <c r="E69" s="25"/>
      <c r="F69" s="25"/>
      <c r="G69" s="25"/>
      <c r="H69" s="25"/>
      <c r="I69" s="25"/>
      <c r="J69" s="25"/>
      <c r="K69" s="25"/>
      <c r="L69" s="25"/>
      <c r="M69" s="25"/>
      <c r="N69" s="25"/>
      <c r="O69" s="25"/>
      <c r="P69" s="25"/>
      <c r="Q69" s="25"/>
      <c r="R69" s="25"/>
      <c r="S69" s="25"/>
      <c r="T69" s="25"/>
      <c r="U69" s="25"/>
      <c r="V69" s="25"/>
      <c r="W69" s="25"/>
      <c r="X69" s="25"/>
    </row>
    <row r="70" spans="1:24" x14ac:dyDescent="0.25">
      <c r="A70" s="25"/>
      <c r="B70" s="25"/>
      <c r="C70" s="25"/>
      <c r="D70" s="25"/>
      <c r="E70" s="25"/>
      <c r="F70" s="25"/>
      <c r="G70" s="25"/>
      <c r="H70" s="25"/>
      <c r="I70" s="25"/>
      <c r="J70" s="25"/>
      <c r="K70" s="25"/>
      <c r="L70" s="25"/>
      <c r="M70" s="25"/>
      <c r="N70" s="25"/>
      <c r="O70" s="25"/>
      <c r="P70" s="25"/>
      <c r="Q70" s="25"/>
      <c r="R70" s="25"/>
      <c r="S70" s="25"/>
      <c r="T70" s="25"/>
      <c r="U70" s="25"/>
      <c r="V70" s="25"/>
      <c r="W70" s="25"/>
      <c r="X70" s="25"/>
    </row>
    <row r="71" spans="1:24" x14ac:dyDescent="0.25">
      <c r="A71" s="25"/>
      <c r="B71" s="25"/>
      <c r="C71" s="25"/>
      <c r="D71" s="25"/>
      <c r="E71" s="25"/>
      <c r="F71" s="25"/>
      <c r="G71" s="25"/>
      <c r="H71" s="25"/>
      <c r="I71" s="25"/>
      <c r="J71" s="25"/>
      <c r="K71" s="25"/>
      <c r="L71" s="25"/>
      <c r="M71" s="25"/>
      <c r="N71" s="25"/>
      <c r="O71" s="25"/>
      <c r="P71" s="25"/>
      <c r="Q71" s="25"/>
      <c r="R71" s="25"/>
      <c r="S71" s="25"/>
      <c r="T71" s="25"/>
      <c r="U71" s="25"/>
      <c r="V71" s="25"/>
      <c r="W71" s="25"/>
      <c r="X71" s="25"/>
    </row>
    <row r="72" spans="1:24" x14ac:dyDescent="0.25">
      <c r="A72" s="25"/>
      <c r="B72" s="25"/>
      <c r="C72" s="25"/>
      <c r="D72" s="25"/>
      <c r="E72" s="25"/>
      <c r="F72" s="25"/>
      <c r="G72" s="25"/>
      <c r="H72" s="25"/>
      <c r="I72" s="25"/>
      <c r="J72" s="25"/>
      <c r="K72" s="25"/>
      <c r="L72" s="25"/>
      <c r="M72" s="25"/>
      <c r="N72" s="25"/>
      <c r="O72" s="25"/>
      <c r="P72" s="25"/>
      <c r="Q72" s="25"/>
      <c r="R72" s="25"/>
      <c r="S72" s="25"/>
      <c r="T72" s="25"/>
      <c r="U72" s="25"/>
      <c r="V72" s="25"/>
      <c r="W72" s="25"/>
      <c r="X72" s="25"/>
    </row>
    <row r="73" spans="1:24" x14ac:dyDescent="0.25">
      <c r="A73" s="25"/>
      <c r="B73" s="25"/>
      <c r="C73" s="25"/>
      <c r="D73" s="25"/>
      <c r="E73" s="25"/>
      <c r="F73" s="25"/>
      <c r="G73" s="25"/>
      <c r="H73" s="25"/>
      <c r="I73" s="25"/>
      <c r="J73" s="25"/>
      <c r="K73" s="25"/>
      <c r="L73" s="25"/>
      <c r="M73" s="25"/>
      <c r="N73" s="25"/>
      <c r="O73" s="25"/>
      <c r="P73" s="25"/>
      <c r="Q73" s="25"/>
      <c r="R73" s="25"/>
      <c r="S73" s="25"/>
      <c r="T73" s="25"/>
      <c r="U73" s="25"/>
      <c r="V73" s="25"/>
      <c r="W73" s="25"/>
      <c r="X73" s="25"/>
    </row>
    <row r="74" spans="1:24" x14ac:dyDescent="0.25">
      <c r="A74" s="25"/>
      <c r="B74" s="25"/>
      <c r="C74" s="25"/>
      <c r="D74" s="25"/>
      <c r="E74" s="25"/>
      <c r="F74" s="25"/>
      <c r="G74" s="25"/>
      <c r="H74" s="25"/>
      <c r="I74" s="25"/>
      <c r="J74" s="25"/>
      <c r="K74" s="25"/>
      <c r="L74" s="25"/>
      <c r="M74" s="25"/>
      <c r="N74" s="25"/>
      <c r="O74" s="25"/>
      <c r="P74" s="25"/>
      <c r="Q74" s="25"/>
      <c r="R74" s="25"/>
      <c r="S74" s="25"/>
      <c r="T74" s="25"/>
      <c r="U74" s="25"/>
      <c r="V74" s="25"/>
      <c r="W74" s="25"/>
      <c r="X74" s="25"/>
    </row>
    <row r="75" spans="1:24" x14ac:dyDescent="0.25">
      <c r="A75" s="25"/>
      <c r="B75" s="25"/>
      <c r="C75" s="25"/>
      <c r="D75" s="25"/>
      <c r="E75" s="25"/>
      <c r="F75" s="25"/>
      <c r="G75" s="25"/>
      <c r="H75" s="25"/>
      <c r="I75" s="25"/>
      <c r="J75" s="25"/>
      <c r="K75" s="25"/>
      <c r="L75" s="25"/>
      <c r="M75" s="25"/>
      <c r="N75" s="25"/>
      <c r="O75" s="25"/>
      <c r="P75" s="25"/>
      <c r="Q75" s="25"/>
      <c r="R75" s="25"/>
      <c r="S75" s="25"/>
      <c r="T75" s="25"/>
      <c r="U75" s="25"/>
      <c r="V75" s="25"/>
      <c r="W75" s="25"/>
      <c r="X75" s="25"/>
    </row>
    <row r="76" spans="1:24" x14ac:dyDescent="0.25">
      <c r="A76" s="25"/>
      <c r="B76" s="25"/>
      <c r="C76" s="25"/>
      <c r="D76" s="25"/>
      <c r="E76" s="25"/>
      <c r="F76" s="25"/>
      <c r="G76" s="25"/>
      <c r="H76" s="25"/>
      <c r="I76" s="25"/>
      <c r="J76" s="25"/>
      <c r="K76" s="25"/>
      <c r="L76" s="25"/>
      <c r="M76" s="25"/>
      <c r="N76" s="25"/>
      <c r="O76" s="25"/>
      <c r="P76" s="25"/>
      <c r="Q76" s="25"/>
      <c r="R76" s="25"/>
      <c r="S76" s="25"/>
      <c r="T76" s="25"/>
      <c r="U76" s="25"/>
      <c r="V76" s="25"/>
      <c r="W76" s="25"/>
      <c r="X76" s="25"/>
    </row>
    <row r="77" spans="1:24" x14ac:dyDescent="0.25">
      <c r="A77" s="25"/>
      <c r="B77" s="25"/>
      <c r="C77" s="25"/>
      <c r="D77" s="25"/>
      <c r="E77" s="25"/>
      <c r="F77" s="25"/>
      <c r="G77" s="25"/>
      <c r="H77" s="25"/>
      <c r="I77" s="25"/>
      <c r="J77" s="25"/>
      <c r="K77" s="25"/>
      <c r="L77" s="25"/>
      <c r="M77" s="25"/>
      <c r="N77" s="25"/>
      <c r="O77" s="25"/>
      <c r="P77" s="25"/>
      <c r="Q77" s="25"/>
      <c r="R77" s="25"/>
      <c r="S77" s="25"/>
      <c r="T77" s="25"/>
      <c r="U77" s="25"/>
      <c r="V77" s="25"/>
      <c r="W77" s="25"/>
      <c r="X77" s="25"/>
    </row>
    <row r="78" spans="1:24" x14ac:dyDescent="0.25">
      <c r="A78" s="25"/>
      <c r="B78" s="25"/>
      <c r="C78" s="25"/>
      <c r="D78" s="25"/>
      <c r="E78" s="25"/>
      <c r="F78" s="25"/>
      <c r="G78" s="25"/>
      <c r="H78" s="25"/>
      <c r="I78" s="25"/>
      <c r="J78" s="25"/>
      <c r="K78" s="25"/>
      <c r="L78" s="25"/>
      <c r="M78" s="25"/>
      <c r="N78" s="25"/>
      <c r="O78" s="25"/>
      <c r="P78" s="25"/>
      <c r="Q78" s="25"/>
      <c r="R78" s="25"/>
      <c r="S78" s="25"/>
      <c r="T78" s="25"/>
      <c r="U78" s="25"/>
      <c r="V78" s="25"/>
      <c r="W78" s="25"/>
      <c r="X78" s="25"/>
    </row>
    <row r="79" spans="1:24" x14ac:dyDescent="0.25">
      <c r="A79" s="25"/>
      <c r="B79" s="25"/>
      <c r="C79" s="25"/>
      <c r="D79" s="25"/>
      <c r="E79" s="25"/>
      <c r="F79" s="25"/>
      <c r="G79" s="25"/>
      <c r="H79" s="25"/>
      <c r="I79" s="25"/>
      <c r="J79" s="25"/>
      <c r="K79" s="25"/>
      <c r="L79" s="25"/>
      <c r="M79" s="25"/>
      <c r="N79" s="25"/>
      <c r="O79" s="25"/>
      <c r="P79" s="25"/>
      <c r="Q79" s="25"/>
      <c r="R79" s="25"/>
      <c r="S79" s="25"/>
      <c r="T79" s="25"/>
      <c r="U79" s="25"/>
      <c r="V79" s="25"/>
      <c r="W79" s="25"/>
      <c r="X79" s="25"/>
    </row>
    <row r="80" spans="1:24" x14ac:dyDescent="0.25">
      <c r="A80" s="25"/>
      <c r="B80" s="25"/>
      <c r="C80" s="25"/>
      <c r="D80" s="25"/>
      <c r="E80" s="25"/>
      <c r="F80" s="25"/>
      <c r="G80" s="25"/>
      <c r="H80" s="25"/>
      <c r="I80" s="25"/>
      <c r="J80" s="25"/>
      <c r="K80" s="25"/>
      <c r="L80" s="25"/>
      <c r="M80" s="25"/>
      <c r="N80" s="25"/>
      <c r="O80" s="25"/>
      <c r="P80" s="25"/>
      <c r="Q80" s="25"/>
      <c r="R80" s="25"/>
      <c r="S80" s="25"/>
      <c r="T80" s="25"/>
      <c r="U80" s="25"/>
      <c r="V80" s="25"/>
      <c r="W80" s="25"/>
      <c r="X80" s="25"/>
    </row>
    <row r="81" spans="1:24" x14ac:dyDescent="0.25">
      <c r="A81" s="25"/>
      <c r="B81" s="25"/>
      <c r="C81" s="25"/>
      <c r="D81" s="25"/>
      <c r="E81" s="25"/>
      <c r="F81" s="25"/>
      <c r="G81" s="25"/>
      <c r="H81" s="25"/>
      <c r="I81" s="25"/>
      <c r="J81" s="25"/>
      <c r="K81" s="25"/>
      <c r="L81" s="25"/>
      <c r="M81" s="25"/>
      <c r="N81" s="25"/>
      <c r="O81" s="25"/>
      <c r="P81" s="25"/>
      <c r="Q81" s="25"/>
      <c r="R81" s="25"/>
      <c r="S81" s="25"/>
      <c r="T81" s="25"/>
      <c r="U81" s="25"/>
      <c r="V81" s="25"/>
      <c r="W81" s="25"/>
      <c r="X81" s="25"/>
    </row>
    <row r="82" spans="1:24" x14ac:dyDescent="0.25">
      <c r="A82" s="25"/>
      <c r="B82" s="25"/>
      <c r="C82" s="25"/>
      <c r="D82" s="25"/>
      <c r="E82" s="25"/>
      <c r="F82" s="25"/>
      <c r="G82" s="25"/>
      <c r="H82" s="25"/>
      <c r="I82" s="25"/>
      <c r="J82" s="25"/>
      <c r="K82" s="25"/>
      <c r="L82" s="25"/>
      <c r="M82" s="25"/>
      <c r="N82" s="25"/>
      <c r="O82" s="25"/>
      <c r="P82" s="25"/>
      <c r="Q82" s="25"/>
      <c r="R82" s="25"/>
      <c r="S82" s="25"/>
      <c r="T82" s="25"/>
      <c r="U82" s="25"/>
      <c r="V82" s="25"/>
      <c r="W82" s="25"/>
      <c r="X82" s="25"/>
    </row>
    <row r="83" spans="1:24" x14ac:dyDescent="0.25">
      <c r="A83" s="25"/>
      <c r="B83" s="25"/>
      <c r="C83" s="25"/>
      <c r="D83" s="25"/>
      <c r="E83" s="25"/>
      <c r="F83" s="25"/>
      <c r="G83" s="25"/>
      <c r="H83" s="25"/>
      <c r="I83" s="25"/>
      <c r="J83" s="25"/>
      <c r="K83" s="25"/>
      <c r="L83" s="25"/>
      <c r="M83" s="25"/>
      <c r="N83" s="25"/>
      <c r="O83" s="25"/>
      <c r="P83" s="25"/>
      <c r="Q83" s="25"/>
      <c r="R83" s="25"/>
      <c r="S83" s="25"/>
      <c r="T83" s="25"/>
      <c r="U83" s="25"/>
      <c r="V83" s="25"/>
      <c r="W83" s="25"/>
      <c r="X83" s="25"/>
    </row>
    <row r="84" spans="1:24" x14ac:dyDescent="0.25">
      <c r="A84" s="25"/>
      <c r="B84" s="25"/>
      <c r="C84" s="25"/>
      <c r="D84" s="25"/>
      <c r="E84" s="25"/>
      <c r="F84" s="25"/>
      <c r="G84" s="25"/>
      <c r="H84" s="25"/>
      <c r="I84" s="25"/>
      <c r="J84" s="25"/>
      <c r="K84" s="25"/>
      <c r="L84" s="25"/>
      <c r="M84" s="25"/>
      <c r="N84" s="25"/>
      <c r="O84" s="25"/>
      <c r="P84" s="25"/>
      <c r="Q84" s="25"/>
      <c r="R84" s="25"/>
      <c r="S84" s="25"/>
      <c r="T84" s="25"/>
      <c r="U84" s="25"/>
      <c r="V84" s="25"/>
      <c r="W84" s="25"/>
      <c r="X84" s="25"/>
    </row>
    <row r="85" spans="1:24" x14ac:dyDescent="0.25">
      <c r="A85" s="25"/>
      <c r="B85" s="25"/>
      <c r="C85" s="25"/>
      <c r="D85" s="25"/>
      <c r="E85" s="25"/>
      <c r="F85" s="25"/>
      <c r="G85" s="25"/>
      <c r="H85" s="25"/>
      <c r="I85" s="25"/>
      <c r="J85" s="25"/>
      <c r="K85" s="25"/>
      <c r="L85" s="25"/>
      <c r="M85" s="25"/>
      <c r="N85" s="25"/>
      <c r="O85" s="25"/>
      <c r="P85" s="25"/>
      <c r="Q85" s="25"/>
      <c r="R85" s="25"/>
      <c r="S85" s="25"/>
      <c r="T85" s="25"/>
      <c r="U85" s="25"/>
      <c r="V85" s="25"/>
      <c r="W85" s="25"/>
      <c r="X85" s="25"/>
    </row>
    <row r="86" spans="1:24" x14ac:dyDescent="0.25">
      <c r="A86" s="25"/>
      <c r="B86" s="25"/>
      <c r="C86" s="25"/>
      <c r="D86" s="25"/>
      <c r="E86" s="25"/>
      <c r="F86" s="25"/>
      <c r="G86" s="25"/>
      <c r="H86" s="25"/>
      <c r="I86" s="25"/>
      <c r="J86" s="25"/>
      <c r="K86" s="25"/>
      <c r="L86" s="25"/>
      <c r="M86" s="25"/>
      <c r="N86" s="25"/>
      <c r="O86" s="25"/>
      <c r="P86" s="25"/>
      <c r="Q86" s="25"/>
      <c r="R86" s="25"/>
      <c r="S86" s="25"/>
      <c r="T86" s="25"/>
      <c r="U86" s="25"/>
      <c r="V86" s="25"/>
      <c r="W86" s="25"/>
      <c r="X86" s="25"/>
    </row>
    <row r="87" spans="1:24" x14ac:dyDescent="0.25">
      <c r="A87" s="25"/>
      <c r="B87" s="25"/>
      <c r="C87" s="25"/>
      <c r="D87" s="25"/>
      <c r="E87" s="25"/>
      <c r="F87" s="25"/>
      <c r="G87" s="25"/>
      <c r="H87" s="25"/>
      <c r="I87" s="25"/>
      <c r="J87" s="25"/>
      <c r="K87" s="25"/>
      <c r="L87" s="25"/>
      <c r="M87" s="25"/>
      <c r="N87" s="25"/>
      <c r="O87" s="25"/>
      <c r="P87" s="25"/>
      <c r="Q87" s="25"/>
      <c r="R87" s="25"/>
      <c r="S87" s="25"/>
      <c r="T87" s="25"/>
      <c r="U87" s="25"/>
      <c r="V87" s="25"/>
      <c r="W87" s="25"/>
      <c r="X87" s="25"/>
    </row>
    <row r="88" spans="1:24" x14ac:dyDescent="0.25">
      <c r="A88" s="25"/>
      <c r="B88" s="25"/>
      <c r="C88" s="25"/>
      <c r="D88" s="25"/>
      <c r="E88" s="25"/>
      <c r="F88" s="25"/>
      <c r="G88" s="25"/>
      <c r="H88" s="25"/>
      <c r="I88" s="25"/>
      <c r="J88" s="25"/>
      <c r="K88" s="25"/>
      <c r="L88" s="25"/>
      <c r="M88" s="25"/>
      <c r="N88" s="25"/>
      <c r="O88" s="25"/>
      <c r="P88" s="25"/>
      <c r="Q88" s="25"/>
      <c r="R88" s="25"/>
      <c r="S88" s="25"/>
      <c r="T88" s="25"/>
      <c r="U88" s="25"/>
      <c r="V88" s="25"/>
      <c r="W88" s="25"/>
      <c r="X88" s="25"/>
    </row>
    <row r="89" spans="1:24" x14ac:dyDescent="0.25">
      <c r="A89" s="25"/>
      <c r="B89" s="25"/>
      <c r="C89" s="25"/>
      <c r="D89" s="25"/>
      <c r="E89" s="25"/>
      <c r="F89" s="25"/>
      <c r="G89" s="25"/>
      <c r="H89" s="25"/>
      <c r="I89" s="25"/>
      <c r="J89" s="25"/>
      <c r="K89" s="25"/>
      <c r="L89" s="25"/>
      <c r="M89" s="25"/>
      <c r="N89" s="25"/>
      <c r="O89" s="25"/>
      <c r="P89" s="25"/>
      <c r="Q89" s="25"/>
      <c r="R89" s="25"/>
      <c r="S89" s="25"/>
      <c r="T89" s="25"/>
      <c r="U89" s="25"/>
      <c r="V89" s="25"/>
      <c r="W89" s="25"/>
      <c r="X89" s="25"/>
    </row>
    <row r="90" spans="1:24" x14ac:dyDescent="0.25">
      <c r="A90" s="25"/>
      <c r="B90" s="25"/>
      <c r="C90" s="25"/>
      <c r="D90" s="25"/>
      <c r="E90" s="25"/>
      <c r="F90" s="25"/>
      <c r="G90" s="25"/>
      <c r="H90" s="25"/>
      <c r="I90" s="25"/>
      <c r="J90" s="25"/>
      <c r="K90" s="25"/>
      <c r="L90" s="25"/>
      <c r="M90" s="25"/>
      <c r="N90" s="25"/>
      <c r="O90" s="25"/>
      <c r="P90" s="25"/>
      <c r="Q90" s="25"/>
      <c r="R90" s="25"/>
      <c r="S90" s="25"/>
      <c r="T90" s="25"/>
      <c r="U90" s="25"/>
      <c r="V90" s="25"/>
      <c r="W90" s="25"/>
      <c r="X90" s="25"/>
    </row>
    <row r="91" spans="1:24" x14ac:dyDescent="0.25">
      <c r="A91" s="25"/>
      <c r="B91" s="25"/>
      <c r="C91" s="25"/>
      <c r="D91" s="25"/>
      <c r="E91" s="25"/>
      <c r="F91" s="25"/>
      <c r="G91" s="25"/>
      <c r="H91" s="25"/>
      <c r="I91" s="25"/>
      <c r="J91" s="25"/>
      <c r="K91" s="25"/>
      <c r="L91" s="25"/>
      <c r="M91" s="25"/>
      <c r="N91" s="25"/>
      <c r="O91" s="25"/>
      <c r="P91" s="25"/>
      <c r="Q91" s="25"/>
      <c r="R91" s="25"/>
      <c r="S91" s="25"/>
      <c r="T91" s="25"/>
      <c r="U91" s="25"/>
      <c r="V91" s="25"/>
      <c r="W91" s="25"/>
      <c r="X91" s="25"/>
    </row>
    <row r="92" spans="1:24" x14ac:dyDescent="0.25">
      <c r="A92" s="25"/>
      <c r="B92" s="25"/>
      <c r="C92" s="25"/>
      <c r="D92" s="25"/>
      <c r="E92" s="25"/>
      <c r="F92" s="25"/>
      <c r="G92" s="25"/>
      <c r="H92" s="25"/>
      <c r="I92" s="25"/>
      <c r="J92" s="25"/>
      <c r="K92" s="25"/>
      <c r="L92" s="25"/>
      <c r="M92" s="25"/>
      <c r="N92" s="25"/>
      <c r="O92" s="25"/>
      <c r="P92" s="25"/>
      <c r="Q92" s="25"/>
      <c r="R92" s="25"/>
      <c r="S92" s="25"/>
      <c r="T92" s="25"/>
      <c r="U92" s="25"/>
      <c r="V92" s="25"/>
      <c r="W92" s="25"/>
      <c r="X92" s="25"/>
    </row>
    <row r="93" spans="1:24" x14ac:dyDescent="0.25">
      <c r="A93" s="25"/>
      <c r="B93" s="25"/>
      <c r="C93" s="25"/>
      <c r="D93" s="25"/>
      <c r="E93" s="25"/>
      <c r="F93" s="25"/>
      <c r="G93" s="25"/>
      <c r="H93" s="25"/>
      <c r="I93" s="25"/>
      <c r="J93" s="25"/>
      <c r="K93" s="25"/>
      <c r="L93" s="25"/>
      <c r="M93" s="25"/>
      <c r="N93" s="25"/>
      <c r="O93" s="25"/>
      <c r="P93" s="25"/>
      <c r="Q93" s="25"/>
      <c r="R93" s="25"/>
      <c r="S93" s="25"/>
      <c r="T93" s="25"/>
      <c r="U93" s="25"/>
      <c r="V93" s="25"/>
      <c r="W93" s="25"/>
      <c r="X93" s="25"/>
    </row>
    <row r="94" spans="1:24" x14ac:dyDescent="0.25">
      <c r="A94" s="25"/>
      <c r="B94" s="25"/>
      <c r="C94" s="25"/>
      <c r="D94" s="25"/>
      <c r="E94" s="25"/>
      <c r="F94" s="25"/>
      <c r="G94" s="25"/>
      <c r="H94" s="25"/>
      <c r="I94" s="25"/>
      <c r="J94" s="25"/>
      <c r="K94" s="25"/>
      <c r="L94" s="25"/>
      <c r="M94" s="25"/>
      <c r="N94" s="25"/>
      <c r="O94" s="25"/>
      <c r="P94" s="25"/>
      <c r="Q94" s="25"/>
      <c r="R94" s="25"/>
      <c r="S94" s="25"/>
      <c r="T94" s="25"/>
      <c r="U94" s="25"/>
      <c r="V94" s="25"/>
      <c r="W94" s="25"/>
      <c r="X94" s="25"/>
    </row>
    <row r="95" spans="1:24" x14ac:dyDescent="0.25">
      <c r="A95" s="25"/>
      <c r="B95" s="25"/>
      <c r="C95" s="25"/>
      <c r="D95" s="25"/>
      <c r="E95" s="25"/>
      <c r="F95" s="25"/>
      <c r="G95" s="25"/>
      <c r="H95" s="25"/>
      <c r="I95" s="25"/>
      <c r="J95" s="25"/>
      <c r="K95" s="25"/>
      <c r="L95" s="25"/>
      <c r="M95" s="25"/>
      <c r="N95" s="25"/>
      <c r="O95" s="25"/>
      <c r="P95" s="25"/>
      <c r="Q95" s="25"/>
      <c r="R95" s="25"/>
      <c r="S95" s="25"/>
      <c r="T95" s="25"/>
      <c r="U95" s="25"/>
      <c r="V95" s="25"/>
      <c r="W95" s="25"/>
      <c r="X95" s="25"/>
    </row>
    <row r="96" spans="1:24" x14ac:dyDescent="0.25">
      <c r="A96" s="25"/>
      <c r="B96" s="25"/>
      <c r="C96" s="25"/>
      <c r="D96" s="25"/>
      <c r="E96" s="25"/>
      <c r="F96" s="25"/>
      <c r="G96" s="25"/>
      <c r="H96" s="25"/>
      <c r="I96" s="25"/>
      <c r="J96" s="25"/>
      <c r="K96" s="25"/>
      <c r="L96" s="25"/>
      <c r="M96" s="25"/>
      <c r="N96" s="25"/>
      <c r="O96" s="25"/>
      <c r="P96" s="25"/>
      <c r="Q96" s="25"/>
      <c r="R96" s="25"/>
      <c r="S96" s="25"/>
      <c r="T96" s="25"/>
      <c r="U96" s="25"/>
      <c r="V96" s="25"/>
      <c r="W96" s="25"/>
      <c r="X96" s="25"/>
    </row>
    <row r="97" spans="1:24" x14ac:dyDescent="0.25">
      <c r="A97" s="25"/>
      <c r="B97" s="25"/>
      <c r="C97" s="25"/>
      <c r="D97" s="25"/>
      <c r="E97" s="25"/>
      <c r="F97" s="25"/>
      <c r="G97" s="25"/>
      <c r="H97" s="25"/>
      <c r="I97" s="25"/>
      <c r="J97" s="25"/>
      <c r="K97" s="25"/>
      <c r="L97" s="25"/>
      <c r="M97" s="25"/>
      <c r="N97" s="25"/>
      <c r="O97" s="25"/>
      <c r="P97" s="25"/>
      <c r="Q97" s="25"/>
      <c r="R97" s="25"/>
      <c r="S97" s="25"/>
      <c r="T97" s="25"/>
      <c r="U97" s="25"/>
      <c r="V97" s="25"/>
      <c r="W97" s="25"/>
      <c r="X97" s="25"/>
    </row>
    <row r="98" spans="1:24" x14ac:dyDescent="0.25">
      <c r="A98" s="25"/>
      <c r="B98" s="25"/>
      <c r="C98" s="25"/>
      <c r="D98" s="25"/>
      <c r="E98" s="25"/>
      <c r="F98" s="25"/>
      <c r="G98" s="25"/>
      <c r="H98" s="25"/>
      <c r="I98" s="25"/>
      <c r="J98" s="25"/>
      <c r="K98" s="25"/>
      <c r="L98" s="25"/>
      <c r="M98" s="25"/>
      <c r="N98" s="25"/>
      <c r="O98" s="25"/>
      <c r="P98" s="25"/>
      <c r="Q98" s="25"/>
      <c r="R98" s="25"/>
      <c r="S98" s="25"/>
      <c r="T98" s="25"/>
      <c r="U98" s="25"/>
      <c r="V98" s="25"/>
      <c r="W98" s="25"/>
      <c r="X98" s="25"/>
    </row>
    <row r="99" spans="1:24" x14ac:dyDescent="0.25">
      <c r="A99" s="25"/>
      <c r="B99" s="25"/>
      <c r="C99" s="25"/>
      <c r="D99" s="25"/>
      <c r="E99" s="25"/>
      <c r="F99" s="25"/>
      <c r="G99" s="25"/>
      <c r="H99" s="25"/>
      <c r="I99" s="25"/>
      <c r="J99" s="25"/>
      <c r="K99" s="25"/>
      <c r="L99" s="25"/>
      <c r="M99" s="25"/>
      <c r="N99" s="25"/>
      <c r="O99" s="25"/>
      <c r="P99" s="25"/>
      <c r="Q99" s="25"/>
      <c r="R99" s="25"/>
      <c r="S99" s="25"/>
      <c r="T99" s="25"/>
      <c r="U99" s="25"/>
      <c r="V99" s="25"/>
      <c r="W99" s="25"/>
      <c r="X99" s="25"/>
    </row>
    <row r="100" spans="1:24" x14ac:dyDescent="0.25">
      <c r="A100" s="25"/>
      <c r="B100" s="25"/>
      <c r="C100" s="25"/>
      <c r="D100" s="25"/>
      <c r="E100" s="25"/>
      <c r="F100" s="25"/>
      <c r="G100" s="25"/>
      <c r="H100" s="25"/>
      <c r="I100" s="25"/>
      <c r="J100" s="25"/>
      <c r="K100" s="25"/>
      <c r="L100" s="25"/>
      <c r="M100" s="25"/>
      <c r="N100" s="25"/>
      <c r="O100" s="25"/>
      <c r="P100" s="25"/>
      <c r="Q100" s="25"/>
      <c r="R100" s="25"/>
      <c r="S100" s="25"/>
      <c r="T100" s="25"/>
      <c r="U100" s="25"/>
      <c r="V100" s="25"/>
      <c r="W100" s="25"/>
      <c r="X100" s="25"/>
    </row>
    <row r="101" spans="1:24" x14ac:dyDescent="0.25">
      <c r="A101" s="25"/>
      <c r="B101" s="25"/>
      <c r="C101" s="25"/>
      <c r="D101" s="25"/>
      <c r="E101" s="25"/>
      <c r="F101" s="25"/>
      <c r="G101" s="25"/>
      <c r="H101" s="25"/>
      <c r="I101" s="25"/>
      <c r="J101" s="25"/>
      <c r="K101" s="25"/>
      <c r="L101" s="25"/>
      <c r="M101" s="25"/>
      <c r="N101" s="25"/>
      <c r="O101" s="25"/>
      <c r="P101" s="25"/>
      <c r="Q101" s="25"/>
      <c r="R101" s="25"/>
      <c r="S101" s="25"/>
      <c r="T101" s="25"/>
      <c r="U101" s="25"/>
      <c r="V101" s="25"/>
      <c r="W101" s="25"/>
      <c r="X101" s="25"/>
    </row>
    <row r="102" spans="1:24" x14ac:dyDescent="0.25">
      <c r="A102" s="25"/>
      <c r="B102" s="25"/>
      <c r="C102" s="25"/>
      <c r="D102" s="25"/>
      <c r="E102" s="25"/>
      <c r="F102" s="25"/>
      <c r="G102" s="25"/>
      <c r="H102" s="25"/>
      <c r="I102" s="25"/>
      <c r="J102" s="25"/>
      <c r="K102" s="25"/>
      <c r="L102" s="25"/>
      <c r="M102" s="25"/>
      <c r="N102" s="25"/>
      <c r="O102" s="25"/>
      <c r="P102" s="25"/>
      <c r="Q102" s="25"/>
      <c r="R102" s="25"/>
      <c r="S102" s="25"/>
      <c r="T102" s="25"/>
      <c r="U102" s="25"/>
      <c r="V102" s="25"/>
      <c r="W102" s="25"/>
      <c r="X102" s="25"/>
    </row>
    <row r="103" spans="1:24" x14ac:dyDescent="0.25">
      <c r="A103" s="25"/>
      <c r="B103" s="25"/>
      <c r="C103" s="25"/>
      <c r="D103" s="25"/>
      <c r="E103" s="25"/>
      <c r="F103" s="25"/>
      <c r="G103" s="25"/>
      <c r="H103" s="25"/>
      <c r="I103" s="25"/>
      <c r="J103" s="25"/>
      <c r="K103" s="25"/>
      <c r="L103" s="25"/>
      <c r="M103" s="25"/>
      <c r="N103" s="25"/>
      <c r="O103" s="25"/>
      <c r="P103" s="25"/>
      <c r="Q103" s="25"/>
      <c r="R103" s="25"/>
      <c r="S103" s="25"/>
      <c r="T103" s="25"/>
      <c r="U103" s="25"/>
      <c r="V103" s="25"/>
      <c r="W103" s="25"/>
      <c r="X103" s="25"/>
    </row>
    <row r="104" spans="1:24" x14ac:dyDescent="0.25">
      <c r="A104" s="25"/>
      <c r="B104" s="25"/>
      <c r="C104" s="25"/>
      <c r="D104" s="25"/>
      <c r="E104" s="25"/>
      <c r="F104" s="25"/>
      <c r="G104" s="25"/>
      <c r="H104" s="25"/>
      <c r="I104" s="25"/>
      <c r="J104" s="25"/>
      <c r="K104" s="25"/>
      <c r="L104" s="25"/>
      <c r="M104" s="25"/>
      <c r="N104" s="25"/>
      <c r="O104" s="25"/>
      <c r="P104" s="25"/>
      <c r="Q104" s="25"/>
      <c r="R104" s="25"/>
      <c r="S104" s="25"/>
      <c r="T104" s="25"/>
      <c r="U104" s="25"/>
      <c r="V104" s="25"/>
      <c r="W104" s="25"/>
      <c r="X104" s="25"/>
    </row>
    <row r="105" spans="1:24" x14ac:dyDescent="0.25">
      <c r="A105" s="25"/>
      <c r="B105" s="25"/>
      <c r="C105" s="25"/>
      <c r="D105" s="25"/>
      <c r="E105" s="25"/>
      <c r="F105" s="25"/>
      <c r="G105" s="25"/>
      <c r="H105" s="25"/>
      <c r="I105" s="25"/>
      <c r="J105" s="25"/>
      <c r="K105" s="25"/>
      <c r="L105" s="25"/>
      <c r="M105" s="25"/>
      <c r="N105" s="25"/>
      <c r="O105" s="25"/>
      <c r="P105" s="25"/>
      <c r="Q105" s="25"/>
      <c r="R105" s="25"/>
      <c r="S105" s="25"/>
      <c r="T105" s="25"/>
      <c r="U105" s="25"/>
      <c r="V105" s="25"/>
      <c r="W105" s="25"/>
      <c r="X105" s="25"/>
    </row>
    <row r="106" spans="1:24" x14ac:dyDescent="0.25">
      <c r="A106" s="25"/>
      <c r="B106" s="25"/>
      <c r="C106" s="25"/>
      <c r="D106" s="25"/>
      <c r="E106" s="25"/>
      <c r="F106" s="25"/>
      <c r="G106" s="25"/>
      <c r="H106" s="25"/>
      <c r="I106" s="25"/>
      <c r="J106" s="25"/>
      <c r="K106" s="25"/>
      <c r="L106" s="25"/>
      <c r="M106" s="25"/>
      <c r="N106" s="25"/>
      <c r="O106" s="25"/>
      <c r="P106" s="25"/>
      <c r="Q106" s="25"/>
      <c r="R106" s="25"/>
      <c r="S106" s="25"/>
      <c r="T106" s="25"/>
      <c r="U106" s="25"/>
      <c r="V106" s="25"/>
      <c r="W106" s="25"/>
      <c r="X106" s="25"/>
    </row>
    <row r="107" spans="1:24" x14ac:dyDescent="0.25">
      <c r="A107" s="25"/>
      <c r="B107" s="25"/>
      <c r="C107" s="25"/>
      <c r="D107" s="25"/>
      <c r="E107" s="25"/>
      <c r="F107" s="25"/>
      <c r="G107" s="25"/>
      <c r="H107" s="25"/>
      <c r="I107" s="25"/>
      <c r="J107" s="25"/>
      <c r="K107" s="25"/>
      <c r="L107" s="25"/>
      <c r="M107" s="25"/>
      <c r="N107" s="25"/>
      <c r="O107" s="25"/>
      <c r="P107" s="25"/>
      <c r="Q107" s="25"/>
      <c r="R107" s="25"/>
      <c r="S107" s="25"/>
      <c r="T107" s="25"/>
      <c r="U107" s="25"/>
      <c r="V107" s="25"/>
      <c r="W107" s="25"/>
      <c r="X107" s="25"/>
    </row>
    <row r="108" spans="1:24" x14ac:dyDescent="0.25">
      <c r="A108" s="25"/>
      <c r="B108" s="25"/>
      <c r="C108" s="25"/>
      <c r="D108" s="25"/>
      <c r="E108" s="25"/>
      <c r="F108" s="25"/>
      <c r="G108" s="25"/>
      <c r="H108" s="25"/>
      <c r="I108" s="25"/>
      <c r="J108" s="25"/>
      <c r="K108" s="25"/>
      <c r="L108" s="25"/>
      <c r="M108" s="25"/>
      <c r="N108" s="25"/>
      <c r="O108" s="25"/>
      <c r="P108" s="25"/>
      <c r="Q108" s="25"/>
      <c r="R108" s="25"/>
      <c r="S108" s="25"/>
      <c r="T108" s="25"/>
      <c r="U108" s="25"/>
      <c r="V108" s="25"/>
      <c r="W108" s="25"/>
      <c r="X108" s="25"/>
    </row>
    <row r="109" spans="1:24" x14ac:dyDescent="0.25">
      <c r="A109" s="25"/>
      <c r="B109" s="25"/>
      <c r="C109" s="25"/>
      <c r="D109" s="25"/>
      <c r="E109" s="25"/>
      <c r="F109" s="25"/>
      <c r="G109" s="25"/>
      <c r="H109" s="25"/>
      <c r="I109" s="25"/>
      <c r="J109" s="25"/>
      <c r="K109" s="25"/>
      <c r="L109" s="25"/>
      <c r="M109" s="25"/>
      <c r="N109" s="25"/>
      <c r="O109" s="25"/>
      <c r="P109" s="25"/>
      <c r="Q109" s="25"/>
      <c r="R109" s="25"/>
      <c r="S109" s="25"/>
      <c r="T109" s="25"/>
      <c r="U109" s="25"/>
      <c r="V109" s="25"/>
      <c r="W109" s="25"/>
      <c r="X109" s="25"/>
    </row>
    <row r="110" spans="1:24" x14ac:dyDescent="0.25">
      <c r="A110" s="25"/>
      <c r="B110" s="25"/>
      <c r="C110" s="25"/>
      <c r="D110" s="25"/>
      <c r="E110" s="25"/>
      <c r="F110" s="25"/>
      <c r="G110" s="25"/>
      <c r="H110" s="25"/>
      <c r="I110" s="25"/>
      <c r="J110" s="25"/>
      <c r="K110" s="25"/>
      <c r="L110" s="25"/>
      <c r="M110" s="25"/>
      <c r="N110" s="25"/>
      <c r="O110" s="25"/>
      <c r="P110" s="25"/>
      <c r="Q110" s="25"/>
      <c r="R110" s="25"/>
      <c r="S110" s="25"/>
      <c r="T110" s="25"/>
      <c r="U110" s="25"/>
      <c r="V110" s="25"/>
      <c r="W110" s="25"/>
      <c r="X110" s="25"/>
    </row>
    <row r="111" spans="1:24" x14ac:dyDescent="0.25">
      <c r="A111" s="25"/>
      <c r="B111" s="25"/>
      <c r="C111" s="25"/>
      <c r="D111" s="25"/>
      <c r="E111" s="25"/>
      <c r="F111" s="25"/>
      <c r="G111" s="25"/>
      <c r="H111" s="25"/>
      <c r="I111" s="25"/>
      <c r="J111" s="25"/>
      <c r="K111" s="25"/>
      <c r="L111" s="25"/>
      <c r="M111" s="25"/>
      <c r="N111" s="25"/>
      <c r="O111" s="25"/>
      <c r="P111" s="25"/>
      <c r="Q111" s="25"/>
      <c r="R111" s="25"/>
      <c r="S111" s="25"/>
      <c r="T111" s="25"/>
      <c r="U111" s="25"/>
      <c r="V111" s="25"/>
      <c r="W111" s="25"/>
      <c r="X111" s="25"/>
    </row>
    <row r="112" spans="1:24" x14ac:dyDescent="0.25">
      <c r="A112" s="25"/>
      <c r="B112" s="25"/>
      <c r="C112" s="25"/>
      <c r="D112" s="25"/>
      <c r="E112" s="25"/>
      <c r="F112" s="25"/>
      <c r="G112" s="25"/>
      <c r="H112" s="25"/>
      <c r="I112" s="25"/>
      <c r="J112" s="25"/>
      <c r="K112" s="25"/>
      <c r="L112" s="25"/>
      <c r="M112" s="25"/>
      <c r="N112" s="25"/>
      <c r="O112" s="25"/>
      <c r="P112" s="25"/>
      <c r="Q112" s="25"/>
      <c r="R112" s="25"/>
      <c r="S112" s="25"/>
      <c r="T112" s="25"/>
      <c r="U112" s="25"/>
      <c r="V112" s="25"/>
      <c r="W112" s="25"/>
      <c r="X112" s="25"/>
    </row>
    <row r="113" spans="1:24" x14ac:dyDescent="0.25">
      <c r="A113" s="25"/>
      <c r="B113" s="25"/>
      <c r="C113" s="25"/>
      <c r="D113" s="25"/>
      <c r="E113" s="25"/>
      <c r="F113" s="25"/>
      <c r="G113" s="25"/>
      <c r="H113" s="25"/>
      <c r="I113" s="25"/>
      <c r="J113" s="25"/>
      <c r="K113" s="25"/>
      <c r="L113" s="25"/>
      <c r="M113" s="25"/>
      <c r="N113" s="25"/>
      <c r="O113" s="25"/>
      <c r="P113" s="25"/>
      <c r="Q113" s="25"/>
      <c r="R113" s="25"/>
      <c r="S113" s="25"/>
      <c r="T113" s="25"/>
      <c r="U113" s="25"/>
      <c r="V113" s="25"/>
      <c r="W113" s="25"/>
      <c r="X113" s="25"/>
    </row>
    <row r="114" spans="1:24" x14ac:dyDescent="0.25">
      <c r="A114" s="25"/>
      <c r="B114" s="25"/>
      <c r="C114" s="25"/>
      <c r="D114" s="25"/>
      <c r="E114" s="25"/>
      <c r="F114" s="25"/>
      <c r="G114" s="25"/>
      <c r="H114" s="25"/>
      <c r="I114" s="25"/>
      <c r="J114" s="25"/>
      <c r="K114" s="25"/>
      <c r="L114" s="25"/>
      <c r="M114" s="25"/>
      <c r="N114" s="25"/>
      <c r="O114" s="25"/>
      <c r="P114" s="25"/>
      <c r="Q114" s="25"/>
      <c r="R114" s="25"/>
      <c r="S114" s="25"/>
      <c r="T114" s="25"/>
      <c r="U114" s="25"/>
      <c r="V114" s="25"/>
      <c r="W114" s="25"/>
      <c r="X114" s="25"/>
    </row>
    <row r="115" spans="1:24" x14ac:dyDescent="0.25">
      <c r="A115" s="25"/>
      <c r="B115" s="25"/>
      <c r="C115" s="25"/>
      <c r="D115" s="25"/>
      <c r="E115" s="25"/>
      <c r="F115" s="25"/>
      <c r="G115" s="25"/>
      <c r="H115" s="25"/>
      <c r="I115" s="25"/>
      <c r="J115" s="25"/>
      <c r="K115" s="25"/>
      <c r="L115" s="25"/>
      <c r="M115" s="25"/>
      <c r="N115" s="25"/>
      <c r="O115" s="25"/>
      <c r="P115" s="25"/>
      <c r="Q115" s="25"/>
      <c r="R115" s="25"/>
      <c r="S115" s="25"/>
      <c r="T115" s="25"/>
      <c r="U115" s="25"/>
      <c r="V115" s="25"/>
      <c r="W115" s="25"/>
      <c r="X115" s="25"/>
    </row>
    <row r="116" spans="1:24" x14ac:dyDescent="0.25">
      <c r="A116" s="25"/>
      <c r="B116" s="25"/>
      <c r="C116" s="25"/>
      <c r="D116" s="25"/>
      <c r="E116" s="25"/>
      <c r="F116" s="25"/>
      <c r="G116" s="25"/>
      <c r="H116" s="25"/>
      <c r="I116" s="25"/>
      <c r="J116" s="25"/>
      <c r="K116" s="25"/>
      <c r="L116" s="25"/>
      <c r="M116" s="25"/>
      <c r="N116" s="25"/>
      <c r="O116" s="25"/>
      <c r="P116" s="25"/>
      <c r="Q116" s="25"/>
      <c r="R116" s="25"/>
      <c r="S116" s="25"/>
      <c r="T116" s="25"/>
      <c r="U116" s="25"/>
      <c r="V116" s="25"/>
      <c r="W116" s="25"/>
      <c r="X116" s="25"/>
    </row>
    <row r="117" spans="1:24" x14ac:dyDescent="0.25">
      <c r="A117" s="25"/>
      <c r="B117" s="25"/>
      <c r="C117" s="25"/>
      <c r="D117" s="25"/>
      <c r="E117" s="25"/>
      <c r="F117" s="25"/>
      <c r="G117" s="25"/>
      <c r="H117" s="25"/>
      <c r="I117" s="25"/>
      <c r="J117" s="25"/>
      <c r="K117" s="25"/>
      <c r="L117" s="25"/>
      <c r="M117" s="25"/>
      <c r="N117" s="25"/>
      <c r="O117" s="25"/>
      <c r="P117" s="25"/>
      <c r="Q117" s="25"/>
      <c r="R117" s="25"/>
      <c r="S117" s="25"/>
      <c r="T117" s="25"/>
      <c r="U117" s="25"/>
      <c r="V117" s="25"/>
      <c r="W117" s="25"/>
      <c r="X117" s="25"/>
    </row>
    <row r="118" spans="1:24" x14ac:dyDescent="0.25">
      <c r="A118" s="25"/>
      <c r="B118" s="25"/>
      <c r="C118" s="25"/>
      <c r="D118" s="25"/>
      <c r="E118" s="25"/>
      <c r="F118" s="25"/>
      <c r="G118" s="25"/>
      <c r="H118" s="25"/>
      <c r="I118" s="25"/>
      <c r="J118" s="25"/>
      <c r="K118" s="25"/>
      <c r="L118" s="25"/>
      <c r="M118" s="25"/>
      <c r="N118" s="25"/>
      <c r="O118" s="25"/>
      <c r="P118" s="25"/>
      <c r="Q118" s="25"/>
      <c r="R118" s="25"/>
      <c r="S118" s="25"/>
      <c r="T118" s="25"/>
      <c r="U118" s="25"/>
      <c r="V118" s="25"/>
      <c r="W118" s="25"/>
      <c r="X118" s="25"/>
    </row>
    <row r="119" spans="1:24" x14ac:dyDescent="0.25">
      <c r="A119" s="25"/>
      <c r="B119" s="25"/>
      <c r="C119" s="25"/>
      <c r="D119" s="25"/>
      <c r="E119" s="25"/>
      <c r="F119" s="25"/>
      <c r="G119" s="25"/>
      <c r="H119" s="25"/>
      <c r="I119" s="25"/>
      <c r="J119" s="25"/>
      <c r="K119" s="25"/>
      <c r="L119" s="25"/>
      <c r="M119" s="25"/>
      <c r="N119" s="25"/>
      <c r="O119" s="25"/>
      <c r="P119" s="25"/>
      <c r="Q119" s="25"/>
      <c r="R119" s="25"/>
      <c r="S119" s="25"/>
      <c r="T119" s="25"/>
      <c r="U119" s="25"/>
      <c r="V119" s="25"/>
      <c r="W119" s="25"/>
      <c r="X119" s="25"/>
    </row>
    <row r="120" spans="1:24" x14ac:dyDescent="0.25">
      <c r="A120" s="25"/>
      <c r="B120" s="25"/>
      <c r="C120" s="25"/>
      <c r="D120" s="25"/>
      <c r="E120" s="25"/>
      <c r="F120" s="25"/>
      <c r="G120" s="25"/>
      <c r="H120" s="25"/>
      <c r="I120" s="25"/>
      <c r="J120" s="25"/>
      <c r="K120" s="25"/>
      <c r="L120" s="25"/>
      <c r="M120" s="25"/>
      <c r="N120" s="25"/>
      <c r="O120" s="25"/>
      <c r="P120" s="25"/>
      <c r="Q120" s="25"/>
      <c r="R120" s="25"/>
      <c r="S120" s="25"/>
      <c r="T120" s="25"/>
      <c r="U120" s="25"/>
      <c r="V120" s="25"/>
      <c r="W120" s="25"/>
      <c r="X120" s="25"/>
    </row>
    <row r="121" spans="1:24" x14ac:dyDescent="0.25">
      <c r="A121" s="25"/>
      <c r="B121" s="25"/>
      <c r="C121" s="25"/>
      <c r="D121" s="25"/>
      <c r="E121" s="25"/>
      <c r="F121" s="25"/>
      <c r="G121" s="25"/>
      <c r="H121" s="25"/>
      <c r="I121" s="25"/>
      <c r="J121" s="25"/>
      <c r="K121" s="25"/>
      <c r="L121" s="25"/>
      <c r="M121" s="25"/>
      <c r="N121" s="25"/>
      <c r="O121" s="25"/>
      <c r="P121" s="25"/>
      <c r="Q121" s="25"/>
      <c r="R121" s="25"/>
      <c r="S121" s="25"/>
      <c r="T121" s="25"/>
      <c r="U121" s="25"/>
      <c r="V121" s="25"/>
      <c r="W121" s="25"/>
      <c r="X121" s="25"/>
    </row>
    <row r="122" spans="1:24" x14ac:dyDescent="0.25">
      <c r="A122" s="25"/>
      <c r="B122" s="25"/>
      <c r="C122" s="25"/>
      <c r="D122" s="25"/>
      <c r="E122" s="25"/>
      <c r="F122" s="25"/>
      <c r="G122" s="25"/>
      <c r="H122" s="25"/>
      <c r="I122" s="25"/>
      <c r="J122" s="25"/>
      <c r="K122" s="25"/>
      <c r="L122" s="25"/>
      <c r="M122" s="25"/>
      <c r="N122" s="25"/>
      <c r="O122" s="25"/>
      <c r="P122" s="25"/>
      <c r="Q122" s="25"/>
      <c r="R122" s="25"/>
      <c r="S122" s="25"/>
      <c r="T122" s="25"/>
      <c r="U122" s="25"/>
      <c r="V122" s="25"/>
      <c r="W122" s="25"/>
      <c r="X122" s="25"/>
    </row>
    <row r="123" spans="1:24" x14ac:dyDescent="0.25">
      <c r="A123" s="25"/>
      <c r="B123" s="25"/>
      <c r="C123" s="25"/>
      <c r="D123" s="25"/>
      <c r="E123" s="25"/>
      <c r="F123" s="25"/>
      <c r="G123" s="25"/>
      <c r="H123" s="25"/>
      <c r="I123" s="25"/>
      <c r="J123" s="25"/>
      <c r="K123" s="25"/>
      <c r="L123" s="25"/>
      <c r="M123" s="25"/>
      <c r="N123" s="25"/>
      <c r="O123" s="25"/>
      <c r="P123" s="25"/>
      <c r="Q123" s="25"/>
      <c r="R123" s="25"/>
      <c r="S123" s="25"/>
      <c r="T123" s="25"/>
      <c r="U123" s="25"/>
      <c r="V123" s="25"/>
      <c r="W123" s="25"/>
      <c r="X123" s="25"/>
    </row>
    <row r="124" spans="1:24" x14ac:dyDescent="0.25">
      <c r="A124" s="25"/>
      <c r="B124" s="25"/>
      <c r="C124" s="25"/>
      <c r="D124" s="25"/>
      <c r="E124" s="25"/>
      <c r="F124" s="25"/>
      <c r="G124" s="25"/>
      <c r="H124" s="25"/>
      <c r="I124" s="25"/>
      <c r="J124" s="25"/>
      <c r="K124" s="25"/>
      <c r="L124" s="25"/>
      <c r="M124" s="25"/>
      <c r="N124" s="25"/>
      <c r="O124" s="25"/>
      <c r="P124" s="25"/>
      <c r="Q124" s="25"/>
      <c r="R124" s="25"/>
      <c r="S124" s="25"/>
      <c r="T124" s="25"/>
      <c r="U124" s="25"/>
      <c r="V124" s="25"/>
      <c r="W124" s="25"/>
      <c r="X124" s="25"/>
    </row>
    <row r="125" spans="1:24" x14ac:dyDescent="0.25">
      <c r="A125" s="25"/>
      <c r="B125" s="25"/>
      <c r="C125" s="25"/>
      <c r="D125" s="25"/>
      <c r="E125" s="25"/>
      <c r="F125" s="25"/>
      <c r="G125" s="25"/>
      <c r="H125" s="25"/>
      <c r="I125" s="25"/>
      <c r="J125" s="25"/>
      <c r="K125" s="25"/>
      <c r="L125" s="25"/>
      <c r="M125" s="25"/>
      <c r="N125" s="25"/>
      <c r="O125" s="25"/>
      <c r="P125" s="25"/>
      <c r="Q125" s="25"/>
      <c r="R125" s="25"/>
      <c r="S125" s="25"/>
      <c r="T125" s="25"/>
      <c r="U125" s="25"/>
      <c r="V125" s="25"/>
      <c r="W125" s="25"/>
      <c r="X125" s="25"/>
    </row>
    <row r="126" spans="1:24" x14ac:dyDescent="0.25">
      <c r="A126" s="25"/>
      <c r="B126" s="25"/>
      <c r="C126" s="25"/>
      <c r="D126" s="25"/>
      <c r="E126" s="25"/>
      <c r="F126" s="25"/>
      <c r="G126" s="25"/>
      <c r="H126" s="25"/>
      <c r="I126" s="25"/>
      <c r="J126" s="25"/>
      <c r="K126" s="25"/>
      <c r="L126" s="25"/>
      <c r="M126" s="25"/>
      <c r="N126" s="25"/>
      <c r="O126" s="25"/>
      <c r="P126" s="25"/>
      <c r="Q126" s="25"/>
      <c r="R126" s="25"/>
      <c r="S126" s="25"/>
      <c r="T126" s="25"/>
      <c r="U126" s="25"/>
      <c r="V126" s="25"/>
      <c r="W126" s="25"/>
      <c r="X126" s="25"/>
    </row>
    <row r="127" spans="1:24" x14ac:dyDescent="0.25">
      <c r="A127" s="25"/>
      <c r="B127" s="25"/>
      <c r="C127" s="25"/>
      <c r="D127" s="25"/>
      <c r="E127" s="25"/>
      <c r="F127" s="25"/>
      <c r="G127" s="25"/>
      <c r="H127" s="25"/>
      <c r="I127" s="25"/>
      <c r="J127" s="25"/>
      <c r="K127" s="25"/>
      <c r="L127" s="25"/>
      <c r="M127" s="25"/>
      <c r="N127" s="25"/>
      <c r="O127" s="25"/>
      <c r="P127" s="25"/>
      <c r="Q127" s="25"/>
      <c r="R127" s="25"/>
      <c r="S127" s="25"/>
      <c r="T127" s="25"/>
      <c r="U127" s="25"/>
      <c r="V127" s="25"/>
      <c r="W127" s="25"/>
      <c r="X127" s="25"/>
    </row>
    <row r="128" spans="1:24" x14ac:dyDescent="0.25">
      <c r="A128" s="25"/>
      <c r="B128" s="25"/>
      <c r="C128" s="25"/>
      <c r="D128" s="25"/>
      <c r="E128" s="25"/>
      <c r="F128" s="25"/>
      <c r="G128" s="25"/>
      <c r="H128" s="25"/>
      <c r="I128" s="25"/>
      <c r="J128" s="25"/>
      <c r="K128" s="25"/>
      <c r="L128" s="25"/>
      <c r="M128" s="25"/>
      <c r="N128" s="25"/>
      <c r="O128" s="25"/>
      <c r="P128" s="25"/>
      <c r="Q128" s="25"/>
      <c r="R128" s="25"/>
      <c r="S128" s="25"/>
      <c r="T128" s="25"/>
      <c r="U128" s="25"/>
      <c r="V128" s="25"/>
      <c r="W128" s="25"/>
      <c r="X128" s="25"/>
    </row>
    <row r="129" spans="1:24" x14ac:dyDescent="0.25">
      <c r="A129" s="25"/>
      <c r="B129" s="25"/>
      <c r="C129" s="25"/>
      <c r="D129" s="25"/>
      <c r="E129" s="25"/>
      <c r="F129" s="25"/>
      <c r="G129" s="25"/>
      <c r="H129" s="25"/>
      <c r="I129" s="25"/>
      <c r="J129" s="25"/>
      <c r="K129" s="25"/>
      <c r="L129" s="25"/>
      <c r="M129" s="25"/>
      <c r="N129" s="25"/>
      <c r="O129" s="25"/>
      <c r="P129" s="25"/>
      <c r="Q129" s="25"/>
      <c r="R129" s="25"/>
      <c r="S129" s="25"/>
      <c r="T129" s="25"/>
      <c r="U129" s="25"/>
      <c r="V129" s="25"/>
      <c r="W129" s="25"/>
      <c r="X129" s="25"/>
    </row>
    <row r="130" spans="1:24" x14ac:dyDescent="0.25">
      <c r="A130" s="25"/>
      <c r="B130" s="25"/>
      <c r="C130" s="25"/>
      <c r="D130" s="25"/>
      <c r="E130" s="25"/>
      <c r="F130" s="25"/>
      <c r="G130" s="25"/>
      <c r="H130" s="25"/>
      <c r="I130" s="25"/>
      <c r="J130" s="25"/>
      <c r="K130" s="25"/>
      <c r="L130" s="25"/>
      <c r="M130" s="25"/>
      <c r="N130" s="25"/>
      <c r="O130" s="25"/>
      <c r="P130" s="25"/>
      <c r="Q130" s="25"/>
      <c r="R130" s="25"/>
      <c r="S130" s="25"/>
      <c r="T130" s="25"/>
      <c r="U130" s="25"/>
      <c r="V130" s="25"/>
      <c r="W130" s="25"/>
      <c r="X130" s="25"/>
    </row>
    <row r="131" spans="1:24" x14ac:dyDescent="0.25">
      <c r="A131" s="25"/>
      <c r="B131" s="25"/>
      <c r="C131" s="25"/>
      <c r="D131" s="25"/>
      <c r="E131" s="25"/>
      <c r="F131" s="25"/>
      <c r="G131" s="25"/>
      <c r="H131" s="25"/>
      <c r="I131" s="25"/>
      <c r="J131" s="25"/>
      <c r="K131" s="25"/>
      <c r="L131" s="25"/>
      <c r="M131" s="25"/>
      <c r="N131" s="25"/>
      <c r="O131" s="25"/>
      <c r="P131" s="25"/>
      <c r="Q131" s="25"/>
      <c r="R131" s="25"/>
      <c r="S131" s="25"/>
      <c r="T131" s="25"/>
      <c r="U131" s="25"/>
      <c r="V131" s="25"/>
      <c r="W131" s="25"/>
      <c r="X131" s="25"/>
    </row>
    <row r="132" spans="1:24" x14ac:dyDescent="0.25">
      <c r="A132" s="25"/>
      <c r="B132" s="25"/>
      <c r="C132" s="25"/>
      <c r="D132" s="25"/>
      <c r="E132" s="25"/>
      <c r="F132" s="25"/>
      <c r="G132" s="25"/>
      <c r="H132" s="25"/>
      <c r="I132" s="25"/>
      <c r="J132" s="25"/>
      <c r="K132" s="25"/>
      <c r="L132" s="25"/>
      <c r="M132" s="25"/>
      <c r="N132" s="25"/>
      <c r="O132" s="25"/>
      <c r="P132" s="25"/>
      <c r="Q132" s="25"/>
      <c r="R132" s="25"/>
      <c r="S132" s="25"/>
      <c r="T132" s="25"/>
      <c r="U132" s="25"/>
      <c r="V132" s="25"/>
      <c r="W132" s="25"/>
      <c r="X132" s="25"/>
    </row>
    <row r="133" spans="1:24" x14ac:dyDescent="0.25">
      <c r="A133" s="25"/>
      <c r="B133" s="25"/>
      <c r="C133" s="25"/>
      <c r="D133" s="25"/>
      <c r="E133" s="25"/>
      <c r="F133" s="25"/>
      <c r="G133" s="25"/>
      <c r="H133" s="25"/>
      <c r="I133" s="25"/>
      <c r="J133" s="25"/>
      <c r="K133" s="25"/>
      <c r="L133" s="25"/>
      <c r="M133" s="25"/>
      <c r="N133" s="25"/>
      <c r="O133" s="25"/>
      <c r="P133" s="25"/>
      <c r="Q133" s="25"/>
      <c r="R133" s="25"/>
      <c r="S133" s="25"/>
      <c r="T133" s="25"/>
      <c r="U133" s="25"/>
      <c r="V133" s="25"/>
      <c r="W133" s="25"/>
      <c r="X133" s="25"/>
    </row>
    <row r="134" spans="1:24" x14ac:dyDescent="0.25">
      <c r="A134" s="25"/>
      <c r="B134" s="25"/>
      <c r="C134" s="25"/>
      <c r="D134" s="25"/>
      <c r="E134" s="25"/>
      <c r="F134" s="25"/>
      <c r="G134" s="25"/>
      <c r="H134" s="25"/>
      <c r="I134" s="25"/>
      <c r="J134" s="25"/>
      <c r="K134" s="25"/>
      <c r="L134" s="25"/>
      <c r="M134" s="25"/>
      <c r="N134" s="25"/>
      <c r="O134" s="25"/>
      <c r="P134" s="25"/>
      <c r="Q134" s="25"/>
      <c r="R134" s="25"/>
      <c r="S134" s="25"/>
      <c r="T134" s="25"/>
      <c r="U134" s="25"/>
      <c r="V134" s="25"/>
      <c r="W134" s="25"/>
      <c r="X134" s="25"/>
    </row>
    <row r="135" spans="1:24" x14ac:dyDescent="0.25">
      <c r="A135" s="25"/>
      <c r="B135" s="25"/>
      <c r="C135" s="25"/>
      <c r="D135" s="25"/>
      <c r="E135" s="25"/>
      <c r="F135" s="25"/>
      <c r="G135" s="25"/>
      <c r="H135" s="25"/>
      <c r="I135" s="25"/>
      <c r="J135" s="25"/>
      <c r="K135" s="25"/>
      <c r="L135" s="25"/>
      <c r="M135" s="25"/>
      <c r="N135" s="25"/>
      <c r="O135" s="25"/>
      <c r="P135" s="25"/>
      <c r="Q135" s="25"/>
      <c r="R135" s="25"/>
      <c r="S135" s="25"/>
      <c r="T135" s="25"/>
      <c r="U135" s="25"/>
      <c r="V135" s="25"/>
      <c r="W135" s="25"/>
      <c r="X135" s="25"/>
    </row>
    <row r="136" spans="1:24" x14ac:dyDescent="0.25">
      <c r="A136" s="25"/>
      <c r="B136" s="25"/>
      <c r="C136" s="25"/>
      <c r="D136" s="25"/>
      <c r="E136" s="25"/>
      <c r="F136" s="25"/>
      <c r="G136" s="25"/>
      <c r="H136" s="25"/>
      <c r="I136" s="25"/>
      <c r="J136" s="25"/>
      <c r="K136" s="25"/>
      <c r="L136" s="25"/>
      <c r="M136" s="25"/>
      <c r="N136" s="25"/>
      <c r="O136" s="25"/>
      <c r="P136" s="25"/>
      <c r="Q136" s="25"/>
      <c r="R136" s="25"/>
      <c r="S136" s="25"/>
      <c r="T136" s="25"/>
      <c r="U136" s="25"/>
      <c r="V136" s="25"/>
      <c r="W136" s="25"/>
      <c r="X136" s="25"/>
    </row>
    <row r="137" spans="1:24" x14ac:dyDescent="0.25">
      <c r="A137" s="25"/>
      <c r="B137" s="25"/>
      <c r="C137" s="25"/>
      <c r="D137" s="25"/>
      <c r="E137" s="25"/>
      <c r="F137" s="25"/>
      <c r="G137" s="25"/>
      <c r="H137" s="25"/>
      <c r="I137" s="25"/>
      <c r="J137" s="25"/>
      <c r="K137" s="25"/>
      <c r="L137" s="25"/>
      <c r="M137" s="25"/>
      <c r="N137" s="25"/>
      <c r="O137" s="25"/>
      <c r="P137" s="25"/>
      <c r="Q137" s="25"/>
      <c r="R137" s="25"/>
      <c r="S137" s="25"/>
      <c r="T137" s="25"/>
      <c r="U137" s="25"/>
      <c r="V137" s="25"/>
      <c r="W137" s="25"/>
      <c r="X137" s="25"/>
    </row>
    <row r="138" spans="1:24" x14ac:dyDescent="0.25">
      <c r="A138" s="25"/>
      <c r="B138" s="25"/>
      <c r="C138" s="25"/>
      <c r="D138" s="25"/>
      <c r="E138" s="25"/>
      <c r="F138" s="25"/>
      <c r="G138" s="25"/>
      <c r="H138" s="25"/>
      <c r="I138" s="25"/>
      <c r="J138" s="25"/>
      <c r="K138" s="25"/>
      <c r="L138" s="25"/>
      <c r="M138" s="25"/>
      <c r="N138" s="25"/>
      <c r="O138" s="25"/>
      <c r="P138" s="25"/>
      <c r="Q138" s="25"/>
      <c r="R138" s="25"/>
      <c r="S138" s="25"/>
      <c r="T138" s="25"/>
      <c r="U138" s="25"/>
      <c r="V138" s="25"/>
      <c r="W138" s="25"/>
      <c r="X138" s="25"/>
    </row>
    <row r="139" spans="1:24" x14ac:dyDescent="0.25">
      <c r="A139" s="25"/>
      <c r="B139" s="25"/>
      <c r="C139" s="25"/>
      <c r="D139" s="25"/>
      <c r="E139" s="25"/>
      <c r="F139" s="25"/>
      <c r="G139" s="25"/>
      <c r="H139" s="25"/>
      <c r="I139" s="25"/>
      <c r="J139" s="25"/>
      <c r="K139" s="25"/>
      <c r="L139" s="25"/>
      <c r="M139" s="25"/>
      <c r="N139" s="25"/>
      <c r="O139" s="25"/>
      <c r="P139" s="25"/>
      <c r="Q139" s="25"/>
      <c r="R139" s="25"/>
      <c r="S139" s="25"/>
      <c r="T139" s="25"/>
      <c r="U139" s="25"/>
      <c r="V139" s="25"/>
      <c r="W139" s="25"/>
      <c r="X139" s="25"/>
    </row>
    <row r="140" spans="1:24" x14ac:dyDescent="0.25">
      <c r="A140" s="25"/>
      <c r="B140" s="25"/>
      <c r="C140" s="25"/>
      <c r="D140" s="25"/>
      <c r="E140" s="25"/>
      <c r="F140" s="25"/>
      <c r="G140" s="25"/>
      <c r="H140" s="25"/>
      <c r="I140" s="25"/>
      <c r="J140" s="25"/>
      <c r="K140" s="25"/>
      <c r="L140" s="25"/>
      <c r="M140" s="25"/>
      <c r="N140" s="25"/>
      <c r="O140" s="25"/>
      <c r="P140" s="25"/>
      <c r="Q140" s="25"/>
      <c r="R140" s="25"/>
      <c r="S140" s="25"/>
      <c r="T140" s="25"/>
      <c r="U140" s="25"/>
      <c r="V140" s="25"/>
      <c r="W140" s="25"/>
      <c r="X140" s="25"/>
    </row>
    <row r="141" spans="1:24" x14ac:dyDescent="0.25">
      <c r="A141" s="25"/>
      <c r="B141" s="25"/>
      <c r="C141" s="25"/>
      <c r="D141" s="25"/>
      <c r="E141" s="25"/>
      <c r="F141" s="25"/>
      <c r="G141" s="25"/>
      <c r="H141" s="25"/>
      <c r="I141" s="25"/>
      <c r="J141" s="25"/>
      <c r="K141" s="25"/>
      <c r="L141" s="25"/>
      <c r="M141" s="25"/>
      <c r="N141" s="25"/>
      <c r="O141" s="25"/>
      <c r="P141" s="25"/>
      <c r="Q141" s="25"/>
      <c r="R141" s="25"/>
      <c r="S141" s="25"/>
      <c r="T141" s="25"/>
      <c r="U141" s="25"/>
      <c r="V141" s="25"/>
      <c r="W141" s="25"/>
      <c r="X141" s="25"/>
    </row>
    <row r="142" spans="1:24" x14ac:dyDescent="0.25">
      <c r="A142" s="25"/>
      <c r="B142" s="25"/>
      <c r="C142" s="25"/>
      <c r="D142" s="25"/>
      <c r="E142" s="25"/>
      <c r="F142" s="25"/>
      <c r="G142" s="25"/>
      <c r="H142" s="25"/>
      <c r="I142" s="25"/>
      <c r="J142" s="25"/>
      <c r="K142" s="25"/>
      <c r="L142" s="25"/>
      <c r="M142" s="25"/>
      <c r="N142" s="25"/>
      <c r="O142" s="25"/>
      <c r="P142" s="25"/>
      <c r="Q142" s="25"/>
      <c r="R142" s="25"/>
      <c r="S142" s="25"/>
      <c r="T142" s="25"/>
      <c r="U142" s="25"/>
      <c r="V142" s="25"/>
      <c r="W142" s="25"/>
      <c r="X142" s="25"/>
    </row>
    <row r="143" spans="1:24" x14ac:dyDescent="0.25">
      <c r="A143" s="25"/>
      <c r="B143" s="25"/>
      <c r="C143" s="25"/>
      <c r="D143" s="25"/>
      <c r="E143" s="25"/>
      <c r="F143" s="25"/>
      <c r="G143" s="25"/>
      <c r="H143" s="25"/>
      <c r="I143" s="25"/>
      <c r="J143" s="25"/>
      <c r="K143" s="25"/>
      <c r="L143" s="25"/>
      <c r="M143" s="25"/>
      <c r="N143" s="25"/>
      <c r="O143" s="25"/>
      <c r="P143" s="25"/>
      <c r="Q143" s="25"/>
      <c r="R143" s="25"/>
      <c r="S143" s="25"/>
      <c r="T143" s="25"/>
      <c r="U143" s="25"/>
      <c r="V143" s="25"/>
      <c r="W143" s="25"/>
      <c r="X143" s="25"/>
    </row>
    <row r="144" spans="1:24" x14ac:dyDescent="0.25">
      <c r="A144" s="25"/>
      <c r="B144" s="25"/>
      <c r="C144" s="25"/>
      <c r="D144" s="25"/>
      <c r="E144" s="25"/>
      <c r="F144" s="25"/>
      <c r="G144" s="25"/>
      <c r="H144" s="25"/>
      <c r="I144" s="25"/>
      <c r="J144" s="25"/>
      <c r="K144" s="25"/>
      <c r="L144" s="25"/>
      <c r="M144" s="25"/>
      <c r="N144" s="25"/>
      <c r="O144" s="25"/>
      <c r="P144" s="25"/>
      <c r="Q144" s="25"/>
      <c r="R144" s="25"/>
      <c r="S144" s="25"/>
      <c r="T144" s="25"/>
      <c r="U144" s="25"/>
      <c r="V144" s="25"/>
      <c r="W144" s="25"/>
      <c r="X144" s="25"/>
    </row>
    <row r="145" spans="1:24" x14ac:dyDescent="0.25">
      <c r="A145" s="25"/>
      <c r="B145" s="25"/>
      <c r="C145" s="25"/>
      <c r="D145" s="25"/>
      <c r="E145" s="25"/>
      <c r="F145" s="25"/>
      <c r="G145" s="25"/>
      <c r="H145" s="25"/>
      <c r="I145" s="25"/>
      <c r="J145" s="25"/>
      <c r="K145" s="25"/>
      <c r="L145" s="25"/>
      <c r="M145" s="25"/>
      <c r="N145" s="25"/>
      <c r="O145" s="25"/>
      <c r="P145" s="25"/>
      <c r="Q145" s="25"/>
      <c r="R145" s="25"/>
      <c r="S145" s="25"/>
      <c r="T145" s="25"/>
      <c r="U145" s="25"/>
      <c r="V145" s="25"/>
      <c r="W145" s="25"/>
      <c r="X145" s="25"/>
    </row>
    <row r="146" spans="1:24" x14ac:dyDescent="0.25">
      <c r="A146" s="25"/>
      <c r="B146" s="25"/>
      <c r="C146" s="25"/>
      <c r="D146" s="25"/>
      <c r="E146" s="25"/>
      <c r="F146" s="25"/>
      <c r="G146" s="25"/>
      <c r="H146" s="25"/>
      <c r="I146" s="25"/>
      <c r="J146" s="25"/>
      <c r="K146" s="25"/>
      <c r="L146" s="25"/>
      <c r="M146" s="25"/>
      <c r="N146" s="25"/>
      <c r="O146" s="25"/>
      <c r="P146" s="25"/>
      <c r="Q146" s="25"/>
      <c r="R146" s="25"/>
      <c r="S146" s="25"/>
      <c r="T146" s="25"/>
      <c r="U146" s="25"/>
      <c r="V146" s="25"/>
      <c r="W146" s="25"/>
      <c r="X146" s="25"/>
    </row>
    <row r="147" spans="1:24" x14ac:dyDescent="0.25">
      <c r="A147" s="25"/>
      <c r="B147" s="25"/>
      <c r="C147" s="25"/>
      <c r="D147" s="25"/>
      <c r="E147" s="25"/>
      <c r="F147" s="25"/>
      <c r="G147" s="25"/>
      <c r="H147" s="25"/>
      <c r="I147" s="25"/>
      <c r="J147" s="25"/>
      <c r="K147" s="25"/>
      <c r="L147" s="25"/>
      <c r="M147" s="25"/>
      <c r="N147" s="25"/>
      <c r="O147" s="25"/>
      <c r="P147" s="25"/>
      <c r="Q147" s="25"/>
      <c r="R147" s="25"/>
      <c r="S147" s="25"/>
      <c r="T147" s="25"/>
      <c r="U147" s="25"/>
      <c r="V147" s="25"/>
      <c r="W147" s="25"/>
      <c r="X147" s="25"/>
    </row>
    <row r="148" spans="1:24" x14ac:dyDescent="0.25">
      <c r="A148" s="25"/>
      <c r="B148" s="25"/>
      <c r="C148" s="25"/>
      <c r="D148" s="25"/>
      <c r="E148" s="25"/>
      <c r="F148" s="25"/>
      <c r="G148" s="25"/>
      <c r="H148" s="25"/>
      <c r="I148" s="25"/>
      <c r="J148" s="25"/>
      <c r="K148" s="25"/>
      <c r="L148" s="25"/>
      <c r="M148" s="25"/>
      <c r="N148" s="25"/>
      <c r="O148" s="25"/>
      <c r="P148" s="25"/>
      <c r="Q148" s="25"/>
      <c r="R148" s="25"/>
      <c r="S148" s="25"/>
      <c r="T148" s="25"/>
      <c r="U148" s="25"/>
      <c r="V148" s="25"/>
      <c r="W148" s="25"/>
      <c r="X148" s="25"/>
    </row>
    <row r="149" spans="1:24" x14ac:dyDescent="0.25">
      <c r="A149" s="25"/>
      <c r="B149" s="25"/>
      <c r="C149" s="25"/>
      <c r="D149" s="25"/>
      <c r="E149" s="25"/>
      <c r="F149" s="25"/>
      <c r="G149" s="25"/>
      <c r="H149" s="25"/>
      <c r="I149" s="25"/>
      <c r="J149" s="25"/>
      <c r="K149" s="25"/>
      <c r="L149" s="25"/>
      <c r="M149" s="25"/>
      <c r="N149" s="25"/>
      <c r="O149" s="25"/>
      <c r="P149" s="25"/>
      <c r="Q149" s="25"/>
      <c r="R149" s="25"/>
      <c r="S149" s="25"/>
      <c r="T149" s="25"/>
      <c r="U149" s="25"/>
      <c r="V149" s="25"/>
      <c r="W149" s="25"/>
      <c r="X149" s="25"/>
    </row>
    <row r="150" spans="1:24" x14ac:dyDescent="0.25">
      <c r="A150" s="25"/>
      <c r="B150" s="25"/>
      <c r="C150" s="25"/>
      <c r="D150" s="25"/>
      <c r="E150" s="25"/>
      <c r="F150" s="25"/>
      <c r="G150" s="25"/>
      <c r="H150" s="25"/>
      <c r="I150" s="25"/>
      <c r="J150" s="25"/>
      <c r="K150" s="25"/>
      <c r="L150" s="25"/>
      <c r="M150" s="25"/>
      <c r="N150" s="25"/>
      <c r="O150" s="25"/>
      <c r="P150" s="25"/>
      <c r="Q150" s="25"/>
      <c r="R150" s="25"/>
      <c r="S150" s="25"/>
      <c r="T150" s="25"/>
      <c r="U150" s="25"/>
      <c r="V150" s="25"/>
      <c r="W150" s="25"/>
      <c r="X150" s="25"/>
    </row>
    <row r="151" spans="1:24" x14ac:dyDescent="0.25">
      <c r="A151" s="25"/>
      <c r="B151" s="25"/>
      <c r="C151" s="25"/>
      <c r="D151" s="25"/>
      <c r="E151" s="25"/>
      <c r="F151" s="25"/>
      <c r="G151" s="25"/>
      <c r="H151" s="25"/>
      <c r="I151" s="25"/>
      <c r="J151" s="25"/>
      <c r="K151" s="25"/>
      <c r="L151" s="25"/>
      <c r="M151" s="25"/>
      <c r="N151" s="25"/>
      <c r="O151" s="25"/>
      <c r="P151" s="25"/>
      <c r="Q151" s="25"/>
      <c r="R151" s="25"/>
      <c r="S151" s="25"/>
      <c r="T151" s="25"/>
      <c r="U151" s="25"/>
      <c r="V151" s="25"/>
      <c r="W151" s="25"/>
      <c r="X151" s="25"/>
    </row>
    <row r="152" spans="1:24" x14ac:dyDescent="0.25">
      <c r="A152" s="25"/>
      <c r="B152" s="25"/>
      <c r="C152" s="25"/>
      <c r="D152" s="25"/>
      <c r="E152" s="25"/>
      <c r="F152" s="25"/>
      <c r="G152" s="25"/>
      <c r="H152" s="25"/>
      <c r="I152" s="25"/>
      <c r="J152" s="25"/>
      <c r="K152" s="25"/>
      <c r="L152" s="25"/>
      <c r="M152" s="25"/>
      <c r="N152" s="25"/>
      <c r="O152" s="25"/>
      <c r="P152" s="25"/>
      <c r="Q152" s="25"/>
      <c r="R152" s="25"/>
      <c r="S152" s="25"/>
      <c r="T152" s="25"/>
      <c r="U152" s="25"/>
      <c r="V152" s="25"/>
      <c r="W152" s="25"/>
      <c r="X152" s="25"/>
    </row>
    <row r="153" spans="1:24" x14ac:dyDescent="0.25">
      <c r="A153" s="25"/>
      <c r="B153" s="25"/>
      <c r="C153" s="25"/>
      <c r="D153" s="25"/>
      <c r="E153" s="25"/>
      <c r="F153" s="25"/>
      <c r="G153" s="25"/>
      <c r="H153" s="25"/>
      <c r="I153" s="25"/>
      <c r="J153" s="25"/>
      <c r="K153" s="25"/>
      <c r="L153" s="25"/>
      <c r="M153" s="25"/>
      <c r="N153" s="25"/>
      <c r="O153" s="25"/>
      <c r="P153" s="25"/>
      <c r="Q153" s="25"/>
      <c r="R153" s="25"/>
      <c r="S153" s="25"/>
      <c r="T153" s="25"/>
      <c r="U153" s="25"/>
      <c r="V153" s="25"/>
      <c r="W153" s="25"/>
      <c r="X153" s="25"/>
    </row>
    <row r="154" spans="1:24" x14ac:dyDescent="0.25">
      <c r="A154" s="25"/>
      <c r="B154" s="25"/>
      <c r="C154" s="25"/>
      <c r="D154" s="25"/>
      <c r="E154" s="25"/>
      <c r="F154" s="25"/>
      <c r="G154" s="25"/>
      <c r="H154" s="25"/>
      <c r="I154" s="25"/>
      <c r="J154" s="25"/>
      <c r="K154" s="25"/>
      <c r="L154" s="25"/>
      <c r="M154" s="25"/>
      <c r="N154" s="25"/>
      <c r="O154" s="25"/>
      <c r="P154" s="25"/>
      <c r="Q154" s="25"/>
      <c r="R154" s="25"/>
      <c r="S154" s="25"/>
      <c r="T154" s="25"/>
      <c r="U154" s="25"/>
      <c r="V154" s="25"/>
      <c r="W154" s="25"/>
      <c r="X154" s="25"/>
    </row>
    <row r="155" spans="1:24" x14ac:dyDescent="0.25">
      <c r="A155" s="25"/>
      <c r="B155" s="25"/>
      <c r="C155" s="25"/>
      <c r="D155" s="25"/>
      <c r="E155" s="25"/>
      <c r="F155" s="25"/>
      <c r="G155" s="25"/>
      <c r="H155" s="25"/>
      <c r="I155" s="25"/>
      <c r="J155" s="25"/>
      <c r="K155" s="25"/>
      <c r="L155" s="25"/>
      <c r="M155" s="25"/>
      <c r="N155" s="25"/>
      <c r="O155" s="25"/>
      <c r="P155" s="25"/>
      <c r="Q155" s="25"/>
      <c r="R155" s="25"/>
      <c r="S155" s="25"/>
      <c r="T155" s="25"/>
      <c r="U155" s="25"/>
      <c r="V155" s="25"/>
      <c r="W155" s="25"/>
      <c r="X155" s="25"/>
    </row>
    <row r="156" spans="1:24" x14ac:dyDescent="0.25">
      <c r="A156" s="25"/>
      <c r="B156" s="25"/>
      <c r="C156" s="25"/>
      <c r="D156" s="25"/>
      <c r="E156" s="25"/>
      <c r="F156" s="25"/>
      <c r="G156" s="25"/>
      <c r="H156" s="25"/>
      <c r="I156" s="25"/>
      <c r="J156" s="25"/>
      <c r="K156" s="25"/>
      <c r="L156" s="25"/>
      <c r="M156" s="25"/>
      <c r="N156" s="25"/>
      <c r="O156" s="25"/>
      <c r="P156" s="25"/>
      <c r="Q156" s="25"/>
      <c r="R156" s="25"/>
      <c r="S156" s="25"/>
      <c r="T156" s="25"/>
      <c r="U156" s="25"/>
      <c r="V156" s="25"/>
      <c r="W156" s="25"/>
      <c r="X156" s="25"/>
    </row>
    <row r="157" spans="1:24" x14ac:dyDescent="0.25">
      <c r="A157" s="25"/>
      <c r="B157" s="25"/>
      <c r="C157" s="25"/>
      <c r="D157" s="25"/>
      <c r="E157" s="25"/>
      <c r="F157" s="25"/>
      <c r="G157" s="25"/>
      <c r="H157" s="25"/>
      <c r="I157" s="25"/>
      <c r="J157" s="25"/>
      <c r="K157" s="25"/>
      <c r="L157" s="25"/>
      <c r="M157" s="25"/>
      <c r="N157" s="25"/>
      <c r="O157" s="25"/>
      <c r="P157" s="25"/>
      <c r="Q157" s="25"/>
      <c r="R157" s="25"/>
      <c r="S157" s="25"/>
      <c r="T157" s="25"/>
      <c r="U157" s="25"/>
      <c r="V157" s="25"/>
      <c r="W157" s="25"/>
      <c r="X157" s="25"/>
    </row>
    <row r="158" spans="1:24" x14ac:dyDescent="0.25">
      <c r="A158" s="25"/>
      <c r="B158" s="25"/>
      <c r="C158" s="25"/>
      <c r="D158" s="25"/>
      <c r="E158" s="25"/>
      <c r="F158" s="25"/>
      <c r="G158" s="25"/>
      <c r="H158" s="25"/>
      <c r="I158" s="25"/>
      <c r="J158" s="25"/>
      <c r="K158" s="25"/>
      <c r="L158" s="25"/>
      <c r="M158" s="25"/>
      <c r="N158" s="25"/>
      <c r="O158" s="25"/>
      <c r="P158" s="25"/>
      <c r="Q158" s="25"/>
      <c r="R158" s="25"/>
      <c r="S158" s="25"/>
      <c r="T158" s="25"/>
      <c r="U158" s="25"/>
      <c r="V158" s="25"/>
      <c r="W158" s="25"/>
      <c r="X158" s="25"/>
    </row>
    <row r="159" spans="1:24" x14ac:dyDescent="0.25">
      <c r="A159" s="25"/>
      <c r="B159" s="25"/>
      <c r="C159" s="25"/>
      <c r="D159" s="25"/>
      <c r="E159" s="25"/>
      <c r="F159" s="25"/>
      <c r="G159" s="25"/>
      <c r="H159" s="25"/>
      <c r="I159" s="25"/>
      <c r="J159" s="25"/>
      <c r="K159" s="25"/>
      <c r="L159" s="25"/>
      <c r="M159" s="25"/>
      <c r="N159" s="25"/>
      <c r="O159" s="25"/>
      <c r="P159" s="25"/>
      <c r="Q159" s="25"/>
      <c r="R159" s="25"/>
      <c r="S159" s="25"/>
      <c r="T159" s="25"/>
      <c r="U159" s="25"/>
      <c r="V159" s="25"/>
      <c r="W159" s="25"/>
      <c r="X159" s="25"/>
    </row>
    <row r="160" spans="1:24" x14ac:dyDescent="0.25">
      <c r="A160" s="25"/>
      <c r="B160" s="25"/>
      <c r="C160" s="25"/>
      <c r="D160" s="25"/>
      <c r="E160" s="25"/>
      <c r="F160" s="25"/>
      <c r="G160" s="25"/>
      <c r="H160" s="25"/>
      <c r="I160" s="25"/>
      <c r="J160" s="25"/>
      <c r="K160" s="25"/>
      <c r="L160" s="25"/>
      <c r="M160" s="25"/>
      <c r="N160" s="25"/>
      <c r="O160" s="25"/>
      <c r="P160" s="25"/>
      <c r="Q160" s="25"/>
      <c r="R160" s="25"/>
      <c r="S160" s="25"/>
      <c r="T160" s="25"/>
      <c r="U160" s="25"/>
      <c r="V160" s="25"/>
      <c r="W160" s="25"/>
      <c r="X160" s="25"/>
    </row>
    <row r="161" spans="1:24" x14ac:dyDescent="0.25">
      <c r="A161" s="25"/>
      <c r="B161" s="25"/>
      <c r="C161" s="25"/>
      <c r="D161" s="25"/>
      <c r="E161" s="25"/>
      <c r="F161" s="25"/>
      <c r="G161" s="25"/>
      <c r="H161" s="25"/>
      <c r="I161" s="25"/>
      <c r="J161" s="25"/>
      <c r="K161" s="25"/>
      <c r="L161" s="25"/>
      <c r="M161" s="25"/>
      <c r="N161" s="25"/>
      <c r="O161" s="25"/>
      <c r="P161" s="25"/>
      <c r="Q161" s="25"/>
      <c r="R161" s="25"/>
      <c r="S161" s="25"/>
      <c r="T161" s="25"/>
      <c r="U161" s="25"/>
      <c r="V161" s="25"/>
      <c r="W161" s="25"/>
      <c r="X161" s="25"/>
    </row>
    <row r="162" spans="1:24" x14ac:dyDescent="0.25">
      <c r="A162" s="25"/>
      <c r="B162" s="25"/>
      <c r="C162" s="25"/>
      <c r="D162" s="25"/>
      <c r="E162" s="25"/>
      <c r="F162" s="25"/>
      <c r="G162" s="25"/>
      <c r="H162" s="25"/>
      <c r="I162" s="25"/>
      <c r="J162" s="25"/>
      <c r="K162" s="25"/>
      <c r="L162" s="25"/>
      <c r="M162" s="25"/>
      <c r="N162" s="25"/>
      <c r="O162" s="25"/>
      <c r="P162" s="25"/>
      <c r="Q162" s="25"/>
      <c r="R162" s="25"/>
      <c r="S162" s="25"/>
      <c r="T162" s="25"/>
      <c r="U162" s="25"/>
      <c r="V162" s="25"/>
      <c r="W162" s="25"/>
      <c r="X162" s="25"/>
    </row>
    <row r="163" spans="1:24" x14ac:dyDescent="0.25">
      <c r="A163" s="25"/>
      <c r="B163" s="25"/>
      <c r="C163" s="25"/>
      <c r="D163" s="25"/>
      <c r="E163" s="25"/>
      <c r="F163" s="25"/>
      <c r="G163" s="25"/>
      <c r="H163" s="25"/>
      <c r="I163" s="25"/>
      <c r="J163" s="25"/>
      <c r="K163" s="25"/>
      <c r="L163" s="25"/>
      <c r="M163" s="25"/>
      <c r="N163" s="25"/>
      <c r="O163" s="25"/>
      <c r="P163" s="25"/>
      <c r="Q163" s="25"/>
      <c r="R163" s="25"/>
      <c r="S163" s="25"/>
      <c r="T163" s="25"/>
      <c r="U163" s="25"/>
      <c r="V163" s="25"/>
      <c r="W163" s="25"/>
      <c r="X163" s="25"/>
    </row>
    <row r="164" spans="1:24" x14ac:dyDescent="0.25">
      <c r="A164" s="25"/>
      <c r="B164" s="25"/>
      <c r="C164" s="25"/>
      <c r="D164" s="25"/>
      <c r="E164" s="25"/>
      <c r="F164" s="25"/>
      <c r="G164" s="25"/>
      <c r="H164" s="25"/>
      <c r="I164" s="25"/>
      <c r="J164" s="25"/>
      <c r="K164" s="25"/>
      <c r="L164" s="25"/>
      <c r="M164" s="25"/>
      <c r="N164" s="25"/>
      <c r="O164" s="25"/>
      <c r="P164" s="25"/>
      <c r="Q164" s="25"/>
      <c r="R164" s="25"/>
      <c r="S164" s="25"/>
      <c r="T164" s="25"/>
      <c r="U164" s="25"/>
      <c r="V164" s="25"/>
      <c r="W164" s="25"/>
      <c r="X164" s="25"/>
    </row>
    <row r="165" spans="1:24" x14ac:dyDescent="0.25">
      <c r="A165" s="25"/>
      <c r="B165" s="25"/>
      <c r="C165" s="25"/>
      <c r="D165" s="25"/>
      <c r="E165" s="25"/>
      <c r="F165" s="25"/>
      <c r="G165" s="25"/>
      <c r="H165" s="25"/>
      <c r="I165" s="25"/>
      <c r="J165" s="25"/>
      <c r="K165" s="25"/>
      <c r="L165" s="25"/>
      <c r="M165" s="25"/>
      <c r="N165" s="25"/>
      <c r="O165" s="25"/>
      <c r="P165" s="25"/>
      <c r="Q165" s="25"/>
      <c r="R165" s="25"/>
      <c r="S165" s="25"/>
      <c r="T165" s="25"/>
      <c r="U165" s="25"/>
      <c r="V165" s="25"/>
      <c r="W165" s="25"/>
      <c r="X165" s="25"/>
    </row>
    <row r="166" spans="1:24" x14ac:dyDescent="0.25">
      <c r="A166" s="25"/>
      <c r="B166" s="25"/>
      <c r="C166" s="25"/>
      <c r="D166" s="25"/>
      <c r="E166" s="25"/>
      <c r="F166" s="25"/>
      <c r="G166" s="25"/>
      <c r="H166" s="25"/>
      <c r="I166" s="25"/>
      <c r="J166" s="25"/>
      <c r="K166" s="25"/>
      <c r="L166" s="25"/>
      <c r="M166" s="25"/>
      <c r="N166" s="25"/>
      <c r="O166" s="25"/>
      <c r="P166" s="25"/>
      <c r="Q166" s="25"/>
      <c r="R166" s="25"/>
      <c r="S166" s="25"/>
      <c r="T166" s="25"/>
      <c r="U166" s="25"/>
      <c r="V166" s="25"/>
      <c r="W166" s="25"/>
      <c r="X166" s="25"/>
    </row>
    <row r="167" spans="1:24" x14ac:dyDescent="0.25">
      <c r="A167" s="25"/>
      <c r="B167" s="25"/>
      <c r="C167" s="25"/>
      <c r="D167" s="25"/>
      <c r="E167" s="25"/>
      <c r="F167" s="25"/>
      <c r="G167" s="25"/>
      <c r="H167" s="25"/>
      <c r="I167" s="25"/>
      <c r="J167" s="25"/>
      <c r="K167" s="25"/>
      <c r="L167" s="25"/>
      <c r="M167" s="25"/>
      <c r="N167" s="25"/>
      <c r="O167" s="25"/>
      <c r="P167" s="25"/>
      <c r="Q167" s="25"/>
      <c r="R167" s="25"/>
      <c r="S167" s="25"/>
      <c r="T167" s="25"/>
      <c r="U167" s="25"/>
      <c r="V167" s="25"/>
      <c r="W167" s="25"/>
      <c r="X167" s="25"/>
    </row>
    <row r="168" spans="1:24" x14ac:dyDescent="0.25">
      <c r="A168" s="25"/>
      <c r="B168" s="25"/>
      <c r="C168" s="25"/>
      <c r="D168" s="25"/>
      <c r="E168" s="25"/>
      <c r="F168" s="25"/>
      <c r="G168" s="25"/>
      <c r="H168" s="25"/>
      <c r="I168" s="25"/>
      <c r="J168" s="25"/>
      <c r="K168" s="25"/>
      <c r="L168" s="25"/>
      <c r="M168" s="25"/>
      <c r="N168" s="25"/>
      <c r="O168" s="25"/>
      <c r="P168" s="25"/>
      <c r="Q168" s="25"/>
      <c r="R168" s="25"/>
      <c r="S168" s="25"/>
      <c r="T168" s="25"/>
      <c r="U168" s="25"/>
      <c r="V168" s="25"/>
      <c r="W168" s="25"/>
      <c r="X168" s="25"/>
    </row>
    <row r="169" spans="1:24" x14ac:dyDescent="0.25">
      <c r="A169" s="25"/>
      <c r="B169" s="25"/>
      <c r="C169" s="25"/>
      <c r="D169" s="25"/>
      <c r="E169" s="25"/>
      <c r="F169" s="25"/>
      <c r="G169" s="25"/>
      <c r="H169" s="25"/>
      <c r="I169" s="25"/>
      <c r="J169" s="25"/>
      <c r="K169" s="25"/>
      <c r="L169" s="25"/>
      <c r="M169" s="25"/>
      <c r="N169" s="25"/>
      <c r="O169" s="25"/>
      <c r="P169" s="25"/>
      <c r="Q169" s="25"/>
      <c r="R169" s="25"/>
      <c r="S169" s="25"/>
      <c r="T169" s="25"/>
      <c r="U169" s="25"/>
      <c r="V169" s="25"/>
      <c r="W169" s="25"/>
      <c r="X169" s="25"/>
    </row>
    <row r="170" spans="1:24" x14ac:dyDescent="0.25">
      <c r="A170" s="25"/>
      <c r="B170" s="25"/>
      <c r="C170" s="25"/>
      <c r="D170" s="25"/>
      <c r="E170" s="25"/>
      <c r="F170" s="25"/>
      <c r="G170" s="25"/>
      <c r="H170" s="25"/>
      <c r="I170" s="25"/>
      <c r="J170" s="25"/>
      <c r="K170" s="25"/>
      <c r="L170" s="25"/>
      <c r="M170" s="25"/>
      <c r="N170" s="25"/>
      <c r="O170" s="25"/>
      <c r="P170" s="25"/>
      <c r="Q170" s="25"/>
      <c r="R170" s="25"/>
      <c r="S170" s="25"/>
      <c r="T170" s="25"/>
      <c r="U170" s="25"/>
      <c r="V170" s="25"/>
      <c r="W170" s="25"/>
      <c r="X170" s="25"/>
    </row>
    <row r="171" spans="1:24" x14ac:dyDescent="0.25">
      <c r="A171" s="25"/>
      <c r="B171" s="25"/>
      <c r="C171" s="25"/>
      <c r="D171" s="25"/>
      <c r="E171" s="25"/>
      <c r="F171" s="25"/>
      <c r="G171" s="25"/>
      <c r="H171" s="25"/>
      <c r="I171" s="25"/>
      <c r="J171" s="25"/>
      <c r="K171" s="25"/>
      <c r="L171" s="25"/>
      <c r="M171" s="25"/>
      <c r="N171" s="25"/>
      <c r="O171" s="25"/>
      <c r="P171" s="25"/>
      <c r="Q171" s="25"/>
      <c r="R171" s="25"/>
      <c r="S171" s="25"/>
      <c r="T171" s="25"/>
      <c r="U171" s="25"/>
      <c r="V171" s="25"/>
      <c r="W171" s="25"/>
      <c r="X171" s="25"/>
    </row>
    <row r="172" spans="1:24" x14ac:dyDescent="0.25">
      <c r="A172" s="25"/>
      <c r="B172" s="25"/>
      <c r="C172" s="25"/>
      <c r="D172" s="25"/>
      <c r="E172" s="25"/>
      <c r="F172" s="25"/>
      <c r="G172" s="25"/>
      <c r="H172" s="25"/>
      <c r="I172" s="25"/>
      <c r="J172" s="25"/>
      <c r="K172" s="25"/>
      <c r="L172" s="25"/>
      <c r="M172" s="25"/>
      <c r="N172" s="25"/>
      <c r="O172" s="25"/>
      <c r="P172" s="25"/>
      <c r="Q172" s="25"/>
      <c r="R172" s="25"/>
      <c r="S172" s="25"/>
      <c r="T172" s="25"/>
      <c r="U172" s="25"/>
      <c r="V172" s="25"/>
      <c r="W172" s="25"/>
      <c r="X172" s="25"/>
    </row>
    <row r="173" spans="1:24" x14ac:dyDescent="0.25">
      <c r="A173" s="25"/>
      <c r="B173" s="25"/>
      <c r="C173" s="25"/>
      <c r="D173" s="25"/>
      <c r="E173" s="25"/>
      <c r="F173" s="25"/>
      <c r="G173" s="25"/>
      <c r="H173" s="25"/>
      <c r="I173" s="25"/>
      <c r="J173" s="25"/>
      <c r="K173" s="25"/>
      <c r="L173" s="25"/>
      <c r="M173" s="25"/>
      <c r="N173" s="25"/>
      <c r="O173" s="25"/>
      <c r="P173" s="25"/>
      <c r="Q173" s="25"/>
      <c r="R173" s="25"/>
      <c r="S173" s="25"/>
      <c r="T173" s="25"/>
      <c r="U173" s="25"/>
      <c r="V173" s="25"/>
      <c r="W173" s="25"/>
      <c r="X173" s="25"/>
    </row>
    <row r="174" spans="1:24" x14ac:dyDescent="0.25">
      <c r="A174" s="25"/>
      <c r="B174" s="25"/>
      <c r="C174" s="25"/>
      <c r="D174" s="25"/>
      <c r="E174" s="25"/>
      <c r="F174" s="25"/>
      <c r="G174" s="25"/>
      <c r="H174" s="25"/>
      <c r="I174" s="25"/>
      <c r="J174" s="25"/>
      <c r="K174" s="25"/>
      <c r="L174" s="25"/>
      <c r="M174" s="25"/>
      <c r="N174" s="25"/>
      <c r="O174" s="25"/>
      <c r="P174" s="25"/>
      <c r="Q174" s="25"/>
      <c r="R174" s="25"/>
      <c r="S174" s="25"/>
      <c r="T174" s="25"/>
      <c r="U174" s="25"/>
      <c r="V174" s="25"/>
      <c r="W174" s="25"/>
      <c r="X174" s="25"/>
    </row>
    <row r="175" spans="1:24" x14ac:dyDescent="0.25">
      <c r="A175" s="25"/>
      <c r="B175" s="25"/>
      <c r="C175" s="25"/>
      <c r="D175" s="25"/>
      <c r="E175" s="25"/>
      <c r="F175" s="25"/>
      <c r="G175" s="25"/>
      <c r="H175" s="25"/>
      <c r="I175" s="25"/>
      <c r="J175" s="25"/>
      <c r="K175" s="25"/>
      <c r="L175" s="25"/>
      <c r="M175" s="25"/>
      <c r="N175" s="25"/>
      <c r="O175" s="25"/>
      <c r="P175" s="25"/>
      <c r="Q175" s="25"/>
      <c r="R175" s="25"/>
      <c r="S175" s="25"/>
      <c r="T175" s="25"/>
      <c r="U175" s="25"/>
      <c r="V175" s="25"/>
      <c r="W175" s="25"/>
      <c r="X175" s="25"/>
    </row>
    <row r="176" spans="1:24" x14ac:dyDescent="0.25">
      <c r="A176" s="25"/>
      <c r="B176" s="25"/>
      <c r="C176" s="25"/>
      <c r="D176" s="25"/>
      <c r="E176" s="25"/>
      <c r="F176" s="25"/>
      <c r="G176" s="25"/>
      <c r="H176" s="25"/>
      <c r="I176" s="25"/>
      <c r="J176" s="25"/>
      <c r="K176" s="25"/>
      <c r="L176" s="25"/>
      <c r="M176" s="25"/>
      <c r="N176" s="25"/>
      <c r="O176" s="25"/>
      <c r="P176" s="25"/>
      <c r="Q176" s="25"/>
      <c r="R176" s="25"/>
      <c r="S176" s="25"/>
      <c r="T176" s="25"/>
      <c r="U176" s="25"/>
      <c r="V176" s="25"/>
      <c r="W176" s="25"/>
      <c r="X176" s="25"/>
    </row>
    <row r="177" spans="1:24" x14ac:dyDescent="0.25">
      <c r="A177" s="25"/>
      <c r="B177" s="25"/>
      <c r="C177" s="25"/>
      <c r="D177" s="25"/>
      <c r="E177" s="25"/>
      <c r="F177" s="25"/>
      <c r="G177" s="25"/>
      <c r="H177" s="25"/>
      <c r="I177" s="25"/>
      <c r="J177" s="25"/>
      <c r="K177" s="25"/>
      <c r="L177" s="25"/>
      <c r="M177" s="25"/>
      <c r="N177" s="25"/>
      <c r="O177" s="25"/>
      <c r="P177" s="25"/>
      <c r="Q177" s="25"/>
      <c r="R177" s="25"/>
      <c r="S177" s="25"/>
      <c r="T177" s="25"/>
      <c r="U177" s="25"/>
      <c r="V177" s="25"/>
      <c r="W177" s="25"/>
      <c r="X177" s="25"/>
    </row>
    <row r="178" spans="1:24" x14ac:dyDescent="0.25">
      <c r="A178" s="25"/>
      <c r="B178" s="25"/>
      <c r="C178" s="25"/>
      <c r="D178" s="25"/>
      <c r="E178" s="25"/>
      <c r="F178" s="25"/>
      <c r="G178" s="25"/>
      <c r="H178" s="25"/>
      <c r="I178" s="25"/>
      <c r="J178" s="25"/>
      <c r="K178" s="25"/>
      <c r="L178" s="25"/>
      <c r="M178" s="25"/>
      <c r="N178" s="25"/>
      <c r="O178" s="25"/>
      <c r="P178" s="25"/>
      <c r="Q178" s="25"/>
      <c r="R178" s="25"/>
      <c r="S178" s="25"/>
      <c r="T178" s="25"/>
      <c r="U178" s="25"/>
      <c r="V178" s="25"/>
      <c r="W178" s="25"/>
      <c r="X178" s="25"/>
    </row>
    <row r="179" spans="1:24" x14ac:dyDescent="0.25">
      <c r="A179" s="25"/>
      <c r="B179" s="25"/>
      <c r="C179" s="25"/>
      <c r="D179" s="25"/>
      <c r="E179" s="25"/>
      <c r="F179" s="25"/>
      <c r="G179" s="25"/>
      <c r="H179" s="25"/>
      <c r="I179" s="25"/>
      <c r="J179" s="25"/>
      <c r="K179" s="25"/>
      <c r="L179" s="25"/>
      <c r="M179" s="25"/>
      <c r="N179" s="25"/>
      <c r="O179" s="25"/>
      <c r="P179" s="25"/>
      <c r="Q179" s="25"/>
      <c r="R179" s="25"/>
      <c r="S179" s="25"/>
      <c r="T179" s="25"/>
      <c r="U179" s="25"/>
      <c r="V179" s="25"/>
      <c r="W179" s="25"/>
      <c r="X179" s="25"/>
    </row>
    <row r="180" spans="1:24" x14ac:dyDescent="0.25">
      <c r="A180" s="25"/>
      <c r="B180" s="25"/>
      <c r="C180" s="25"/>
      <c r="D180" s="25"/>
      <c r="E180" s="25"/>
      <c r="F180" s="25"/>
      <c r="G180" s="25"/>
      <c r="H180" s="25"/>
      <c r="I180" s="25"/>
      <c r="J180" s="25"/>
      <c r="K180" s="25"/>
      <c r="L180" s="25"/>
      <c r="M180" s="25"/>
      <c r="N180" s="25"/>
      <c r="O180" s="25"/>
      <c r="P180" s="25"/>
      <c r="Q180" s="25"/>
      <c r="R180" s="25"/>
      <c r="S180" s="25"/>
      <c r="T180" s="25"/>
      <c r="U180" s="25"/>
      <c r="V180" s="25"/>
      <c r="W180" s="25"/>
      <c r="X180" s="25"/>
    </row>
    <row r="181" spans="1:24" x14ac:dyDescent="0.25">
      <c r="A181" s="25"/>
      <c r="B181" s="25"/>
      <c r="C181" s="25"/>
      <c r="D181" s="25"/>
      <c r="E181" s="25"/>
      <c r="F181" s="25"/>
      <c r="G181" s="25"/>
      <c r="H181" s="25"/>
      <c r="I181" s="25"/>
      <c r="J181" s="25"/>
      <c r="K181" s="25"/>
      <c r="L181" s="25"/>
      <c r="M181" s="25"/>
      <c r="N181" s="25"/>
      <c r="O181" s="25"/>
      <c r="P181" s="25"/>
      <c r="Q181" s="25"/>
      <c r="R181" s="25"/>
      <c r="S181" s="25"/>
      <c r="T181" s="25"/>
      <c r="U181" s="25"/>
      <c r="V181" s="25"/>
      <c r="W181" s="25"/>
      <c r="X181" s="25"/>
    </row>
    <row r="182" spans="1:24" x14ac:dyDescent="0.25">
      <c r="A182" s="25"/>
      <c r="B182" s="25"/>
      <c r="C182" s="25"/>
      <c r="D182" s="25"/>
      <c r="E182" s="25"/>
      <c r="F182" s="25"/>
      <c r="G182" s="25"/>
      <c r="H182" s="25"/>
      <c r="I182" s="25"/>
      <c r="J182" s="25"/>
      <c r="K182" s="25"/>
      <c r="L182" s="25"/>
      <c r="M182" s="25"/>
      <c r="N182" s="25"/>
      <c r="O182" s="25"/>
      <c r="P182" s="25"/>
      <c r="Q182" s="25"/>
      <c r="R182" s="25"/>
      <c r="S182" s="25"/>
      <c r="T182" s="25"/>
      <c r="U182" s="25"/>
      <c r="V182" s="25"/>
      <c r="W182" s="25"/>
      <c r="X182" s="25"/>
    </row>
    <row r="183" spans="1:24" x14ac:dyDescent="0.25">
      <c r="A183" s="25"/>
      <c r="B183" s="25"/>
      <c r="C183" s="25"/>
      <c r="D183" s="25"/>
      <c r="E183" s="25"/>
      <c r="F183" s="25"/>
      <c r="G183" s="25"/>
      <c r="H183" s="25"/>
      <c r="I183" s="25"/>
      <c r="J183" s="25"/>
      <c r="K183" s="25"/>
      <c r="L183" s="25"/>
      <c r="M183" s="25"/>
      <c r="N183" s="25"/>
      <c r="O183" s="25"/>
      <c r="P183" s="25"/>
      <c r="Q183" s="25"/>
      <c r="R183" s="25"/>
      <c r="S183" s="25"/>
      <c r="T183" s="25"/>
      <c r="U183" s="25"/>
      <c r="V183" s="25"/>
      <c r="W183" s="25"/>
      <c r="X183" s="25"/>
    </row>
    <row r="184" spans="1:24" x14ac:dyDescent="0.25">
      <c r="A184" s="25"/>
      <c r="B184" s="25"/>
      <c r="C184" s="25"/>
      <c r="D184" s="25"/>
      <c r="E184" s="25"/>
      <c r="F184" s="25"/>
      <c r="G184" s="25"/>
      <c r="H184" s="25"/>
      <c r="I184" s="25"/>
      <c r="J184" s="25"/>
      <c r="K184" s="25"/>
      <c r="L184" s="25"/>
      <c r="M184" s="25"/>
      <c r="N184" s="25"/>
      <c r="O184" s="25"/>
      <c r="P184" s="25"/>
      <c r="Q184" s="25"/>
      <c r="R184" s="25"/>
      <c r="S184" s="25"/>
      <c r="T184" s="25"/>
      <c r="U184" s="25"/>
      <c r="V184" s="25"/>
      <c r="W184" s="25"/>
      <c r="X184" s="25"/>
    </row>
    <row r="185" spans="1:24" x14ac:dyDescent="0.25">
      <c r="A185" s="25"/>
      <c r="B185" s="25"/>
      <c r="C185" s="25"/>
      <c r="D185" s="25"/>
      <c r="E185" s="25"/>
      <c r="F185" s="25"/>
      <c r="G185" s="25"/>
      <c r="H185" s="25"/>
      <c r="I185" s="25"/>
      <c r="J185" s="25"/>
      <c r="K185" s="25"/>
      <c r="L185" s="25"/>
      <c r="M185" s="25"/>
      <c r="N185" s="25"/>
      <c r="O185" s="25"/>
      <c r="P185" s="25"/>
      <c r="Q185" s="25"/>
      <c r="R185" s="25"/>
      <c r="S185" s="25"/>
      <c r="T185" s="25"/>
      <c r="U185" s="25"/>
      <c r="V185" s="25"/>
      <c r="W185" s="25"/>
      <c r="X185" s="25"/>
    </row>
    <row r="186" spans="1:24" x14ac:dyDescent="0.25">
      <c r="A186" s="25"/>
      <c r="B186" s="25"/>
      <c r="C186" s="25"/>
      <c r="D186" s="25"/>
      <c r="E186" s="25"/>
      <c r="F186" s="25"/>
      <c r="G186" s="25"/>
      <c r="H186" s="25"/>
      <c r="I186" s="25"/>
      <c r="J186" s="25"/>
      <c r="K186" s="25"/>
      <c r="L186" s="25"/>
      <c r="M186" s="25"/>
      <c r="N186" s="25"/>
      <c r="O186" s="25"/>
      <c r="P186" s="25"/>
      <c r="Q186" s="25"/>
      <c r="R186" s="25"/>
      <c r="S186" s="25"/>
      <c r="T186" s="25"/>
      <c r="U186" s="25"/>
      <c r="V186" s="25"/>
      <c r="W186" s="25"/>
      <c r="X186" s="25"/>
    </row>
    <row r="187" spans="1:24" x14ac:dyDescent="0.25">
      <c r="A187" s="25"/>
      <c r="B187" s="25"/>
      <c r="C187" s="25"/>
      <c r="D187" s="25"/>
      <c r="E187" s="25"/>
      <c r="F187" s="25"/>
      <c r="G187" s="25"/>
      <c r="H187" s="25"/>
      <c r="I187" s="25"/>
      <c r="J187" s="25"/>
      <c r="K187" s="25"/>
      <c r="L187" s="25"/>
      <c r="M187" s="25"/>
      <c r="N187" s="25"/>
      <c r="O187" s="25"/>
      <c r="P187" s="25"/>
      <c r="Q187" s="25"/>
      <c r="R187" s="25"/>
      <c r="S187" s="25"/>
      <c r="T187" s="25"/>
      <c r="U187" s="25"/>
      <c r="V187" s="25"/>
      <c r="W187" s="25"/>
      <c r="X187" s="25"/>
    </row>
    <row r="188" spans="1:24" x14ac:dyDescent="0.25">
      <c r="A188" s="25"/>
      <c r="B188" s="25"/>
      <c r="C188" s="25"/>
      <c r="D188" s="25"/>
      <c r="E188" s="25"/>
      <c r="F188" s="25"/>
      <c r="G188" s="25"/>
      <c r="H188" s="25"/>
      <c r="I188" s="25"/>
      <c r="J188" s="25"/>
      <c r="K188" s="25"/>
      <c r="L188" s="25"/>
      <c r="M188" s="25"/>
      <c r="N188" s="25"/>
      <c r="O188" s="25"/>
      <c r="P188" s="25"/>
      <c r="Q188" s="25"/>
      <c r="R188" s="25"/>
      <c r="S188" s="25"/>
      <c r="T188" s="25"/>
      <c r="U188" s="25"/>
      <c r="V188" s="25"/>
      <c r="W188" s="25"/>
      <c r="X188" s="25"/>
    </row>
    <row r="189" spans="1:24" x14ac:dyDescent="0.25">
      <c r="A189" s="25"/>
      <c r="B189" s="25"/>
      <c r="C189" s="25"/>
      <c r="D189" s="25"/>
      <c r="E189" s="25"/>
      <c r="F189" s="25"/>
      <c r="G189" s="25"/>
      <c r="H189" s="25"/>
      <c r="I189" s="25"/>
      <c r="J189" s="25"/>
      <c r="K189" s="25"/>
      <c r="L189" s="25"/>
      <c r="M189" s="25"/>
      <c r="N189" s="25"/>
      <c r="O189" s="25"/>
      <c r="P189" s="25"/>
      <c r="Q189" s="25"/>
      <c r="R189" s="25"/>
      <c r="S189" s="25"/>
      <c r="T189" s="25"/>
      <c r="U189" s="25"/>
      <c r="V189" s="25"/>
      <c r="W189" s="25"/>
      <c r="X189" s="25"/>
    </row>
    <row r="190" spans="1:24" x14ac:dyDescent="0.25">
      <c r="A190" s="25"/>
      <c r="B190" s="25"/>
      <c r="C190" s="25"/>
      <c r="D190" s="25"/>
      <c r="E190" s="25"/>
      <c r="F190" s="25"/>
      <c r="G190" s="25"/>
      <c r="H190" s="25"/>
      <c r="I190" s="25"/>
      <c r="J190" s="25"/>
      <c r="K190" s="25"/>
      <c r="L190" s="25"/>
      <c r="M190" s="25"/>
      <c r="N190" s="25"/>
      <c r="O190" s="25"/>
      <c r="P190" s="25"/>
      <c r="Q190" s="25"/>
      <c r="R190" s="25"/>
      <c r="S190" s="25"/>
      <c r="T190" s="25"/>
      <c r="U190" s="25"/>
      <c r="V190" s="25"/>
      <c r="W190" s="25"/>
      <c r="X190" s="25"/>
    </row>
    <row r="191" spans="1:24" x14ac:dyDescent="0.25">
      <c r="A191" s="25"/>
      <c r="B191" s="25"/>
      <c r="C191" s="25"/>
      <c r="D191" s="25"/>
      <c r="E191" s="25"/>
      <c r="F191" s="25"/>
      <c r="G191" s="25"/>
      <c r="H191" s="25"/>
      <c r="I191" s="25"/>
      <c r="J191" s="25"/>
      <c r="K191" s="25"/>
      <c r="L191" s="25"/>
      <c r="M191" s="25"/>
      <c r="N191" s="25"/>
      <c r="O191" s="25"/>
      <c r="P191" s="25"/>
      <c r="Q191" s="25"/>
      <c r="R191" s="25"/>
      <c r="S191" s="25"/>
      <c r="T191" s="25"/>
      <c r="U191" s="25"/>
      <c r="V191" s="25"/>
      <c r="W191" s="25"/>
      <c r="X191" s="25"/>
    </row>
    <row r="192" spans="1:24" x14ac:dyDescent="0.25">
      <c r="A192" s="25"/>
      <c r="B192" s="25"/>
      <c r="C192" s="25"/>
      <c r="D192" s="25"/>
      <c r="E192" s="25"/>
      <c r="F192" s="25"/>
      <c r="G192" s="25"/>
      <c r="H192" s="25"/>
      <c r="I192" s="25"/>
      <c r="J192" s="25"/>
      <c r="K192" s="25"/>
      <c r="L192" s="25"/>
      <c r="M192" s="25"/>
      <c r="N192" s="25"/>
      <c r="O192" s="25"/>
      <c r="P192" s="25"/>
      <c r="Q192" s="25"/>
      <c r="R192" s="25"/>
      <c r="S192" s="25"/>
      <c r="T192" s="25"/>
      <c r="U192" s="25"/>
      <c r="V192" s="25"/>
      <c r="W192" s="25"/>
      <c r="X192" s="25"/>
    </row>
    <row r="193" spans="1:24" x14ac:dyDescent="0.25">
      <c r="A193" s="25"/>
      <c r="B193" s="25"/>
      <c r="C193" s="25"/>
      <c r="D193" s="25"/>
      <c r="E193" s="25"/>
      <c r="F193" s="25"/>
      <c r="G193" s="25"/>
      <c r="H193" s="25"/>
      <c r="I193" s="25"/>
      <c r="J193" s="25"/>
      <c r="K193" s="25"/>
      <c r="L193" s="25"/>
      <c r="M193" s="25"/>
      <c r="N193" s="25"/>
      <c r="O193" s="25"/>
      <c r="P193" s="25"/>
      <c r="Q193" s="25"/>
      <c r="R193" s="25"/>
      <c r="S193" s="25"/>
      <c r="T193" s="25"/>
      <c r="U193" s="25"/>
      <c r="V193" s="25"/>
      <c r="W193" s="25"/>
      <c r="X193" s="25"/>
    </row>
    <row r="194" spans="1:24" x14ac:dyDescent="0.25">
      <c r="A194" s="25"/>
      <c r="B194" s="25"/>
      <c r="C194" s="25"/>
      <c r="D194" s="25"/>
      <c r="E194" s="25"/>
      <c r="F194" s="25"/>
      <c r="G194" s="25"/>
      <c r="H194" s="25"/>
      <c r="I194" s="25"/>
      <c r="J194" s="25"/>
      <c r="K194" s="25"/>
      <c r="L194" s="25"/>
      <c r="M194" s="25"/>
      <c r="N194" s="25"/>
      <c r="O194" s="25"/>
      <c r="P194" s="25"/>
      <c r="Q194" s="25"/>
      <c r="R194" s="25"/>
      <c r="S194" s="25"/>
      <c r="T194" s="25"/>
      <c r="U194" s="25"/>
      <c r="V194" s="25"/>
      <c r="W194" s="25"/>
      <c r="X194" s="25"/>
    </row>
    <row r="195" spans="1:24" x14ac:dyDescent="0.25">
      <c r="A195" s="25"/>
      <c r="B195" s="25"/>
      <c r="C195" s="25"/>
      <c r="D195" s="25"/>
      <c r="E195" s="25"/>
      <c r="F195" s="25"/>
      <c r="G195" s="25"/>
      <c r="H195" s="25"/>
      <c r="I195" s="25"/>
      <c r="J195" s="25"/>
      <c r="K195" s="25"/>
      <c r="L195" s="25"/>
      <c r="M195" s="25"/>
      <c r="N195" s="25"/>
      <c r="O195" s="25"/>
      <c r="P195" s="25"/>
      <c r="Q195" s="25"/>
      <c r="R195" s="25"/>
      <c r="S195" s="25"/>
      <c r="T195" s="25"/>
      <c r="U195" s="25"/>
      <c r="V195" s="25"/>
      <c r="W195" s="25"/>
      <c r="X195" s="25"/>
    </row>
    <row r="196" spans="1:24" x14ac:dyDescent="0.25">
      <c r="A196" s="25"/>
      <c r="B196" s="25"/>
      <c r="C196" s="25"/>
      <c r="D196" s="25"/>
      <c r="E196" s="25"/>
      <c r="F196" s="25"/>
      <c r="G196" s="25"/>
      <c r="H196" s="25"/>
      <c r="I196" s="25"/>
      <c r="J196" s="25"/>
      <c r="K196" s="25"/>
      <c r="L196" s="25"/>
      <c r="M196" s="25"/>
      <c r="N196" s="25"/>
      <c r="O196" s="25"/>
      <c r="P196" s="25"/>
      <c r="Q196" s="25"/>
      <c r="R196" s="25"/>
      <c r="S196" s="25"/>
      <c r="T196" s="25"/>
      <c r="U196" s="25"/>
      <c r="V196" s="25"/>
      <c r="W196" s="25"/>
      <c r="X196" s="25"/>
    </row>
    <row r="197" spans="1:24" x14ac:dyDescent="0.25">
      <c r="A197" s="25"/>
      <c r="B197" s="25"/>
      <c r="C197" s="25"/>
      <c r="D197" s="25"/>
      <c r="E197" s="25"/>
      <c r="F197" s="25"/>
      <c r="G197" s="25"/>
      <c r="H197" s="25"/>
      <c r="I197" s="25"/>
      <c r="J197" s="25"/>
      <c r="K197" s="25"/>
      <c r="L197" s="25"/>
      <c r="M197" s="25"/>
      <c r="N197" s="25"/>
      <c r="O197" s="25"/>
      <c r="P197" s="25"/>
      <c r="Q197" s="25"/>
      <c r="R197" s="25"/>
      <c r="S197" s="25"/>
      <c r="T197" s="25"/>
      <c r="U197" s="25"/>
      <c r="V197" s="25"/>
      <c r="W197" s="25"/>
      <c r="X197" s="25"/>
    </row>
    <row r="198" spans="1:24" x14ac:dyDescent="0.25">
      <c r="A198" s="25"/>
      <c r="B198" s="25"/>
      <c r="C198" s="25"/>
      <c r="D198" s="25"/>
      <c r="E198" s="25"/>
      <c r="F198" s="25"/>
      <c r="G198" s="25"/>
      <c r="H198" s="25"/>
      <c r="I198" s="25"/>
      <c r="J198" s="25"/>
      <c r="K198" s="25"/>
      <c r="L198" s="25"/>
      <c r="M198" s="25"/>
      <c r="N198" s="25"/>
      <c r="O198" s="25"/>
      <c r="P198" s="25"/>
      <c r="Q198" s="25"/>
      <c r="R198" s="25"/>
      <c r="S198" s="25"/>
      <c r="T198" s="25"/>
      <c r="U198" s="25"/>
      <c r="V198" s="25"/>
      <c r="W198" s="25"/>
      <c r="X198" s="25"/>
    </row>
    <row r="199" spans="1:24" x14ac:dyDescent="0.25">
      <c r="A199" s="25"/>
      <c r="B199" s="25"/>
      <c r="C199" s="25"/>
      <c r="D199" s="25"/>
      <c r="E199" s="25"/>
      <c r="F199" s="25"/>
      <c r="G199" s="25"/>
      <c r="H199" s="25"/>
      <c r="I199" s="25"/>
      <c r="J199" s="25"/>
      <c r="K199" s="25"/>
      <c r="L199" s="25"/>
      <c r="M199" s="25"/>
      <c r="N199" s="25"/>
      <c r="O199" s="25"/>
      <c r="P199" s="25"/>
      <c r="Q199" s="25"/>
      <c r="R199" s="25"/>
      <c r="S199" s="25"/>
      <c r="T199" s="25"/>
      <c r="U199" s="25"/>
      <c r="V199" s="25"/>
      <c r="W199" s="25"/>
      <c r="X199" s="25"/>
    </row>
    <row r="200" spans="1:24" x14ac:dyDescent="0.25">
      <c r="A200" s="25"/>
      <c r="B200" s="25"/>
      <c r="C200" s="25"/>
      <c r="D200" s="25"/>
      <c r="E200" s="25"/>
      <c r="F200" s="25"/>
      <c r="G200" s="25"/>
      <c r="H200" s="25"/>
      <c r="I200" s="25"/>
      <c r="J200" s="25"/>
      <c r="K200" s="25"/>
      <c r="L200" s="25"/>
      <c r="M200" s="25"/>
      <c r="N200" s="25"/>
      <c r="O200" s="25"/>
      <c r="P200" s="25"/>
      <c r="Q200" s="25"/>
      <c r="R200" s="25"/>
      <c r="S200" s="25"/>
      <c r="T200" s="25"/>
      <c r="U200" s="25"/>
      <c r="V200" s="25"/>
      <c r="W200" s="25"/>
      <c r="X200" s="25"/>
    </row>
    <row r="201" spans="1:24" x14ac:dyDescent="0.25">
      <c r="A201" s="25"/>
      <c r="B201" s="25"/>
      <c r="C201" s="25"/>
      <c r="D201" s="25"/>
      <c r="E201" s="25"/>
      <c r="F201" s="25"/>
      <c r="G201" s="25"/>
      <c r="H201" s="25"/>
      <c r="I201" s="25"/>
      <c r="J201" s="25"/>
      <c r="K201" s="25"/>
      <c r="L201" s="25"/>
      <c r="M201" s="25"/>
      <c r="N201" s="25"/>
      <c r="O201" s="25"/>
      <c r="P201" s="25"/>
      <c r="Q201" s="25"/>
      <c r="R201" s="25"/>
      <c r="S201" s="25"/>
      <c r="T201" s="25"/>
      <c r="U201" s="25"/>
      <c r="V201" s="25"/>
      <c r="W201" s="25"/>
      <c r="X201" s="25"/>
    </row>
    <row r="202" spans="1:24" x14ac:dyDescent="0.25">
      <c r="A202" s="25"/>
      <c r="B202" s="25"/>
      <c r="C202" s="25"/>
      <c r="D202" s="25"/>
      <c r="E202" s="25"/>
      <c r="F202" s="25"/>
      <c r="G202" s="25"/>
      <c r="H202" s="25"/>
      <c r="I202" s="25"/>
      <c r="J202" s="25"/>
      <c r="K202" s="25"/>
      <c r="L202" s="25"/>
      <c r="M202" s="25"/>
      <c r="N202" s="25"/>
      <c r="O202" s="25"/>
      <c r="P202" s="25"/>
      <c r="Q202" s="25"/>
      <c r="R202" s="25"/>
      <c r="S202" s="25"/>
      <c r="T202" s="25"/>
      <c r="U202" s="25"/>
      <c r="V202" s="25"/>
      <c r="W202" s="25"/>
      <c r="X202" s="25"/>
    </row>
    <row r="203" spans="1:24" x14ac:dyDescent="0.25">
      <c r="A203" s="25"/>
      <c r="B203" s="25"/>
      <c r="C203" s="25"/>
      <c r="D203" s="25"/>
      <c r="E203" s="25"/>
      <c r="F203" s="25"/>
      <c r="G203" s="25"/>
      <c r="H203" s="25"/>
      <c r="I203" s="25"/>
      <c r="J203" s="25"/>
      <c r="K203" s="25"/>
      <c r="L203" s="25"/>
      <c r="M203" s="25"/>
      <c r="N203" s="25"/>
      <c r="O203" s="25"/>
      <c r="P203" s="25"/>
      <c r="Q203" s="25"/>
      <c r="R203" s="25"/>
      <c r="S203" s="25"/>
      <c r="T203" s="25"/>
      <c r="U203" s="25"/>
      <c r="V203" s="25"/>
      <c r="W203" s="25"/>
      <c r="X203" s="25"/>
    </row>
    <row r="204" spans="1:24" x14ac:dyDescent="0.25">
      <c r="A204" s="25"/>
      <c r="B204" s="25"/>
      <c r="C204" s="25"/>
      <c r="D204" s="25"/>
      <c r="E204" s="25"/>
      <c r="F204" s="25"/>
      <c r="G204" s="25"/>
      <c r="H204" s="25"/>
      <c r="I204" s="25"/>
      <c r="J204" s="25"/>
      <c r="K204" s="25"/>
      <c r="L204" s="25"/>
      <c r="M204" s="25"/>
      <c r="N204" s="25"/>
      <c r="O204" s="25"/>
      <c r="P204" s="25"/>
      <c r="Q204" s="25"/>
      <c r="R204" s="25"/>
      <c r="S204" s="25"/>
      <c r="T204" s="25"/>
      <c r="U204" s="25"/>
      <c r="V204" s="25"/>
      <c r="W204" s="25"/>
      <c r="X204" s="25"/>
    </row>
    <row r="205" spans="1:24" x14ac:dyDescent="0.25">
      <c r="A205" s="25"/>
      <c r="B205" s="25"/>
      <c r="C205" s="25"/>
      <c r="D205" s="25"/>
      <c r="E205" s="25"/>
      <c r="F205" s="25"/>
      <c r="G205" s="25"/>
      <c r="H205" s="25"/>
      <c r="I205" s="25"/>
      <c r="J205" s="25"/>
      <c r="K205" s="25"/>
      <c r="L205" s="25"/>
      <c r="M205" s="25"/>
      <c r="N205" s="25"/>
      <c r="O205" s="25"/>
      <c r="P205" s="25"/>
      <c r="Q205" s="25"/>
      <c r="R205" s="25"/>
      <c r="S205" s="25"/>
      <c r="T205" s="25"/>
      <c r="U205" s="25"/>
      <c r="V205" s="25"/>
      <c r="W205" s="25"/>
      <c r="X205" s="25"/>
    </row>
    <row r="206" spans="1:24" x14ac:dyDescent="0.25">
      <c r="A206" s="25"/>
      <c r="B206" s="25"/>
      <c r="C206" s="25"/>
      <c r="D206" s="25"/>
      <c r="E206" s="25"/>
      <c r="F206" s="25"/>
      <c r="G206" s="25"/>
      <c r="H206" s="25"/>
      <c r="I206" s="25"/>
      <c r="J206" s="25"/>
      <c r="K206" s="25"/>
      <c r="L206" s="25"/>
      <c r="M206" s="25"/>
      <c r="N206" s="25"/>
      <c r="O206" s="25"/>
      <c r="P206" s="25"/>
      <c r="Q206" s="25"/>
      <c r="R206" s="25"/>
      <c r="S206" s="25"/>
      <c r="T206" s="25"/>
      <c r="U206" s="25"/>
      <c r="V206" s="25"/>
      <c r="W206" s="25"/>
      <c r="X206" s="25"/>
    </row>
    <row r="207" spans="1:24" x14ac:dyDescent="0.25">
      <c r="A207" s="25"/>
      <c r="B207" s="25"/>
      <c r="C207" s="25"/>
      <c r="D207" s="25"/>
      <c r="E207" s="25"/>
      <c r="F207" s="25"/>
      <c r="G207" s="25"/>
      <c r="H207" s="25"/>
      <c r="I207" s="25"/>
      <c r="J207" s="25"/>
      <c r="K207" s="25"/>
      <c r="L207" s="25"/>
      <c r="M207" s="25"/>
      <c r="N207" s="25"/>
      <c r="O207" s="25"/>
      <c r="P207" s="25"/>
      <c r="Q207" s="25"/>
      <c r="R207" s="25"/>
      <c r="S207" s="25"/>
      <c r="T207" s="25"/>
      <c r="U207" s="25"/>
      <c r="V207" s="25"/>
      <c r="W207" s="25"/>
      <c r="X207" s="25"/>
    </row>
    <row r="208" spans="1:24" x14ac:dyDescent="0.25">
      <c r="A208" s="25"/>
      <c r="B208" s="25"/>
      <c r="C208" s="25"/>
      <c r="D208" s="25"/>
      <c r="E208" s="25"/>
      <c r="F208" s="25"/>
      <c r="G208" s="25"/>
      <c r="H208" s="25"/>
      <c r="I208" s="25"/>
      <c r="J208" s="25"/>
      <c r="K208" s="25"/>
      <c r="L208" s="25"/>
      <c r="M208" s="25"/>
      <c r="N208" s="25"/>
      <c r="O208" s="25"/>
      <c r="P208" s="25"/>
      <c r="Q208" s="25"/>
      <c r="R208" s="25"/>
      <c r="S208" s="25"/>
      <c r="T208" s="25"/>
      <c r="U208" s="25"/>
      <c r="V208" s="25"/>
      <c r="W208" s="25"/>
      <c r="X208" s="25"/>
    </row>
    <row r="209" spans="1:24" x14ac:dyDescent="0.25">
      <c r="A209" s="25"/>
      <c r="B209" s="25"/>
      <c r="C209" s="25"/>
      <c r="D209" s="25"/>
      <c r="E209" s="25"/>
      <c r="F209" s="25"/>
      <c r="G209" s="25"/>
      <c r="H209" s="25"/>
      <c r="I209" s="25"/>
      <c r="J209" s="25"/>
      <c r="K209" s="25"/>
      <c r="L209" s="25"/>
      <c r="M209" s="25"/>
      <c r="N209" s="25"/>
      <c r="O209" s="25"/>
      <c r="P209" s="25"/>
      <c r="Q209" s="25"/>
      <c r="R209" s="25"/>
      <c r="S209" s="25"/>
      <c r="T209" s="25"/>
      <c r="U209" s="25"/>
      <c r="V209" s="25"/>
      <c r="W209" s="25"/>
      <c r="X209" s="25"/>
    </row>
    <row r="210" spans="1:24" x14ac:dyDescent="0.25">
      <c r="A210" s="25"/>
      <c r="B210" s="25"/>
      <c r="C210" s="25"/>
      <c r="D210" s="25"/>
      <c r="E210" s="25"/>
      <c r="F210" s="25"/>
      <c r="G210" s="25"/>
      <c r="H210" s="25"/>
      <c r="I210" s="25"/>
      <c r="J210" s="25"/>
      <c r="K210" s="25"/>
      <c r="L210" s="25"/>
      <c r="M210" s="25"/>
      <c r="N210" s="25"/>
      <c r="O210" s="25"/>
      <c r="P210" s="25"/>
      <c r="Q210" s="25"/>
      <c r="R210" s="25"/>
      <c r="S210" s="25"/>
      <c r="T210" s="25"/>
      <c r="U210" s="25"/>
      <c r="V210" s="25"/>
      <c r="W210" s="25"/>
      <c r="X210" s="25"/>
    </row>
    <row r="211" spans="1:24" x14ac:dyDescent="0.25">
      <c r="A211" s="25"/>
      <c r="B211" s="25"/>
      <c r="C211" s="25"/>
      <c r="D211" s="25"/>
      <c r="E211" s="25"/>
      <c r="F211" s="25"/>
      <c r="G211" s="25"/>
      <c r="H211" s="25"/>
      <c r="I211" s="25"/>
      <c r="J211" s="25"/>
      <c r="K211" s="25"/>
      <c r="L211" s="25"/>
      <c r="M211" s="25"/>
      <c r="N211" s="25"/>
      <c r="O211" s="25"/>
      <c r="P211" s="25"/>
      <c r="Q211" s="25"/>
      <c r="R211" s="25"/>
      <c r="S211" s="25"/>
      <c r="T211" s="25"/>
      <c r="U211" s="25"/>
      <c r="V211" s="25"/>
      <c r="W211" s="25"/>
      <c r="X211" s="25"/>
    </row>
    <row r="212" spans="1:24" x14ac:dyDescent="0.25">
      <c r="A212" s="25"/>
      <c r="B212" s="25"/>
      <c r="C212" s="25"/>
      <c r="D212" s="25"/>
      <c r="E212" s="25"/>
      <c r="F212" s="25"/>
      <c r="G212" s="25"/>
      <c r="H212" s="25"/>
      <c r="I212" s="25"/>
      <c r="J212" s="25"/>
      <c r="K212" s="25"/>
      <c r="L212" s="25"/>
      <c r="M212" s="25"/>
      <c r="N212" s="25"/>
      <c r="O212" s="25"/>
      <c r="P212" s="25"/>
      <c r="Q212" s="25"/>
      <c r="R212" s="25"/>
      <c r="S212" s="25"/>
      <c r="T212" s="25"/>
      <c r="U212" s="25"/>
      <c r="V212" s="25"/>
      <c r="W212" s="25"/>
      <c r="X212" s="25"/>
    </row>
    <row r="213" spans="1:24" x14ac:dyDescent="0.25">
      <c r="A213" s="25"/>
      <c r="B213" s="25"/>
      <c r="C213" s="25"/>
      <c r="D213" s="25"/>
      <c r="E213" s="25"/>
      <c r="F213" s="25"/>
      <c r="G213" s="25"/>
      <c r="H213" s="25"/>
      <c r="I213" s="25"/>
      <c r="J213" s="25"/>
      <c r="K213" s="25"/>
      <c r="L213" s="25"/>
      <c r="M213" s="25"/>
      <c r="N213" s="25"/>
      <c r="O213" s="25"/>
      <c r="P213" s="25"/>
      <c r="Q213" s="25"/>
      <c r="R213" s="25"/>
      <c r="S213" s="25"/>
      <c r="T213" s="25"/>
      <c r="U213" s="25"/>
      <c r="V213" s="25"/>
      <c r="W213" s="25"/>
      <c r="X213" s="25"/>
    </row>
    <row r="214" spans="1:24" x14ac:dyDescent="0.25">
      <c r="A214" s="25"/>
      <c r="B214" s="25"/>
      <c r="C214" s="25"/>
      <c r="D214" s="25"/>
      <c r="E214" s="25"/>
      <c r="F214" s="25"/>
      <c r="G214" s="25"/>
      <c r="H214" s="25"/>
      <c r="I214" s="25"/>
      <c r="J214" s="25"/>
      <c r="K214" s="25"/>
      <c r="L214" s="25"/>
      <c r="M214" s="25"/>
      <c r="N214" s="25"/>
      <c r="O214" s="25"/>
      <c r="P214" s="25"/>
      <c r="Q214" s="25"/>
      <c r="R214" s="25"/>
      <c r="S214" s="25"/>
      <c r="T214" s="25"/>
      <c r="U214" s="25"/>
      <c r="V214" s="25"/>
      <c r="W214" s="25"/>
      <c r="X214" s="25"/>
    </row>
    <row r="215" spans="1:24" x14ac:dyDescent="0.25">
      <c r="A215" s="25"/>
      <c r="B215" s="25"/>
      <c r="C215" s="25"/>
      <c r="D215" s="25"/>
      <c r="E215" s="25"/>
      <c r="F215" s="25"/>
      <c r="G215" s="25"/>
      <c r="H215" s="25"/>
      <c r="I215" s="25"/>
      <c r="J215" s="25"/>
      <c r="K215" s="25"/>
      <c r="L215" s="25"/>
      <c r="M215" s="25"/>
      <c r="N215" s="25"/>
      <c r="O215" s="25"/>
      <c r="P215" s="25"/>
      <c r="Q215" s="25"/>
      <c r="R215" s="25"/>
      <c r="S215" s="25"/>
      <c r="T215" s="25"/>
      <c r="U215" s="25"/>
      <c r="V215" s="25"/>
      <c r="W215" s="25"/>
      <c r="X215" s="25"/>
    </row>
    <row r="216" spans="1:24" x14ac:dyDescent="0.25">
      <c r="A216" s="25"/>
      <c r="B216" s="25"/>
      <c r="C216" s="25"/>
      <c r="D216" s="25"/>
      <c r="E216" s="25"/>
      <c r="F216" s="25"/>
      <c r="G216" s="25"/>
      <c r="H216" s="25"/>
      <c r="I216" s="25"/>
      <c r="J216" s="25"/>
      <c r="K216" s="25"/>
      <c r="L216" s="25"/>
      <c r="M216" s="25"/>
      <c r="N216" s="25"/>
      <c r="O216" s="25"/>
      <c r="P216" s="25"/>
      <c r="Q216" s="25"/>
      <c r="R216" s="25"/>
      <c r="S216" s="25"/>
      <c r="T216" s="25"/>
      <c r="U216" s="25"/>
      <c r="V216" s="25"/>
      <c r="W216" s="25"/>
      <c r="X216" s="25"/>
    </row>
    <row r="217" spans="1:24" x14ac:dyDescent="0.25">
      <c r="A217" s="25"/>
      <c r="B217" s="25"/>
      <c r="C217" s="25"/>
      <c r="D217" s="25"/>
      <c r="E217" s="25"/>
      <c r="F217" s="25"/>
      <c r="G217" s="25"/>
      <c r="H217" s="25"/>
      <c r="I217" s="25"/>
      <c r="J217" s="25"/>
      <c r="K217" s="25"/>
      <c r="L217" s="25"/>
      <c r="M217" s="25"/>
      <c r="N217" s="25"/>
      <c r="O217" s="25"/>
      <c r="P217" s="25"/>
      <c r="Q217" s="25"/>
      <c r="R217" s="25"/>
      <c r="S217" s="25"/>
      <c r="T217" s="25"/>
      <c r="U217" s="25"/>
      <c r="V217" s="25"/>
      <c r="W217" s="25"/>
      <c r="X217" s="25"/>
    </row>
    <row r="218" spans="1:24" x14ac:dyDescent="0.25">
      <c r="A218" s="25"/>
      <c r="B218" s="25"/>
      <c r="C218" s="25"/>
      <c r="D218" s="25"/>
      <c r="E218" s="25"/>
      <c r="F218" s="25"/>
      <c r="G218" s="25"/>
      <c r="H218" s="25"/>
      <c r="I218" s="25"/>
      <c r="J218" s="25"/>
      <c r="K218" s="25"/>
      <c r="L218" s="25"/>
      <c r="M218" s="25"/>
      <c r="N218" s="25"/>
      <c r="O218" s="25"/>
      <c r="P218" s="25"/>
      <c r="Q218" s="25"/>
      <c r="R218" s="25"/>
      <c r="S218" s="25"/>
      <c r="T218" s="25"/>
      <c r="U218" s="25"/>
      <c r="V218" s="25"/>
      <c r="W218" s="25"/>
      <c r="X218" s="25"/>
    </row>
    <row r="219" spans="1:24" x14ac:dyDescent="0.25">
      <c r="A219" s="25"/>
      <c r="B219" s="25"/>
      <c r="C219" s="25"/>
      <c r="D219" s="25"/>
      <c r="E219" s="25"/>
      <c r="F219" s="25"/>
      <c r="G219" s="25"/>
      <c r="H219" s="25"/>
      <c r="I219" s="25"/>
      <c r="J219" s="25"/>
      <c r="K219" s="25"/>
      <c r="L219" s="25"/>
      <c r="M219" s="25"/>
      <c r="N219" s="25"/>
      <c r="O219" s="25"/>
      <c r="P219" s="25"/>
      <c r="Q219" s="25"/>
      <c r="R219" s="25"/>
      <c r="S219" s="25"/>
      <c r="T219" s="25"/>
      <c r="U219" s="25"/>
      <c r="V219" s="25"/>
      <c r="W219" s="25"/>
      <c r="X219" s="25"/>
    </row>
    <row r="220" spans="1:24" x14ac:dyDescent="0.25">
      <c r="A220" s="25"/>
      <c r="B220" s="25"/>
      <c r="C220" s="25"/>
      <c r="D220" s="25"/>
      <c r="E220" s="25"/>
      <c r="F220" s="25"/>
      <c r="G220" s="25"/>
      <c r="H220" s="25"/>
      <c r="I220" s="25"/>
      <c r="J220" s="25"/>
      <c r="K220" s="25"/>
      <c r="L220" s="25"/>
      <c r="M220" s="25"/>
      <c r="N220" s="25"/>
      <c r="O220" s="25"/>
      <c r="P220" s="25"/>
      <c r="Q220" s="25"/>
      <c r="R220" s="25"/>
      <c r="S220" s="25"/>
      <c r="T220" s="25"/>
      <c r="U220" s="25"/>
      <c r="V220" s="25"/>
      <c r="W220" s="25"/>
      <c r="X220" s="25"/>
    </row>
    <row r="221" spans="1:24" x14ac:dyDescent="0.25">
      <c r="A221" s="25"/>
      <c r="B221" s="25"/>
      <c r="C221" s="25"/>
      <c r="D221" s="25"/>
      <c r="E221" s="25"/>
      <c r="F221" s="25"/>
      <c r="G221" s="25"/>
      <c r="H221" s="25"/>
      <c r="I221" s="25"/>
      <c r="J221" s="25"/>
      <c r="K221" s="25"/>
      <c r="L221" s="25"/>
      <c r="M221" s="25"/>
      <c r="N221" s="25"/>
      <c r="O221" s="25"/>
      <c r="P221" s="25"/>
      <c r="Q221" s="25"/>
      <c r="R221" s="25"/>
      <c r="S221" s="25"/>
      <c r="T221" s="25"/>
      <c r="U221" s="25"/>
      <c r="V221" s="25"/>
      <c r="W221" s="25"/>
      <c r="X221" s="25"/>
    </row>
    <row r="222" spans="1:24" x14ac:dyDescent="0.25">
      <c r="A222" s="25"/>
      <c r="B222" s="25"/>
      <c r="C222" s="25"/>
      <c r="D222" s="25"/>
      <c r="E222" s="25"/>
      <c r="F222" s="25"/>
      <c r="G222" s="25"/>
      <c r="H222" s="25"/>
      <c r="I222" s="25"/>
      <c r="J222" s="25"/>
      <c r="K222" s="25"/>
      <c r="L222" s="25"/>
      <c r="M222" s="25"/>
      <c r="N222" s="25"/>
      <c r="O222" s="25"/>
      <c r="P222" s="25"/>
      <c r="Q222" s="25"/>
      <c r="R222" s="25"/>
      <c r="S222" s="25"/>
      <c r="T222" s="25"/>
      <c r="U222" s="25"/>
      <c r="V222" s="25"/>
      <c r="W222" s="25"/>
      <c r="X222" s="25"/>
    </row>
    <row r="223" spans="1:24" x14ac:dyDescent="0.25">
      <c r="A223" s="25"/>
      <c r="B223" s="25"/>
      <c r="C223" s="25"/>
      <c r="D223" s="25"/>
      <c r="E223" s="25"/>
      <c r="F223" s="25"/>
      <c r="G223" s="25"/>
      <c r="H223" s="25"/>
      <c r="I223" s="25"/>
      <c r="J223" s="25"/>
      <c r="K223" s="25"/>
      <c r="L223" s="25"/>
      <c r="M223" s="25"/>
      <c r="N223" s="25"/>
      <c r="O223" s="25"/>
      <c r="P223" s="25"/>
      <c r="Q223" s="25"/>
      <c r="R223" s="25"/>
      <c r="S223" s="25"/>
      <c r="T223" s="25"/>
      <c r="U223" s="25"/>
      <c r="V223" s="25"/>
      <c r="W223" s="25"/>
      <c r="X223" s="25"/>
    </row>
    <row r="224" spans="1:24" x14ac:dyDescent="0.25">
      <c r="A224" s="25"/>
      <c r="B224" s="25"/>
      <c r="C224" s="25"/>
      <c r="D224" s="25"/>
      <c r="E224" s="25"/>
      <c r="F224" s="25"/>
      <c r="G224" s="25"/>
      <c r="H224" s="25"/>
      <c r="I224" s="25"/>
      <c r="J224" s="25"/>
      <c r="K224" s="25"/>
      <c r="L224" s="25"/>
      <c r="M224" s="25"/>
      <c r="N224" s="25"/>
      <c r="O224" s="25"/>
      <c r="P224" s="25"/>
      <c r="Q224" s="25"/>
      <c r="R224" s="25"/>
      <c r="S224" s="25"/>
      <c r="T224" s="25"/>
      <c r="U224" s="25"/>
      <c r="V224" s="25"/>
      <c r="W224" s="25"/>
      <c r="X224" s="25"/>
    </row>
    <row r="225" spans="1:24" x14ac:dyDescent="0.25">
      <c r="A225" s="25"/>
      <c r="B225" s="25"/>
      <c r="C225" s="25"/>
      <c r="D225" s="25"/>
      <c r="E225" s="25"/>
      <c r="F225" s="25"/>
      <c r="G225" s="25"/>
      <c r="H225" s="25"/>
      <c r="I225" s="25"/>
      <c r="J225" s="25"/>
      <c r="K225" s="25"/>
      <c r="L225" s="25"/>
      <c r="M225" s="25"/>
      <c r="N225" s="25"/>
      <c r="O225" s="25"/>
      <c r="P225" s="25"/>
      <c r="Q225" s="25"/>
      <c r="R225" s="25"/>
      <c r="S225" s="25"/>
      <c r="T225" s="25"/>
      <c r="U225" s="25"/>
      <c r="V225" s="25"/>
      <c r="W225" s="25"/>
      <c r="X225" s="25"/>
    </row>
    <row r="226" spans="1:24" x14ac:dyDescent="0.25">
      <c r="A226" s="25"/>
      <c r="B226" s="25"/>
      <c r="C226" s="25"/>
      <c r="D226" s="25"/>
      <c r="E226" s="25"/>
      <c r="F226" s="25"/>
      <c r="G226" s="25"/>
      <c r="H226" s="25"/>
      <c r="I226" s="25"/>
      <c r="J226" s="25"/>
      <c r="K226" s="25"/>
      <c r="L226" s="25"/>
      <c r="M226" s="25"/>
      <c r="N226" s="25"/>
      <c r="O226" s="25"/>
      <c r="P226" s="25"/>
      <c r="Q226" s="25"/>
      <c r="R226" s="25"/>
      <c r="S226" s="25"/>
      <c r="T226" s="25"/>
      <c r="U226" s="25"/>
      <c r="V226" s="25"/>
      <c r="W226" s="25"/>
      <c r="X226" s="25"/>
    </row>
    <row r="227" spans="1:24" x14ac:dyDescent="0.25">
      <c r="A227" s="25"/>
      <c r="B227" s="25"/>
      <c r="C227" s="25"/>
      <c r="D227" s="25"/>
      <c r="E227" s="25"/>
      <c r="F227" s="25"/>
      <c r="G227" s="25"/>
      <c r="H227" s="25"/>
      <c r="I227" s="25"/>
      <c r="J227" s="25"/>
      <c r="K227" s="25"/>
      <c r="L227" s="25"/>
      <c r="M227" s="25"/>
      <c r="N227" s="25"/>
      <c r="O227" s="25"/>
      <c r="P227" s="25"/>
      <c r="Q227" s="25"/>
      <c r="R227" s="25"/>
      <c r="S227" s="25"/>
      <c r="T227" s="25"/>
      <c r="U227" s="25"/>
      <c r="V227" s="25"/>
      <c r="W227" s="25"/>
      <c r="X227" s="25"/>
    </row>
    <row r="228" spans="1:24" x14ac:dyDescent="0.25">
      <c r="A228" s="25"/>
      <c r="B228" s="25"/>
      <c r="C228" s="25"/>
      <c r="D228" s="25"/>
      <c r="E228" s="25"/>
      <c r="F228" s="25"/>
      <c r="G228" s="25"/>
      <c r="H228" s="25"/>
      <c r="I228" s="25"/>
      <c r="J228" s="25"/>
      <c r="K228" s="25"/>
      <c r="L228" s="25"/>
      <c r="M228" s="25"/>
      <c r="N228" s="25"/>
      <c r="O228" s="25"/>
      <c r="P228" s="25"/>
      <c r="Q228" s="25"/>
      <c r="R228" s="25"/>
      <c r="S228" s="25"/>
      <c r="T228" s="25"/>
      <c r="U228" s="25"/>
      <c r="V228" s="25"/>
      <c r="W228" s="25"/>
      <c r="X228" s="25"/>
    </row>
    <row r="229" spans="1:24" x14ac:dyDescent="0.25">
      <c r="A229" s="25"/>
      <c r="B229" s="25"/>
      <c r="C229" s="25"/>
      <c r="D229" s="25"/>
      <c r="E229" s="25"/>
      <c r="F229" s="25"/>
      <c r="G229" s="25"/>
      <c r="H229" s="25"/>
      <c r="I229" s="25"/>
      <c r="J229" s="25"/>
      <c r="K229" s="25"/>
      <c r="L229" s="25"/>
      <c r="M229" s="25"/>
      <c r="N229" s="25"/>
      <c r="O229" s="25"/>
      <c r="P229" s="25"/>
      <c r="Q229" s="25"/>
      <c r="R229" s="25"/>
      <c r="S229" s="25"/>
      <c r="T229" s="25"/>
      <c r="U229" s="25"/>
      <c r="V229" s="25"/>
      <c r="W229" s="25"/>
      <c r="X229" s="25"/>
    </row>
    <row r="230" spans="1:24" x14ac:dyDescent="0.25">
      <c r="A230" s="25"/>
      <c r="B230" s="25"/>
      <c r="C230" s="25"/>
      <c r="D230" s="25"/>
      <c r="E230" s="25"/>
      <c r="F230" s="25"/>
      <c r="G230" s="25"/>
      <c r="H230" s="25"/>
      <c r="I230" s="25"/>
      <c r="J230" s="25"/>
      <c r="K230" s="25"/>
      <c r="L230" s="25"/>
      <c r="M230" s="25"/>
      <c r="N230" s="25"/>
      <c r="O230" s="25"/>
      <c r="P230" s="25"/>
      <c r="Q230" s="25"/>
      <c r="R230" s="25"/>
      <c r="S230" s="25"/>
      <c r="T230" s="25"/>
      <c r="U230" s="25"/>
      <c r="V230" s="25"/>
      <c r="W230" s="25"/>
      <c r="X230" s="25"/>
    </row>
    <row r="231" spans="1:24" x14ac:dyDescent="0.25">
      <c r="A231" s="25"/>
      <c r="B231" s="25"/>
      <c r="C231" s="25"/>
      <c r="D231" s="25"/>
      <c r="E231" s="25"/>
      <c r="F231" s="25"/>
      <c r="G231" s="25"/>
      <c r="H231" s="25"/>
      <c r="I231" s="25"/>
      <c r="J231" s="25"/>
      <c r="K231" s="25"/>
      <c r="L231" s="25"/>
      <c r="M231" s="25"/>
      <c r="N231" s="25"/>
      <c r="O231" s="25"/>
      <c r="P231" s="25"/>
      <c r="Q231" s="25"/>
      <c r="R231" s="25"/>
      <c r="S231" s="25"/>
      <c r="T231" s="25"/>
      <c r="U231" s="25"/>
      <c r="V231" s="25"/>
      <c r="W231" s="25"/>
      <c r="X231" s="25"/>
    </row>
    <row r="232" spans="1:24" x14ac:dyDescent="0.25">
      <c r="A232" s="25"/>
      <c r="B232" s="25"/>
      <c r="C232" s="25"/>
      <c r="D232" s="25"/>
      <c r="E232" s="25"/>
      <c r="F232" s="25"/>
      <c r="G232" s="25"/>
      <c r="H232" s="25"/>
      <c r="I232" s="25"/>
      <c r="J232" s="25"/>
      <c r="K232" s="25"/>
      <c r="L232" s="25"/>
      <c r="M232" s="25"/>
      <c r="N232" s="25"/>
      <c r="O232" s="25"/>
      <c r="P232" s="25"/>
      <c r="Q232" s="25"/>
      <c r="R232" s="25"/>
      <c r="S232" s="25"/>
      <c r="T232" s="25"/>
      <c r="U232" s="25"/>
      <c r="V232" s="25"/>
      <c r="W232" s="25"/>
      <c r="X232" s="25"/>
    </row>
    <row r="233" spans="1:24" x14ac:dyDescent="0.25">
      <c r="A233" s="25"/>
      <c r="B233" s="25"/>
      <c r="C233" s="25"/>
      <c r="D233" s="25"/>
      <c r="E233" s="25"/>
      <c r="F233" s="25"/>
      <c r="G233" s="25"/>
      <c r="H233" s="25"/>
      <c r="I233" s="25"/>
      <c r="J233" s="25"/>
      <c r="K233" s="25"/>
      <c r="L233" s="25"/>
      <c r="M233" s="25"/>
      <c r="N233" s="25"/>
      <c r="O233" s="25"/>
      <c r="P233" s="25"/>
      <c r="Q233" s="25"/>
      <c r="R233" s="25"/>
      <c r="S233" s="25"/>
      <c r="T233" s="25"/>
      <c r="U233" s="25"/>
      <c r="V233" s="25"/>
      <c r="W233" s="25"/>
      <c r="X233" s="25"/>
    </row>
    <row r="234" spans="1:24" x14ac:dyDescent="0.25">
      <c r="A234" s="25"/>
      <c r="B234" s="25"/>
      <c r="C234" s="25"/>
      <c r="D234" s="25"/>
      <c r="E234" s="25"/>
      <c r="F234" s="25"/>
      <c r="G234" s="25"/>
      <c r="H234" s="25"/>
      <c r="I234" s="25"/>
      <c r="J234" s="25"/>
      <c r="K234" s="25"/>
      <c r="L234" s="25"/>
      <c r="M234" s="25"/>
      <c r="N234" s="25"/>
      <c r="O234" s="25"/>
      <c r="P234" s="25"/>
      <c r="Q234" s="25"/>
      <c r="R234" s="25"/>
      <c r="S234" s="25"/>
      <c r="T234" s="25"/>
      <c r="U234" s="25"/>
      <c r="V234" s="25"/>
      <c r="W234" s="25"/>
      <c r="X234" s="25"/>
    </row>
    <row r="235" spans="1:24" x14ac:dyDescent="0.25">
      <c r="A235" s="25"/>
      <c r="B235" s="25"/>
      <c r="C235" s="25"/>
      <c r="D235" s="25"/>
      <c r="E235" s="25"/>
      <c r="F235" s="25"/>
      <c r="G235" s="25"/>
      <c r="H235" s="25"/>
      <c r="I235" s="25"/>
      <c r="J235" s="25"/>
      <c r="K235" s="25"/>
      <c r="L235" s="25"/>
      <c r="M235" s="25"/>
      <c r="N235" s="25"/>
      <c r="O235" s="25"/>
      <c r="P235" s="25"/>
      <c r="Q235" s="25"/>
      <c r="R235" s="25"/>
      <c r="S235" s="25"/>
      <c r="T235" s="25"/>
      <c r="U235" s="25"/>
      <c r="V235" s="25"/>
      <c r="W235" s="25"/>
      <c r="X235" s="25"/>
    </row>
    <row r="236" spans="1:24" x14ac:dyDescent="0.25">
      <c r="A236" s="25"/>
      <c r="B236" s="25"/>
      <c r="C236" s="25"/>
      <c r="D236" s="25"/>
      <c r="E236" s="25"/>
      <c r="F236" s="25"/>
      <c r="G236" s="25"/>
      <c r="H236" s="25"/>
      <c r="I236" s="25"/>
      <c r="J236" s="25"/>
      <c r="K236" s="25"/>
      <c r="L236" s="25"/>
      <c r="M236" s="25"/>
      <c r="N236" s="25"/>
      <c r="O236" s="25"/>
      <c r="P236" s="25"/>
      <c r="Q236" s="25"/>
      <c r="R236" s="25"/>
      <c r="S236" s="25"/>
      <c r="T236" s="25"/>
      <c r="U236" s="25"/>
      <c r="V236" s="25"/>
      <c r="W236" s="25"/>
      <c r="X236" s="25"/>
    </row>
    <row r="237" spans="1:24" x14ac:dyDescent="0.25">
      <c r="A237" s="25"/>
      <c r="B237" s="25"/>
      <c r="C237" s="25"/>
      <c r="D237" s="25"/>
      <c r="E237" s="25"/>
      <c r="F237" s="25"/>
      <c r="G237" s="25"/>
      <c r="H237" s="25"/>
      <c r="I237" s="25"/>
      <c r="J237" s="25"/>
      <c r="K237" s="25"/>
      <c r="L237" s="25"/>
      <c r="M237" s="25"/>
      <c r="N237" s="25"/>
      <c r="O237" s="25"/>
      <c r="P237" s="25"/>
      <c r="Q237" s="25"/>
      <c r="R237" s="25"/>
      <c r="S237" s="25"/>
      <c r="T237" s="25"/>
      <c r="U237" s="25"/>
      <c r="V237" s="25"/>
      <c r="W237" s="25"/>
      <c r="X237" s="25"/>
    </row>
    <row r="238" spans="1:24" x14ac:dyDescent="0.25">
      <c r="A238" s="25"/>
      <c r="B238" s="25"/>
      <c r="C238" s="25"/>
      <c r="D238" s="25"/>
      <c r="E238" s="25"/>
      <c r="F238" s="25"/>
      <c r="G238" s="25"/>
      <c r="H238" s="25"/>
      <c r="I238" s="25"/>
      <c r="J238" s="25"/>
      <c r="K238" s="25"/>
      <c r="L238" s="25"/>
      <c r="M238" s="25"/>
      <c r="N238" s="25"/>
      <c r="O238" s="25"/>
      <c r="P238" s="25"/>
      <c r="Q238" s="25"/>
      <c r="R238" s="25"/>
      <c r="S238" s="25"/>
      <c r="T238" s="25"/>
      <c r="U238" s="25"/>
      <c r="V238" s="25"/>
      <c r="W238" s="25"/>
      <c r="X238" s="25"/>
    </row>
    <row r="239" spans="1:24" x14ac:dyDescent="0.25">
      <c r="A239" s="25"/>
      <c r="B239" s="25"/>
      <c r="C239" s="25"/>
      <c r="D239" s="25"/>
      <c r="E239" s="25"/>
      <c r="F239" s="25"/>
      <c r="G239" s="25"/>
      <c r="H239" s="25"/>
      <c r="I239" s="25"/>
      <c r="J239" s="25"/>
      <c r="K239" s="25"/>
      <c r="L239" s="25"/>
      <c r="M239" s="25"/>
      <c r="N239" s="25"/>
      <c r="O239" s="25"/>
      <c r="P239" s="25"/>
      <c r="Q239" s="25"/>
      <c r="R239" s="25"/>
      <c r="S239" s="25"/>
      <c r="T239" s="25"/>
      <c r="U239" s="25"/>
      <c r="V239" s="25"/>
      <c r="W239" s="25"/>
      <c r="X239" s="25"/>
    </row>
    <row r="240" spans="1:24" x14ac:dyDescent="0.25">
      <c r="A240" s="25"/>
      <c r="B240" s="25"/>
      <c r="C240" s="25"/>
      <c r="D240" s="25"/>
      <c r="E240" s="25"/>
      <c r="F240" s="25"/>
      <c r="G240" s="25"/>
      <c r="H240" s="25"/>
      <c r="I240" s="25"/>
      <c r="J240" s="25"/>
      <c r="K240" s="25"/>
      <c r="L240" s="25"/>
      <c r="M240" s="25"/>
      <c r="N240" s="25"/>
      <c r="O240" s="25"/>
      <c r="P240" s="25"/>
      <c r="Q240" s="25"/>
      <c r="R240" s="25"/>
      <c r="S240" s="25"/>
      <c r="T240" s="25"/>
      <c r="U240" s="25"/>
      <c r="V240" s="25"/>
      <c r="W240" s="25"/>
      <c r="X240" s="25"/>
    </row>
    <row r="241" spans="1:24" x14ac:dyDescent="0.25">
      <c r="A241" s="25"/>
      <c r="B241" s="25"/>
      <c r="C241" s="25"/>
      <c r="D241" s="25"/>
      <c r="E241" s="25"/>
      <c r="F241" s="25"/>
      <c r="G241" s="25"/>
      <c r="H241" s="25"/>
      <c r="I241" s="25"/>
      <c r="J241" s="25"/>
      <c r="K241" s="25"/>
      <c r="L241" s="25"/>
      <c r="M241" s="25"/>
      <c r="N241" s="25"/>
      <c r="O241" s="25"/>
      <c r="P241" s="25"/>
      <c r="Q241" s="25"/>
      <c r="R241" s="25"/>
      <c r="S241" s="25"/>
      <c r="T241" s="25"/>
      <c r="U241" s="25"/>
      <c r="V241" s="25"/>
      <c r="W241" s="25"/>
      <c r="X241" s="25"/>
    </row>
    <row r="242" spans="1:24" x14ac:dyDescent="0.25">
      <c r="A242" s="25"/>
      <c r="B242" s="25"/>
      <c r="C242" s="25"/>
      <c r="D242" s="25"/>
      <c r="E242" s="25"/>
      <c r="F242" s="25"/>
      <c r="G242" s="25"/>
      <c r="H242" s="25"/>
      <c r="I242" s="25"/>
      <c r="J242" s="25"/>
      <c r="K242" s="25"/>
      <c r="L242" s="25"/>
      <c r="M242" s="25"/>
      <c r="N242" s="25"/>
      <c r="O242" s="25"/>
      <c r="P242" s="25"/>
      <c r="Q242" s="25"/>
      <c r="R242" s="25"/>
      <c r="S242" s="25"/>
      <c r="T242" s="25"/>
      <c r="U242" s="25"/>
      <c r="V242" s="25"/>
      <c r="W242" s="25"/>
      <c r="X242" s="25"/>
    </row>
    <row r="243" spans="1:24" x14ac:dyDescent="0.25">
      <c r="A243" s="25"/>
      <c r="B243" s="25"/>
      <c r="C243" s="25"/>
      <c r="D243" s="25"/>
      <c r="E243" s="25"/>
      <c r="F243" s="25"/>
      <c r="G243" s="25"/>
      <c r="H243" s="25"/>
      <c r="I243" s="25"/>
      <c r="J243" s="25"/>
      <c r="K243" s="25"/>
      <c r="L243" s="25"/>
      <c r="M243" s="25"/>
      <c r="N243" s="25"/>
      <c r="O243" s="25"/>
      <c r="P243" s="25"/>
      <c r="Q243" s="25"/>
      <c r="R243" s="25"/>
      <c r="S243" s="25"/>
      <c r="T243" s="25"/>
      <c r="U243" s="25"/>
      <c r="V243" s="25"/>
      <c r="W243" s="25"/>
      <c r="X243" s="25"/>
    </row>
    <row r="244" spans="1:24" x14ac:dyDescent="0.25">
      <c r="A244" s="25"/>
      <c r="B244" s="25"/>
      <c r="C244" s="25"/>
      <c r="D244" s="25"/>
      <c r="E244" s="25"/>
      <c r="F244" s="25"/>
      <c r="G244" s="25"/>
      <c r="H244" s="25"/>
      <c r="I244" s="25"/>
      <c r="J244" s="25"/>
      <c r="K244" s="25"/>
      <c r="L244" s="25"/>
      <c r="M244" s="25"/>
      <c r="N244" s="25"/>
      <c r="O244" s="25"/>
      <c r="P244" s="25"/>
      <c r="Q244" s="25"/>
      <c r="R244" s="25"/>
      <c r="S244" s="25"/>
      <c r="T244" s="25"/>
      <c r="U244" s="25"/>
      <c r="V244" s="25"/>
      <c r="W244" s="25"/>
      <c r="X244" s="25"/>
    </row>
    <row r="245" spans="1:24" x14ac:dyDescent="0.25">
      <c r="A245" s="25"/>
      <c r="B245" s="25"/>
      <c r="C245" s="25"/>
      <c r="D245" s="25"/>
      <c r="E245" s="25"/>
      <c r="F245" s="25"/>
      <c r="G245" s="25"/>
      <c r="H245" s="25"/>
      <c r="I245" s="25"/>
      <c r="J245" s="25"/>
      <c r="K245" s="25"/>
      <c r="L245" s="25"/>
      <c r="M245" s="25"/>
      <c r="N245" s="25"/>
      <c r="O245" s="25"/>
      <c r="P245" s="25"/>
      <c r="Q245" s="25"/>
      <c r="R245" s="25"/>
      <c r="S245" s="25"/>
      <c r="T245" s="25"/>
      <c r="U245" s="25"/>
      <c r="V245" s="25"/>
      <c r="W245" s="25"/>
      <c r="X245" s="25"/>
    </row>
    <row r="246" spans="1:24" x14ac:dyDescent="0.25">
      <c r="A246" s="25"/>
      <c r="B246" s="25"/>
      <c r="C246" s="25"/>
      <c r="D246" s="25"/>
      <c r="E246" s="25"/>
      <c r="F246" s="25"/>
      <c r="G246" s="25"/>
      <c r="H246" s="25"/>
      <c r="I246" s="25"/>
      <c r="J246" s="25"/>
      <c r="K246" s="25"/>
      <c r="L246" s="25"/>
      <c r="M246" s="25"/>
      <c r="N246" s="25"/>
      <c r="O246" s="25"/>
      <c r="P246" s="25"/>
      <c r="Q246" s="25"/>
      <c r="R246" s="25"/>
      <c r="S246" s="25"/>
      <c r="T246" s="25"/>
      <c r="U246" s="25"/>
      <c r="V246" s="25"/>
      <c r="W246" s="25"/>
      <c r="X246" s="25"/>
    </row>
    <row r="247" spans="1:24" x14ac:dyDescent="0.25">
      <c r="A247" s="25"/>
      <c r="B247" s="25"/>
      <c r="C247" s="25"/>
      <c r="D247" s="25"/>
      <c r="E247" s="25"/>
      <c r="F247" s="25"/>
      <c r="G247" s="25"/>
      <c r="H247" s="25"/>
      <c r="I247" s="25"/>
      <c r="J247" s="25"/>
      <c r="K247" s="25"/>
      <c r="L247" s="25"/>
      <c r="M247" s="25"/>
      <c r="N247" s="25"/>
      <c r="O247" s="25"/>
      <c r="P247" s="25"/>
      <c r="Q247" s="25"/>
      <c r="R247" s="25"/>
      <c r="S247" s="25"/>
      <c r="T247" s="25"/>
      <c r="U247" s="25"/>
      <c r="V247" s="25"/>
      <c r="W247" s="25"/>
      <c r="X247" s="25"/>
    </row>
    <row r="248" spans="1:24" x14ac:dyDescent="0.25">
      <c r="A248" s="25"/>
      <c r="B248" s="25"/>
      <c r="C248" s="25"/>
      <c r="D248" s="25"/>
      <c r="E248" s="25"/>
      <c r="F248" s="25"/>
      <c r="G248" s="25"/>
      <c r="H248" s="25"/>
      <c r="I248" s="25"/>
      <c r="J248" s="25"/>
      <c r="K248" s="25"/>
      <c r="L248" s="25"/>
      <c r="M248" s="25"/>
      <c r="N248" s="25"/>
      <c r="O248" s="25"/>
      <c r="P248" s="25"/>
      <c r="Q248" s="25"/>
      <c r="R248" s="25"/>
      <c r="S248" s="25"/>
      <c r="T248" s="25"/>
      <c r="U248" s="25"/>
      <c r="V248" s="25"/>
      <c r="W248" s="25"/>
      <c r="X248" s="25"/>
    </row>
    <row r="249" spans="1:24" x14ac:dyDescent="0.25">
      <c r="A249" s="25"/>
      <c r="B249" s="25"/>
      <c r="C249" s="25"/>
      <c r="D249" s="25"/>
      <c r="E249" s="25"/>
      <c r="F249" s="25"/>
      <c r="G249" s="25"/>
      <c r="H249" s="25"/>
      <c r="I249" s="25"/>
      <c r="J249" s="25"/>
      <c r="K249" s="25"/>
      <c r="L249" s="25"/>
      <c r="M249" s="25"/>
      <c r="N249" s="25"/>
      <c r="O249" s="25"/>
      <c r="P249" s="25"/>
      <c r="Q249" s="25"/>
      <c r="R249" s="25"/>
      <c r="S249" s="25"/>
      <c r="T249" s="25"/>
      <c r="U249" s="25"/>
      <c r="V249" s="25"/>
      <c r="W249" s="25"/>
      <c r="X249" s="25"/>
    </row>
    <row r="250" spans="1:24" x14ac:dyDescent="0.25">
      <c r="A250" s="25"/>
      <c r="B250" s="25"/>
      <c r="C250" s="25"/>
      <c r="D250" s="25"/>
      <c r="E250" s="25"/>
      <c r="F250" s="25"/>
      <c r="G250" s="25"/>
      <c r="H250" s="25"/>
      <c r="I250" s="25"/>
      <c r="J250" s="25"/>
      <c r="K250" s="25"/>
      <c r="L250" s="25"/>
      <c r="M250" s="25"/>
      <c r="N250" s="25"/>
      <c r="O250" s="25"/>
      <c r="P250" s="25"/>
      <c r="Q250" s="25"/>
      <c r="R250" s="25"/>
      <c r="S250" s="25"/>
      <c r="T250" s="25"/>
      <c r="U250" s="25"/>
      <c r="V250" s="25"/>
      <c r="W250" s="25"/>
      <c r="X250" s="25"/>
    </row>
    <row r="251" spans="1:24" x14ac:dyDescent="0.25">
      <c r="A251" s="25"/>
      <c r="B251" s="25"/>
      <c r="C251" s="25"/>
      <c r="D251" s="25"/>
      <c r="E251" s="25"/>
      <c r="F251" s="25"/>
      <c r="G251" s="25"/>
      <c r="H251" s="25"/>
      <c r="I251" s="25"/>
      <c r="J251" s="25"/>
      <c r="K251" s="25"/>
      <c r="L251" s="25"/>
      <c r="M251" s="25"/>
      <c r="N251" s="25"/>
      <c r="O251" s="25"/>
      <c r="P251" s="25"/>
      <c r="Q251" s="25"/>
      <c r="R251" s="25"/>
      <c r="S251" s="25"/>
      <c r="T251" s="25"/>
      <c r="U251" s="25"/>
      <c r="V251" s="25"/>
      <c r="W251" s="25"/>
      <c r="X251" s="25"/>
    </row>
    <row r="252" spans="1:24" x14ac:dyDescent="0.25">
      <c r="A252" s="25"/>
      <c r="B252" s="25"/>
      <c r="C252" s="25"/>
      <c r="D252" s="25"/>
      <c r="E252" s="25"/>
      <c r="F252" s="25"/>
      <c r="G252" s="25"/>
      <c r="H252" s="25"/>
      <c r="I252" s="25"/>
      <c r="J252" s="25"/>
      <c r="K252" s="25"/>
      <c r="L252" s="25"/>
      <c r="M252" s="25"/>
      <c r="N252" s="25"/>
      <c r="O252" s="25"/>
      <c r="P252" s="25"/>
      <c r="Q252" s="25"/>
      <c r="R252" s="25"/>
      <c r="S252" s="25"/>
      <c r="T252" s="25"/>
      <c r="U252" s="25"/>
      <c r="V252" s="25"/>
      <c r="W252" s="25"/>
      <c r="X252" s="25"/>
    </row>
    <row r="253" spans="1:24" x14ac:dyDescent="0.25">
      <c r="A253" s="25"/>
      <c r="B253" s="25"/>
      <c r="C253" s="25"/>
      <c r="D253" s="25"/>
      <c r="E253" s="25"/>
      <c r="F253" s="25"/>
      <c r="G253" s="25"/>
      <c r="H253" s="25"/>
      <c r="I253" s="25"/>
      <c r="J253" s="25"/>
      <c r="K253" s="25"/>
      <c r="L253" s="25"/>
      <c r="M253" s="25"/>
      <c r="N253" s="25"/>
      <c r="O253" s="25"/>
      <c r="P253" s="25"/>
      <c r="Q253" s="25"/>
      <c r="R253" s="25"/>
      <c r="S253" s="25"/>
      <c r="T253" s="25"/>
      <c r="U253" s="25"/>
      <c r="V253" s="25"/>
      <c r="W253" s="25"/>
      <c r="X253" s="25"/>
    </row>
    <row r="254" spans="1:24" x14ac:dyDescent="0.25">
      <c r="A254" s="25"/>
      <c r="B254" s="25"/>
      <c r="C254" s="25"/>
      <c r="D254" s="25"/>
      <c r="E254" s="25"/>
      <c r="F254" s="25"/>
      <c r="G254" s="25"/>
      <c r="H254" s="25"/>
      <c r="I254" s="25"/>
      <c r="J254" s="25"/>
      <c r="K254" s="25"/>
      <c r="L254" s="25"/>
      <c r="M254" s="25"/>
      <c r="N254" s="25"/>
      <c r="O254" s="25"/>
      <c r="P254" s="25"/>
      <c r="Q254" s="25"/>
      <c r="R254" s="25"/>
      <c r="S254" s="25"/>
      <c r="T254" s="25"/>
      <c r="U254" s="25"/>
      <c r="V254" s="25"/>
      <c r="W254" s="25"/>
      <c r="X254" s="25"/>
    </row>
    <row r="255" spans="1:24" x14ac:dyDescent="0.25">
      <c r="A255" s="25"/>
      <c r="B255" s="25"/>
      <c r="C255" s="25"/>
      <c r="D255" s="25"/>
      <c r="E255" s="25"/>
      <c r="F255" s="25"/>
      <c r="G255" s="25"/>
      <c r="H255" s="25"/>
      <c r="I255" s="25"/>
      <c r="J255" s="25"/>
      <c r="K255" s="25"/>
      <c r="L255" s="25"/>
      <c r="M255" s="25"/>
      <c r="N255" s="25"/>
      <c r="O255" s="25"/>
      <c r="P255" s="25"/>
      <c r="Q255" s="25"/>
      <c r="R255" s="25"/>
      <c r="S255" s="25"/>
      <c r="T255" s="25"/>
      <c r="U255" s="25"/>
      <c r="V255" s="25"/>
      <c r="W255" s="25"/>
      <c r="X255" s="25"/>
    </row>
    <row r="256" spans="1:24" x14ac:dyDescent="0.25">
      <c r="A256" s="25"/>
      <c r="B256" s="25"/>
      <c r="C256" s="25"/>
      <c r="D256" s="25"/>
      <c r="E256" s="25"/>
      <c r="F256" s="25"/>
      <c r="G256" s="25"/>
      <c r="H256" s="25"/>
      <c r="I256" s="25"/>
      <c r="J256" s="25"/>
      <c r="K256" s="25"/>
      <c r="L256" s="25"/>
      <c r="M256" s="25"/>
      <c r="N256" s="25"/>
      <c r="O256" s="25"/>
      <c r="P256" s="25"/>
      <c r="Q256" s="25"/>
      <c r="R256" s="25"/>
      <c r="S256" s="25"/>
      <c r="T256" s="25"/>
      <c r="U256" s="25"/>
      <c r="V256" s="25"/>
      <c r="W256" s="25"/>
      <c r="X256" s="25"/>
    </row>
    <row r="257" spans="1:24" x14ac:dyDescent="0.25">
      <c r="A257" s="25"/>
      <c r="B257" s="25"/>
      <c r="C257" s="25"/>
      <c r="D257" s="25"/>
      <c r="E257" s="25"/>
      <c r="F257" s="25"/>
      <c r="G257" s="25"/>
      <c r="H257" s="25"/>
      <c r="I257" s="25"/>
      <c r="J257" s="25"/>
      <c r="K257" s="25"/>
      <c r="L257" s="25"/>
      <c r="M257" s="25"/>
      <c r="N257" s="25"/>
      <c r="O257" s="25"/>
      <c r="P257" s="25"/>
      <c r="Q257" s="25"/>
      <c r="R257" s="25"/>
      <c r="S257" s="25"/>
      <c r="T257" s="25"/>
      <c r="U257" s="25"/>
      <c r="V257" s="25"/>
      <c r="W257" s="25"/>
      <c r="X257" s="25"/>
    </row>
    <row r="258" spans="1:24" x14ac:dyDescent="0.25">
      <c r="A258" s="25"/>
      <c r="B258" s="25"/>
      <c r="C258" s="25"/>
      <c r="D258" s="25"/>
      <c r="E258" s="25"/>
      <c r="F258" s="25"/>
      <c r="G258" s="25"/>
      <c r="H258" s="25"/>
      <c r="I258" s="25"/>
      <c r="J258" s="25"/>
      <c r="K258" s="25"/>
      <c r="L258" s="25"/>
      <c r="M258" s="25"/>
      <c r="N258" s="25"/>
      <c r="O258" s="25"/>
      <c r="P258" s="25"/>
      <c r="Q258" s="25"/>
      <c r="R258" s="25"/>
      <c r="S258" s="25"/>
      <c r="T258" s="25"/>
      <c r="U258" s="25"/>
      <c r="V258" s="25"/>
      <c r="W258" s="25"/>
      <c r="X258" s="25"/>
    </row>
    <row r="259" spans="1:24" x14ac:dyDescent="0.25">
      <c r="A259" s="25"/>
      <c r="B259" s="25"/>
      <c r="C259" s="25"/>
      <c r="D259" s="25"/>
      <c r="E259" s="25"/>
      <c r="F259" s="25"/>
      <c r="G259" s="25"/>
      <c r="H259" s="25"/>
      <c r="I259" s="25"/>
      <c r="J259" s="25"/>
      <c r="K259" s="25"/>
      <c r="L259" s="25"/>
      <c r="M259" s="25"/>
      <c r="N259" s="25"/>
      <c r="O259" s="25"/>
      <c r="P259" s="25"/>
      <c r="Q259" s="25"/>
      <c r="R259" s="25"/>
      <c r="S259" s="25"/>
      <c r="T259" s="25"/>
      <c r="U259" s="25"/>
      <c r="V259" s="25"/>
      <c r="W259" s="25"/>
      <c r="X259" s="25"/>
    </row>
    <row r="260" spans="1:24" x14ac:dyDescent="0.25">
      <c r="A260" s="25"/>
      <c r="B260" s="25"/>
      <c r="C260" s="25"/>
      <c r="D260" s="25"/>
      <c r="E260" s="25"/>
      <c r="F260" s="25"/>
      <c r="G260" s="25"/>
      <c r="H260" s="25"/>
      <c r="I260" s="25"/>
      <c r="J260" s="25"/>
      <c r="K260" s="25"/>
      <c r="L260" s="25"/>
      <c r="M260" s="25"/>
      <c r="N260" s="25"/>
      <c r="O260" s="25"/>
      <c r="P260" s="25"/>
      <c r="Q260" s="25"/>
      <c r="R260" s="25"/>
      <c r="S260" s="25"/>
      <c r="T260" s="25"/>
      <c r="U260" s="25"/>
      <c r="V260" s="25"/>
      <c r="W260" s="25"/>
      <c r="X260" s="25"/>
    </row>
    <row r="261" spans="1:24" x14ac:dyDescent="0.25">
      <c r="A261" s="25"/>
      <c r="B261" s="25"/>
      <c r="C261" s="25"/>
      <c r="D261" s="25"/>
      <c r="E261" s="25"/>
      <c r="F261" s="25"/>
      <c r="G261" s="25"/>
      <c r="H261" s="25"/>
      <c r="I261" s="25"/>
      <c r="J261" s="25"/>
      <c r="K261" s="25"/>
      <c r="L261" s="25"/>
      <c r="M261" s="25"/>
      <c r="N261" s="25"/>
      <c r="O261" s="25"/>
      <c r="P261" s="25"/>
      <c r="Q261" s="25"/>
      <c r="R261" s="25"/>
      <c r="S261" s="25"/>
      <c r="T261" s="25"/>
      <c r="U261" s="25"/>
      <c r="V261" s="25"/>
      <c r="W261" s="25"/>
      <c r="X261" s="25"/>
    </row>
    <row r="262" spans="1:24" x14ac:dyDescent="0.25">
      <c r="A262" s="25"/>
      <c r="B262" s="25"/>
      <c r="C262" s="25"/>
      <c r="D262" s="25"/>
      <c r="E262" s="25"/>
      <c r="F262" s="25"/>
      <c r="G262" s="25"/>
      <c r="H262" s="25"/>
      <c r="I262" s="25"/>
      <c r="J262" s="25"/>
      <c r="K262" s="25"/>
      <c r="L262" s="25"/>
      <c r="M262" s="25"/>
      <c r="N262" s="25"/>
      <c r="O262" s="25"/>
      <c r="P262" s="25"/>
      <c r="Q262" s="25"/>
      <c r="R262" s="25"/>
      <c r="S262" s="25"/>
      <c r="T262" s="25"/>
      <c r="U262" s="25"/>
      <c r="V262" s="25"/>
      <c r="W262" s="25"/>
      <c r="X262" s="25"/>
    </row>
    <row r="263" spans="1:24" x14ac:dyDescent="0.25">
      <c r="A263" s="25"/>
      <c r="B263" s="25"/>
      <c r="C263" s="25"/>
      <c r="D263" s="25"/>
      <c r="E263" s="25"/>
      <c r="F263" s="25"/>
      <c r="G263" s="25"/>
      <c r="H263" s="25"/>
      <c r="I263" s="25"/>
      <c r="J263" s="25"/>
      <c r="K263" s="25"/>
      <c r="L263" s="25"/>
      <c r="M263" s="25"/>
      <c r="N263" s="25"/>
      <c r="O263" s="25"/>
      <c r="P263" s="25"/>
      <c r="Q263" s="25"/>
      <c r="R263" s="25"/>
      <c r="S263" s="25"/>
      <c r="T263" s="25"/>
      <c r="U263" s="25"/>
      <c r="V263" s="25"/>
      <c r="W263" s="25"/>
      <c r="X263" s="25"/>
    </row>
    <row r="264" spans="1:24" x14ac:dyDescent="0.25">
      <c r="A264" s="25"/>
      <c r="B264" s="25"/>
      <c r="C264" s="25"/>
      <c r="D264" s="25"/>
      <c r="E264" s="25"/>
      <c r="F264" s="25"/>
      <c r="G264" s="25"/>
      <c r="H264" s="25"/>
      <c r="I264" s="25"/>
      <c r="J264" s="25"/>
      <c r="K264" s="25"/>
      <c r="L264" s="25"/>
      <c r="M264" s="25"/>
      <c r="N264" s="25"/>
      <c r="O264" s="25"/>
      <c r="P264" s="25"/>
      <c r="Q264" s="25"/>
      <c r="R264" s="25"/>
      <c r="S264" s="25"/>
      <c r="T264" s="25"/>
      <c r="U264" s="25"/>
      <c r="V264" s="25"/>
      <c r="W264" s="25"/>
      <c r="X264" s="25"/>
    </row>
    <row r="265" spans="1:24" x14ac:dyDescent="0.25">
      <c r="A265" s="25"/>
      <c r="B265" s="25"/>
      <c r="C265" s="25"/>
      <c r="D265" s="25"/>
      <c r="E265" s="25"/>
      <c r="F265" s="25"/>
      <c r="G265" s="25"/>
      <c r="H265" s="25"/>
      <c r="I265" s="25"/>
      <c r="J265" s="25"/>
      <c r="K265" s="25"/>
      <c r="L265" s="25"/>
      <c r="M265" s="25"/>
      <c r="N265" s="25"/>
      <c r="O265" s="25"/>
      <c r="P265" s="25"/>
      <c r="Q265" s="25"/>
      <c r="R265" s="25"/>
      <c r="S265" s="25"/>
      <c r="T265" s="25"/>
      <c r="U265" s="25"/>
      <c r="V265" s="25"/>
      <c r="W265" s="25"/>
      <c r="X265" s="25"/>
    </row>
    <row r="266" spans="1:24" x14ac:dyDescent="0.25">
      <c r="A266" s="25"/>
      <c r="B266" s="25"/>
      <c r="C266" s="25"/>
      <c r="D266" s="25"/>
      <c r="E266" s="25"/>
      <c r="F266" s="25"/>
      <c r="G266" s="25"/>
      <c r="H266" s="25"/>
      <c r="I266" s="25"/>
      <c r="J266" s="25"/>
      <c r="K266" s="25"/>
      <c r="L266" s="25"/>
      <c r="M266" s="25"/>
      <c r="N266" s="25"/>
      <c r="O266" s="25"/>
      <c r="P266" s="25"/>
      <c r="Q266" s="25"/>
      <c r="R266" s="25"/>
      <c r="S266" s="25"/>
      <c r="T266" s="25"/>
      <c r="U266" s="25"/>
      <c r="V266" s="25"/>
      <c r="W266" s="25"/>
      <c r="X266" s="25"/>
    </row>
    <row r="267" spans="1:24" x14ac:dyDescent="0.25">
      <c r="A267" s="25"/>
      <c r="B267" s="25"/>
      <c r="C267" s="25"/>
      <c r="D267" s="25"/>
      <c r="E267" s="25"/>
      <c r="F267" s="25"/>
      <c r="G267" s="25"/>
      <c r="H267" s="25"/>
      <c r="I267" s="25"/>
      <c r="J267" s="25"/>
      <c r="K267" s="25"/>
      <c r="L267" s="25"/>
      <c r="M267" s="25"/>
      <c r="N267" s="25"/>
      <c r="O267" s="25"/>
      <c r="P267" s="25"/>
      <c r="Q267" s="25"/>
      <c r="R267" s="25"/>
      <c r="S267" s="25"/>
      <c r="T267" s="25"/>
      <c r="U267" s="25"/>
      <c r="V267" s="25"/>
      <c r="W267" s="25"/>
      <c r="X267" s="25"/>
    </row>
    <row r="268" spans="1:24" x14ac:dyDescent="0.25">
      <c r="A268" s="25"/>
      <c r="B268" s="25"/>
      <c r="C268" s="25"/>
      <c r="D268" s="25"/>
      <c r="E268" s="25"/>
      <c r="F268" s="25"/>
      <c r="G268" s="25"/>
      <c r="H268" s="25"/>
      <c r="I268" s="25"/>
      <c r="J268" s="25"/>
      <c r="K268" s="25"/>
      <c r="L268" s="25"/>
      <c r="M268" s="25"/>
      <c r="N268" s="25"/>
      <c r="O268" s="25"/>
      <c r="P268" s="25"/>
      <c r="Q268" s="25"/>
      <c r="R268" s="25"/>
      <c r="S268" s="25"/>
      <c r="T268" s="25"/>
      <c r="U268" s="25"/>
      <c r="V268" s="25"/>
      <c r="W268" s="25"/>
      <c r="X268" s="25"/>
    </row>
    <row r="269" spans="1:24" x14ac:dyDescent="0.25">
      <c r="A269" s="25"/>
      <c r="B269" s="25"/>
      <c r="C269" s="25"/>
      <c r="D269" s="25"/>
      <c r="E269" s="25"/>
      <c r="F269" s="25"/>
      <c r="G269" s="25"/>
      <c r="H269" s="25"/>
      <c r="I269" s="25"/>
      <c r="J269" s="25"/>
      <c r="K269" s="25"/>
      <c r="L269" s="25"/>
      <c r="M269" s="25"/>
      <c r="N269" s="25"/>
      <c r="O269" s="25"/>
      <c r="P269" s="25"/>
      <c r="Q269" s="25"/>
      <c r="R269" s="25"/>
      <c r="S269" s="25"/>
      <c r="T269" s="25"/>
      <c r="U269" s="25"/>
      <c r="V269" s="25"/>
      <c r="W269" s="25"/>
      <c r="X269" s="25"/>
    </row>
    <row r="270" spans="1:24" x14ac:dyDescent="0.25">
      <c r="A270" s="25"/>
      <c r="B270" s="25"/>
      <c r="C270" s="25"/>
      <c r="D270" s="25"/>
      <c r="E270" s="25"/>
      <c r="F270" s="25"/>
      <c r="G270" s="25"/>
      <c r="H270" s="25"/>
      <c r="I270" s="25"/>
      <c r="J270" s="25"/>
      <c r="K270" s="25"/>
      <c r="L270" s="25"/>
      <c r="M270" s="25"/>
      <c r="N270" s="25"/>
      <c r="O270" s="25"/>
      <c r="P270" s="25"/>
      <c r="Q270" s="25"/>
      <c r="R270" s="25"/>
      <c r="S270" s="25"/>
      <c r="T270" s="25"/>
      <c r="U270" s="25"/>
      <c r="V270" s="25"/>
      <c r="W270" s="25"/>
      <c r="X270" s="25"/>
    </row>
    <row r="271" spans="1:24" x14ac:dyDescent="0.25">
      <c r="A271" s="25"/>
      <c r="B271" s="25"/>
      <c r="C271" s="25"/>
      <c r="D271" s="25"/>
      <c r="E271" s="25"/>
      <c r="F271" s="25"/>
      <c r="G271" s="25"/>
      <c r="H271" s="25"/>
      <c r="I271" s="25"/>
      <c r="J271" s="25"/>
      <c r="K271" s="25"/>
      <c r="L271" s="25"/>
      <c r="M271" s="25"/>
      <c r="N271" s="25"/>
      <c r="O271" s="25"/>
      <c r="P271" s="25"/>
      <c r="Q271" s="25"/>
      <c r="R271" s="25"/>
      <c r="S271" s="25"/>
      <c r="T271" s="25"/>
      <c r="U271" s="25"/>
      <c r="V271" s="25"/>
      <c r="W271" s="25"/>
      <c r="X271" s="25"/>
    </row>
    <row r="272" spans="1:24" x14ac:dyDescent="0.25">
      <c r="A272" s="25"/>
      <c r="B272" s="25"/>
      <c r="C272" s="25"/>
      <c r="D272" s="25"/>
      <c r="E272" s="25"/>
      <c r="F272" s="25"/>
      <c r="G272" s="25"/>
      <c r="H272" s="25"/>
      <c r="I272" s="25"/>
      <c r="J272" s="25"/>
      <c r="K272" s="25"/>
      <c r="L272" s="25"/>
      <c r="M272" s="25"/>
      <c r="N272" s="25"/>
      <c r="O272" s="25"/>
      <c r="P272" s="25"/>
      <c r="Q272" s="25"/>
      <c r="R272" s="25"/>
      <c r="S272" s="25"/>
      <c r="T272" s="25"/>
      <c r="U272" s="25"/>
      <c r="V272" s="25"/>
      <c r="W272" s="25"/>
      <c r="X272" s="25"/>
    </row>
    <row r="273" spans="1:24" x14ac:dyDescent="0.25">
      <c r="A273" s="25"/>
      <c r="B273" s="25"/>
      <c r="C273" s="25"/>
      <c r="D273" s="25"/>
      <c r="E273" s="25"/>
      <c r="F273" s="25"/>
      <c r="G273" s="25"/>
      <c r="H273" s="25"/>
      <c r="I273" s="25"/>
      <c r="J273" s="25"/>
      <c r="K273" s="25"/>
      <c r="L273" s="25"/>
      <c r="M273" s="25"/>
      <c r="N273" s="25"/>
      <c r="O273" s="25"/>
      <c r="P273" s="25"/>
      <c r="Q273" s="25"/>
      <c r="R273" s="25"/>
      <c r="S273" s="25"/>
      <c r="T273" s="25"/>
      <c r="U273" s="25"/>
      <c r="V273" s="25"/>
      <c r="W273" s="25"/>
      <c r="X273" s="25"/>
    </row>
    <row r="274" spans="1:24" x14ac:dyDescent="0.25">
      <c r="A274" s="25"/>
      <c r="B274" s="25"/>
      <c r="C274" s="25"/>
      <c r="D274" s="25"/>
      <c r="E274" s="25"/>
      <c r="F274" s="25"/>
      <c r="G274" s="25"/>
      <c r="H274" s="25"/>
      <c r="I274" s="25"/>
      <c r="J274" s="25"/>
      <c r="K274" s="25"/>
      <c r="L274" s="25"/>
      <c r="M274" s="25"/>
      <c r="N274" s="25"/>
      <c r="O274" s="25"/>
      <c r="P274" s="25"/>
      <c r="Q274" s="25"/>
      <c r="R274" s="25"/>
      <c r="S274" s="25"/>
      <c r="T274" s="25"/>
      <c r="U274" s="25"/>
      <c r="V274" s="25"/>
      <c r="W274" s="25"/>
      <c r="X274" s="25"/>
    </row>
    <row r="275" spans="1:24" x14ac:dyDescent="0.25">
      <c r="A275" s="25"/>
      <c r="B275" s="25"/>
      <c r="C275" s="25"/>
      <c r="D275" s="25"/>
      <c r="E275" s="25"/>
      <c r="F275" s="25"/>
      <c r="G275" s="25"/>
      <c r="H275" s="25"/>
      <c r="I275" s="25"/>
      <c r="J275" s="25"/>
      <c r="K275" s="25"/>
      <c r="L275" s="25"/>
      <c r="M275" s="25"/>
      <c r="N275" s="25"/>
      <c r="O275" s="25"/>
      <c r="P275" s="25"/>
      <c r="Q275" s="25"/>
      <c r="R275" s="25"/>
      <c r="S275" s="25"/>
      <c r="T275" s="25"/>
      <c r="U275" s="25"/>
      <c r="V275" s="25"/>
      <c r="W275" s="25"/>
      <c r="X275" s="25"/>
    </row>
    <row r="276" spans="1:24" x14ac:dyDescent="0.25">
      <c r="A276" s="25"/>
      <c r="B276" s="25"/>
      <c r="C276" s="25"/>
      <c r="D276" s="25"/>
      <c r="E276" s="25"/>
      <c r="F276" s="25"/>
      <c r="G276" s="25"/>
      <c r="H276" s="25"/>
      <c r="I276" s="25"/>
      <c r="J276" s="25"/>
      <c r="K276" s="25"/>
      <c r="L276" s="25"/>
      <c r="M276" s="25"/>
      <c r="N276" s="25"/>
      <c r="O276" s="25"/>
      <c r="P276" s="25"/>
      <c r="Q276" s="25"/>
      <c r="R276" s="25"/>
      <c r="S276" s="25"/>
      <c r="T276" s="25"/>
      <c r="U276" s="25"/>
      <c r="V276" s="25"/>
      <c r="W276" s="25"/>
      <c r="X276" s="25"/>
    </row>
    <row r="277" spans="1:24" x14ac:dyDescent="0.25">
      <c r="A277" s="25"/>
      <c r="B277" s="25"/>
      <c r="C277" s="25"/>
      <c r="D277" s="25"/>
      <c r="E277" s="25"/>
      <c r="F277" s="25"/>
      <c r="G277" s="25"/>
      <c r="H277" s="25"/>
      <c r="I277" s="25"/>
      <c r="J277" s="25"/>
      <c r="K277" s="25"/>
      <c r="L277" s="25"/>
      <c r="M277" s="25"/>
      <c r="N277" s="25"/>
      <c r="O277" s="25"/>
      <c r="P277" s="25"/>
      <c r="Q277" s="25"/>
      <c r="R277" s="25"/>
      <c r="S277" s="25"/>
      <c r="T277" s="25"/>
      <c r="U277" s="25"/>
      <c r="V277" s="25"/>
      <c r="W277" s="25"/>
      <c r="X277" s="25"/>
    </row>
    <row r="278" spans="1:24" x14ac:dyDescent="0.25">
      <c r="A278" s="25"/>
      <c r="B278" s="25"/>
      <c r="C278" s="25"/>
      <c r="D278" s="25"/>
      <c r="E278" s="25"/>
      <c r="F278" s="25"/>
      <c r="G278" s="25"/>
      <c r="H278" s="25"/>
      <c r="I278" s="25"/>
      <c r="J278" s="25"/>
      <c r="K278" s="25"/>
      <c r="L278" s="25"/>
      <c r="M278" s="25"/>
      <c r="N278" s="25"/>
      <c r="O278" s="25"/>
      <c r="P278" s="25"/>
      <c r="Q278" s="25"/>
      <c r="R278" s="25"/>
      <c r="S278" s="25"/>
      <c r="T278" s="25"/>
      <c r="U278" s="25"/>
      <c r="V278" s="25"/>
      <c r="W278" s="25"/>
      <c r="X278" s="25"/>
    </row>
    <row r="279" spans="1:24" x14ac:dyDescent="0.25">
      <c r="A279" s="25"/>
      <c r="B279" s="25"/>
      <c r="C279" s="25"/>
      <c r="D279" s="25"/>
      <c r="E279" s="25"/>
      <c r="F279" s="25"/>
      <c r="G279" s="25"/>
      <c r="H279" s="25"/>
      <c r="I279" s="25"/>
      <c r="J279" s="25"/>
      <c r="K279" s="25"/>
      <c r="L279" s="25"/>
      <c r="M279" s="25"/>
      <c r="N279" s="25"/>
      <c r="O279" s="25"/>
      <c r="P279" s="25"/>
      <c r="Q279" s="25"/>
      <c r="R279" s="25"/>
      <c r="S279" s="25"/>
      <c r="T279" s="25"/>
      <c r="U279" s="25"/>
      <c r="V279" s="25"/>
      <c r="W279" s="25"/>
      <c r="X279" s="25"/>
    </row>
    <row r="280" spans="1:24" x14ac:dyDescent="0.25">
      <c r="A280" s="25"/>
      <c r="B280" s="25"/>
      <c r="C280" s="25"/>
      <c r="D280" s="25"/>
      <c r="E280" s="25"/>
      <c r="F280" s="25"/>
      <c r="G280" s="25"/>
      <c r="H280" s="25"/>
      <c r="I280" s="25"/>
      <c r="J280" s="25"/>
      <c r="K280" s="25"/>
      <c r="L280" s="25"/>
      <c r="M280" s="25"/>
      <c r="N280" s="25"/>
      <c r="O280" s="25"/>
      <c r="P280" s="25"/>
      <c r="Q280" s="25"/>
      <c r="R280" s="25"/>
      <c r="S280" s="25"/>
      <c r="T280" s="25"/>
      <c r="U280" s="25"/>
      <c r="V280" s="25"/>
      <c r="W280" s="25"/>
      <c r="X280" s="25"/>
    </row>
    <row r="281" spans="1:24" x14ac:dyDescent="0.25">
      <c r="A281" s="25"/>
      <c r="B281" s="25"/>
      <c r="C281" s="25"/>
      <c r="D281" s="25"/>
      <c r="E281" s="25"/>
      <c r="F281" s="25"/>
      <c r="G281" s="25"/>
      <c r="H281" s="25"/>
      <c r="I281" s="25"/>
      <c r="J281" s="25"/>
      <c r="K281" s="25"/>
      <c r="L281" s="25"/>
      <c r="M281" s="25"/>
      <c r="N281" s="25"/>
      <c r="O281" s="25"/>
      <c r="P281" s="25"/>
      <c r="Q281" s="25"/>
      <c r="R281" s="25"/>
      <c r="S281" s="25"/>
      <c r="T281" s="25"/>
      <c r="U281" s="25"/>
      <c r="V281" s="25"/>
      <c r="W281" s="25"/>
      <c r="X281" s="25"/>
    </row>
    <row r="282" spans="1:24" x14ac:dyDescent="0.25">
      <c r="A282" s="25"/>
      <c r="B282" s="25"/>
      <c r="C282" s="25"/>
      <c r="D282" s="25"/>
      <c r="E282" s="25"/>
      <c r="F282" s="25"/>
      <c r="G282" s="25"/>
      <c r="H282" s="25"/>
      <c r="I282" s="25"/>
      <c r="J282" s="25"/>
      <c r="K282" s="25"/>
      <c r="L282" s="25"/>
      <c r="M282" s="25"/>
      <c r="N282" s="25"/>
      <c r="O282" s="25"/>
      <c r="P282" s="25"/>
      <c r="Q282" s="25"/>
      <c r="R282" s="25"/>
      <c r="S282" s="25"/>
      <c r="T282" s="25"/>
      <c r="U282" s="25"/>
      <c r="V282" s="25"/>
      <c r="W282" s="25"/>
      <c r="X282" s="25"/>
    </row>
    <row r="283" spans="1:24" x14ac:dyDescent="0.25">
      <c r="A283" s="25"/>
      <c r="B283" s="25"/>
      <c r="C283" s="25"/>
      <c r="D283" s="25"/>
      <c r="E283" s="25"/>
      <c r="F283" s="25"/>
      <c r="G283" s="25"/>
      <c r="H283" s="25"/>
      <c r="I283" s="25"/>
      <c r="J283" s="25"/>
      <c r="K283" s="25"/>
      <c r="L283" s="25"/>
      <c r="M283" s="25"/>
      <c r="N283" s="25"/>
      <c r="O283" s="25"/>
      <c r="P283" s="25"/>
      <c r="Q283" s="25"/>
      <c r="R283" s="25"/>
      <c r="S283" s="25"/>
      <c r="T283" s="25"/>
      <c r="U283" s="25"/>
      <c r="V283" s="25"/>
      <c r="W283" s="25"/>
      <c r="X283" s="25"/>
    </row>
    <row r="284" spans="1:24" x14ac:dyDescent="0.25">
      <c r="A284" s="25"/>
      <c r="B284" s="25"/>
      <c r="C284" s="25"/>
      <c r="D284" s="25"/>
      <c r="E284" s="25"/>
      <c r="F284" s="25"/>
      <c r="G284" s="25"/>
      <c r="H284" s="25"/>
      <c r="I284" s="25"/>
      <c r="J284" s="25"/>
      <c r="K284" s="25"/>
      <c r="L284" s="25"/>
      <c r="M284" s="25"/>
      <c r="N284" s="25"/>
      <c r="O284" s="25"/>
      <c r="P284" s="25"/>
      <c r="Q284" s="25"/>
      <c r="R284" s="25"/>
      <c r="S284" s="25"/>
      <c r="T284" s="25"/>
      <c r="U284" s="25"/>
      <c r="V284" s="25"/>
      <c r="W284" s="25"/>
      <c r="X284" s="25"/>
    </row>
    <row r="285" spans="1:24" x14ac:dyDescent="0.25">
      <c r="A285" s="25"/>
      <c r="B285" s="25"/>
      <c r="C285" s="25"/>
      <c r="D285" s="25"/>
      <c r="E285" s="25"/>
      <c r="F285" s="25"/>
      <c r="G285" s="25"/>
      <c r="H285" s="25"/>
      <c r="I285" s="25"/>
      <c r="J285" s="25"/>
      <c r="K285" s="25"/>
      <c r="L285" s="25"/>
      <c r="M285" s="25"/>
      <c r="N285" s="25"/>
      <c r="O285" s="25"/>
      <c r="P285" s="25"/>
      <c r="Q285" s="25"/>
      <c r="R285" s="25"/>
      <c r="S285" s="25"/>
      <c r="T285" s="25"/>
      <c r="U285" s="25"/>
      <c r="V285" s="25"/>
      <c r="W285" s="25"/>
      <c r="X285" s="25"/>
    </row>
    <row r="286" spans="1:24" x14ac:dyDescent="0.25">
      <c r="A286" s="25"/>
      <c r="B286" s="25"/>
      <c r="C286" s="25"/>
      <c r="D286" s="25"/>
      <c r="E286" s="25"/>
      <c r="F286" s="25"/>
      <c r="G286" s="25"/>
      <c r="H286" s="25"/>
      <c r="I286" s="25"/>
      <c r="J286" s="25"/>
      <c r="K286" s="25"/>
      <c r="L286" s="25"/>
      <c r="M286" s="25"/>
      <c r="N286" s="25"/>
      <c r="O286" s="25"/>
      <c r="P286" s="25"/>
      <c r="Q286" s="25"/>
      <c r="R286" s="25"/>
      <c r="S286" s="25"/>
      <c r="T286" s="25"/>
      <c r="U286" s="25"/>
      <c r="V286" s="25"/>
      <c r="W286" s="25"/>
      <c r="X286" s="25"/>
    </row>
    <row r="287" spans="1:24" x14ac:dyDescent="0.25">
      <c r="A287" s="25"/>
      <c r="B287" s="25"/>
      <c r="C287" s="25"/>
      <c r="D287" s="25"/>
      <c r="E287" s="25"/>
      <c r="F287" s="25"/>
      <c r="G287" s="25"/>
      <c r="H287" s="25"/>
      <c r="I287" s="25"/>
      <c r="J287" s="25"/>
      <c r="K287" s="25"/>
      <c r="L287" s="25"/>
      <c r="M287" s="25"/>
      <c r="N287" s="25"/>
      <c r="O287" s="25"/>
      <c r="P287" s="25"/>
      <c r="Q287" s="25"/>
      <c r="R287" s="25"/>
      <c r="S287" s="25"/>
      <c r="T287" s="25"/>
      <c r="U287" s="25"/>
      <c r="V287" s="25"/>
      <c r="W287" s="25"/>
      <c r="X287" s="25"/>
    </row>
    <row r="288" spans="1:24" x14ac:dyDescent="0.25">
      <c r="A288" s="25"/>
      <c r="B288" s="25"/>
      <c r="C288" s="25"/>
      <c r="D288" s="25"/>
      <c r="E288" s="25"/>
      <c r="F288" s="25"/>
      <c r="G288" s="25"/>
      <c r="H288" s="25"/>
      <c r="I288" s="25"/>
      <c r="J288" s="25"/>
      <c r="K288" s="25"/>
      <c r="L288" s="25"/>
      <c r="M288" s="25"/>
      <c r="N288" s="25"/>
      <c r="O288" s="25"/>
      <c r="P288" s="25"/>
      <c r="Q288" s="25"/>
      <c r="R288" s="25"/>
      <c r="S288" s="25"/>
      <c r="T288" s="25"/>
      <c r="U288" s="25"/>
      <c r="V288" s="25"/>
      <c r="W288" s="25"/>
      <c r="X288" s="25"/>
    </row>
    <row r="289" spans="1:24" x14ac:dyDescent="0.25">
      <c r="A289" s="25"/>
      <c r="B289" s="25"/>
      <c r="C289" s="25"/>
      <c r="D289" s="25"/>
      <c r="E289" s="25"/>
      <c r="F289" s="25"/>
      <c r="G289" s="25"/>
      <c r="H289" s="25"/>
      <c r="I289" s="25"/>
      <c r="J289" s="25"/>
      <c r="K289" s="25"/>
      <c r="L289" s="25"/>
      <c r="M289" s="25"/>
      <c r="N289" s="25"/>
      <c r="O289" s="25"/>
      <c r="P289" s="25"/>
      <c r="Q289" s="25"/>
      <c r="R289" s="25"/>
      <c r="S289" s="25"/>
      <c r="T289" s="25"/>
      <c r="U289" s="25"/>
      <c r="V289" s="25"/>
      <c r="W289" s="25"/>
      <c r="X289" s="25"/>
    </row>
    <row r="290" spans="1:24" x14ac:dyDescent="0.25">
      <c r="A290" s="25"/>
      <c r="B290" s="25"/>
      <c r="C290" s="25"/>
      <c r="D290" s="25"/>
      <c r="E290" s="25"/>
      <c r="F290" s="25"/>
      <c r="G290" s="25"/>
      <c r="H290" s="25"/>
      <c r="I290" s="25"/>
      <c r="J290" s="25"/>
      <c r="K290" s="25"/>
      <c r="L290" s="25"/>
      <c r="M290" s="25"/>
      <c r="N290" s="25"/>
      <c r="O290" s="25"/>
      <c r="P290" s="25"/>
      <c r="Q290" s="25"/>
      <c r="R290" s="25"/>
      <c r="S290" s="25"/>
      <c r="T290" s="25"/>
      <c r="U290" s="25"/>
      <c r="V290" s="25"/>
      <c r="W290" s="25"/>
      <c r="X290" s="25"/>
    </row>
    <row r="291" spans="1:24" x14ac:dyDescent="0.25">
      <c r="A291" s="25"/>
      <c r="B291" s="25"/>
      <c r="C291" s="25"/>
      <c r="D291" s="25"/>
      <c r="E291" s="25"/>
      <c r="F291" s="25"/>
      <c r="G291" s="25"/>
      <c r="H291" s="25"/>
      <c r="I291" s="25"/>
      <c r="J291" s="25"/>
      <c r="K291" s="25"/>
      <c r="L291" s="25"/>
      <c r="M291" s="25"/>
      <c r="N291" s="25"/>
      <c r="O291" s="25"/>
      <c r="P291" s="25"/>
      <c r="Q291" s="25"/>
      <c r="R291" s="25"/>
      <c r="S291" s="25"/>
      <c r="T291" s="25"/>
      <c r="U291" s="25"/>
      <c r="V291" s="25"/>
      <c r="W291" s="25"/>
      <c r="X291" s="25"/>
    </row>
    <row r="292" spans="1:24" x14ac:dyDescent="0.25">
      <c r="A292" s="25"/>
      <c r="B292" s="25"/>
      <c r="C292" s="25"/>
      <c r="D292" s="25"/>
      <c r="E292" s="25"/>
      <c r="F292" s="25"/>
      <c r="G292" s="25"/>
      <c r="H292" s="25"/>
      <c r="I292" s="25"/>
      <c r="J292" s="25"/>
      <c r="K292" s="25"/>
      <c r="L292" s="25"/>
      <c r="M292" s="25"/>
      <c r="N292" s="25"/>
      <c r="O292" s="25"/>
      <c r="P292" s="25"/>
      <c r="Q292" s="25"/>
      <c r="R292" s="25"/>
      <c r="S292" s="25"/>
      <c r="T292" s="25"/>
      <c r="U292" s="25"/>
      <c r="V292" s="25"/>
      <c r="W292" s="25"/>
      <c r="X292" s="25"/>
    </row>
    <row r="293" spans="1:24" x14ac:dyDescent="0.25">
      <c r="A293" s="25"/>
      <c r="B293" s="25"/>
      <c r="C293" s="25"/>
      <c r="D293" s="25"/>
      <c r="E293" s="25"/>
      <c r="F293" s="25"/>
      <c r="G293" s="25"/>
      <c r="H293" s="25"/>
      <c r="I293" s="25"/>
      <c r="J293" s="25"/>
      <c r="K293" s="25"/>
      <c r="L293" s="25"/>
      <c r="M293" s="25"/>
      <c r="N293" s="25"/>
      <c r="O293" s="25"/>
      <c r="P293" s="25"/>
      <c r="Q293" s="25"/>
      <c r="R293" s="25"/>
      <c r="S293" s="25"/>
      <c r="T293" s="25"/>
      <c r="U293" s="25"/>
      <c r="V293" s="25"/>
      <c r="W293" s="25"/>
      <c r="X293" s="25"/>
    </row>
    <row r="294" spans="1:24" x14ac:dyDescent="0.25">
      <c r="A294" s="25"/>
      <c r="B294" s="25"/>
      <c r="C294" s="25"/>
      <c r="D294" s="25"/>
      <c r="E294" s="25"/>
      <c r="F294" s="25"/>
      <c r="G294" s="25"/>
      <c r="H294" s="25"/>
      <c r="I294" s="25"/>
      <c r="J294" s="25"/>
      <c r="K294" s="25"/>
      <c r="L294" s="25"/>
      <c r="M294" s="25"/>
      <c r="N294" s="25"/>
      <c r="O294" s="25"/>
      <c r="P294" s="25"/>
      <c r="Q294" s="25"/>
      <c r="R294" s="25"/>
      <c r="S294" s="25"/>
      <c r="T294" s="25"/>
      <c r="U294" s="25"/>
      <c r="V294" s="25"/>
      <c r="W294" s="25"/>
      <c r="X294" s="25"/>
    </row>
    <row r="295" spans="1:24" x14ac:dyDescent="0.25">
      <c r="A295" s="25"/>
      <c r="B295" s="25"/>
      <c r="C295" s="25"/>
      <c r="D295" s="25"/>
      <c r="E295" s="25"/>
      <c r="F295" s="25"/>
      <c r="G295" s="25"/>
      <c r="H295" s="25"/>
      <c r="I295" s="25"/>
      <c r="J295" s="25"/>
      <c r="K295" s="25"/>
      <c r="L295" s="25"/>
      <c r="M295" s="25"/>
      <c r="N295" s="25"/>
      <c r="O295" s="25"/>
      <c r="P295" s="25"/>
      <c r="Q295" s="25"/>
      <c r="R295" s="25"/>
      <c r="S295" s="25"/>
      <c r="T295" s="25"/>
      <c r="U295" s="25"/>
      <c r="V295" s="25"/>
      <c r="W295" s="25"/>
      <c r="X295" s="25"/>
    </row>
    <row r="296" spans="1:24" x14ac:dyDescent="0.25">
      <c r="A296" s="25"/>
      <c r="B296" s="25"/>
      <c r="C296" s="25"/>
      <c r="D296" s="25"/>
      <c r="E296" s="25"/>
      <c r="F296" s="25"/>
      <c r="G296" s="25"/>
      <c r="H296" s="25"/>
      <c r="I296" s="25"/>
      <c r="J296" s="25"/>
      <c r="K296" s="25"/>
      <c r="L296" s="25"/>
      <c r="M296" s="25"/>
      <c r="N296" s="25"/>
      <c r="O296" s="25"/>
      <c r="P296" s="25"/>
      <c r="Q296" s="25"/>
      <c r="R296" s="25"/>
      <c r="S296" s="25"/>
      <c r="T296" s="25"/>
      <c r="U296" s="25"/>
      <c r="V296" s="25"/>
      <c r="W296" s="25"/>
      <c r="X296" s="25"/>
    </row>
    <row r="297" spans="1:24" x14ac:dyDescent="0.25">
      <c r="A297" s="25"/>
      <c r="B297" s="25"/>
      <c r="C297" s="25"/>
      <c r="D297" s="25"/>
      <c r="E297" s="25"/>
      <c r="F297" s="25"/>
      <c r="G297" s="25"/>
      <c r="H297" s="25"/>
      <c r="I297" s="25"/>
      <c r="J297" s="25"/>
      <c r="K297" s="25"/>
      <c r="L297" s="25"/>
      <c r="M297" s="25"/>
      <c r="N297" s="25"/>
      <c r="O297" s="25"/>
      <c r="P297" s="25"/>
      <c r="Q297" s="25"/>
      <c r="R297" s="25"/>
      <c r="S297" s="25"/>
      <c r="T297" s="25"/>
      <c r="U297" s="25"/>
      <c r="V297" s="25"/>
      <c r="W297" s="25"/>
      <c r="X297" s="25"/>
    </row>
    <row r="298" spans="1:24" x14ac:dyDescent="0.25">
      <c r="A298" s="25"/>
      <c r="B298" s="25"/>
      <c r="C298" s="25"/>
      <c r="D298" s="25"/>
      <c r="E298" s="25"/>
      <c r="F298" s="25"/>
      <c r="G298" s="25"/>
      <c r="H298" s="25"/>
      <c r="I298" s="25"/>
      <c r="J298" s="25"/>
      <c r="K298" s="25"/>
      <c r="L298" s="25"/>
      <c r="M298" s="25"/>
      <c r="N298" s="25"/>
      <c r="O298" s="25"/>
      <c r="P298" s="25"/>
      <c r="Q298" s="25"/>
      <c r="R298" s="25"/>
      <c r="S298" s="25"/>
      <c r="T298" s="25"/>
      <c r="U298" s="25"/>
      <c r="V298" s="25"/>
      <c r="W298" s="25"/>
      <c r="X298" s="25"/>
    </row>
    <row r="299" spans="1:24" x14ac:dyDescent="0.25">
      <c r="A299" s="25"/>
      <c r="B299" s="25"/>
      <c r="C299" s="25"/>
      <c r="D299" s="25"/>
      <c r="E299" s="25"/>
      <c r="F299" s="25"/>
      <c r="G299" s="25"/>
      <c r="H299" s="25"/>
      <c r="I299" s="25"/>
      <c r="J299" s="25"/>
      <c r="K299" s="25"/>
      <c r="L299" s="25"/>
      <c r="M299" s="25"/>
      <c r="N299" s="25"/>
      <c r="O299" s="25"/>
      <c r="P299" s="25"/>
      <c r="Q299" s="25"/>
      <c r="R299" s="25"/>
      <c r="S299" s="25"/>
      <c r="T299" s="25"/>
      <c r="U299" s="25"/>
      <c r="V299" s="25"/>
      <c r="W299" s="25"/>
      <c r="X299" s="25"/>
    </row>
    <row r="300" spans="1:24" x14ac:dyDescent="0.25">
      <c r="A300" s="25"/>
      <c r="B300" s="25"/>
      <c r="C300" s="25"/>
      <c r="D300" s="25"/>
      <c r="E300" s="25"/>
      <c r="F300" s="25"/>
      <c r="G300" s="25"/>
      <c r="H300" s="25"/>
      <c r="I300" s="25"/>
      <c r="J300" s="25"/>
      <c r="K300" s="25"/>
      <c r="L300" s="25"/>
      <c r="M300" s="25"/>
      <c r="N300" s="25"/>
      <c r="O300" s="25"/>
      <c r="P300" s="25"/>
      <c r="Q300" s="25"/>
      <c r="R300" s="25"/>
      <c r="S300" s="25"/>
      <c r="T300" s="25"/>
      <c r="U300" s="25"/>
      <c r="V300" s="25"/>
      <c r="W300" s="25"/>
      <c r="X300" s="25"/>
    </row>
    <row r="301" spans="1:24" x14ac:dyDescent="0.25">
      <c r="A301" s="25"/>
      <c r="B301" s="25"/>
      <c r="C301" s="25"/>
      <c r="D301" s="25"/>
      <c r="E301" s="25"/>
      <c r="F301" s="25"/>
      <c r="G301" s="25"/>
      <c r="H301" s="25"/>
      <c r="I301" s="25"/>
      <c r="J301" s="25"/>
      <c r="K301" s="25"/>
      <c r="L301" s="25"/>
      <c r="M301" s="25"/>
      <c r="N301" s="25"/>
      <c r="O301" s="25"/>
      <c r="P301" s="25"/>
      <c r="Q301" s="25"/>
      <c r="R301" s="25"/>
      <c r="S301" s="25"/>
      <c r="T301" s="25"/>
      <c r="U301" s="25"/>
      <c r="V301" s="25"/>
      <c r="W301" s="25"/>
      <c r="X301" s="25"/>
    </row>
    <row r="302" spans="1:24" x14ac:dyDescent="0.25">
      <c r="A302" s="25"/>
      <c r="B302" s="25"/>
      <c r="C302" s="25"/>
      <c r="D302" s="25"/>
      <c r="E302" s="25"/>
      <c r="F302" s="25"/>
      <c r="G302" s="25"/>
      <c r="H302" s="25"/>
      <c r="I302" s="25"/>
      <c r="J302" s="25"/>
      <c r="K302" s="25"/>
      <c r="L302" s="25"/>
      <c r="M302" s="25"/>
      <c r="N302" s="25"/>
      <c r="O302" s="25"/>
      <c r="P302" s="25"/>
      <c r="Q302" s="25"/>
      <c r="R302" s="25"/>
      <c r="S302" s="25"/>
      <c r="T302" s="25"/>
      <c r="U302" s="25"/>
      <c r="V302" s="25"/>
      <c r="W302" s="25"/>
      <c r="X302" s="25"/>
    </row>
    <row r="303" spans="1:24" x14ac:dyDescent="0.25">
      <c r="A303" s="25"/>
      <c r="B303" s="25"/>
      <c r="C303" s="25"/>
      <c r="D303" s="25"/>
      <c r="E303" s="25"/>
      <c r="F303" s="25"/>
      <c r="G303" s="25"/>
      <c r="H303" s="25"/>
      <c r="I303" s="25"/>
      <c r="J303" s="25"/>
      <c r="K303" s="25"/>
      <c r="L303" s="25"/>
      <c r="M303" s="25"/>
      <c r="N303" s="25"/>
      <c r="O303" s="25"/>
      <c r="P303" s="25"/>
      <c r="Q303" s="25"/>
      <c r="R303" s="25"/>
      <c r="S303" s="25"/>
      <c r="T303" s="25"/>
      <c r="U303" s="25"/>
      <c r="V303" s="25"/>
      <c r="W303" s="25"/>
      <c r="X303" s="25"/>
    </row>
    <row r="304" spans="1:24" x14ac:dyDescent="0.25">
      <c r="A304" s="25"/>
      <c r="B304" s="25"/>
      <c r="C304" s="25"/>
      <c r="D304" s="25"/>
      <c r="E304" s="25"/>
      <c r="F304" s="25"/>
      <c r="G304" s="25"/>
      <c r="H304" s="25"/>
      <c r="I304" s="25"/>
      <c r="J304" s="25"/>
      <c r="K304" s="25"/>
      <c r="L304" s="25"/>
      <c r="M304" s="25"/>
      <c r="N304" s="25"/>
      <c r="O304" s="25"/>
      <c r="P304" s="25"/>
      <c r="Q304" s="25"/>
      <c r="R304" s="25"/>
      <c r="S304" s="25"/>
      <c r="T304" s="25"/>
      <c r="U304" s="25"/>
      <c r="V304" s="25"/>
      <c r="W304" s="25"/>
      <c r="X304" s="25"/>
    </row>
    <row r="305" spans="1:24" x14ac:dyDescent="0.25">
      <c r="A305" s="25"/>
      <c r="B305" s="25"/>
      <c r="C305" s="25"/>
      <c r="D305" s="25"/>
      <c r="E305" s="25"/>
      <c r="F305" s="25"/>
      <c r="G305" s="25"/>
      <c r="H305" s="25"/>
      <c r="I305" s="25"/>
      <c r="J305" s="25"/>
      <c r="K305" s="25"/>
      <c r="L305" s="25"/>
      <c r="M305" s="25"/>
      <c r="N305" s="25"/>
      <c r="O305" s="25"/>
      <c r="P305" s="25"/>
      <c r="Q305" s="25"/>
      <c r="R305" s="25"/>
      <c r="S305" s="25"/>
      <c r="T305" s="25"/>
      <c r="U305" s="25"/>
      <c r="V305" s="25"/>
      <c r="W305" s="25"/>
      <c r="X305" s="25"/>
    </row>
    <row r="306" spans="1:24" x14ac:dyDescent="0.25">
      <c r="A306" s="25"/>
      <c r="B306" s="25"/>
      <c r="C306" s="25"/>
      <c r="D306" s="25"/>
      <c r="E306" s="25"/>
      <c r="F306" s="25"/>
      <c r="G306" s="25"/>
      <c r="H306" s="25"/>
      <c r="I306" s="25"/>
      <c r="J306" s="25"/>
      <c r="K306" s="25"/>
      <c r="L306" s="25"/>
      <c r="M306" s="25"/>
      <c r="N306" s="25"/>
      <c r="O306" s="25"/>
      <c r="P306" s="25"/>
      <c r="Q306" s="25"/>
      <c r="R306" s="25"/>
      <c r="S306" s="25"/>
      <c r="T306" s="25"/>
      <c r="U306" s="25"/>
      <c r="V306" s="25"/>
      <c r="W306" s="25"/>
      <c r="X306" s="25"/>
    </row>
    <row r="307" spans="1:24" x14ac:dyDescent="0.25">
      <c r="A307" s="25"/>
      <c r="B307" s="25"/>
      <c r="C307" s="25"/>
      <c r="D307" s="25"/>
      <c r="E307" s="25"/>
      <c r="F307" s="25"/>
      <c r="G307" s="25"/>
      <c r="H307" s="25"/>
      <c r="I307" s="25"/>
      <c r="J307" s="25"/>
      <c r="K307" s="25"/>
      <c r="L307" s="25"/>
      <c r="M307" s="25"/>
      <c r="N307" s="25"/>
      <c r="O307" s="25"/>
      <c r="P307" s="25"/>
      <c r="Q307" s="25"/>
      <c r="R307" s="25"/>
      <c r="S307" s="25"/>
      <c r="T307" s="25"/>
      <c r="U307" s="25"/>
      <c r="V307" s="25"/>
      <c r="W307" s="25"/>
      <c r="X307" s="25"/>
    </row>
    <row r="308" spans="1:24" x14ac:dyDescent="0.25">
      <c r="A308" s="25"/>
      <c r="B308" s="25"/>
      <c r="C308" s="25"/>
      <c r="D308" s="25"/>
      <c r="E308" s="25"/>
      <c r="F308" s="25"/>
      <c r="G308" s="25"/>
      <c r="H308" s="25"/>
      <c r="I308" s="25"/>
      <c r="J308" s="25"/>
      <c r="K308" s="25"/>
      <c r="L308" s="25"/>
      <c r="M308" s="25"/>
      <c r="N308" s="25"/>
      <c r="O308" s="25"/>
      <c r="P308" s="25"/>
      <c r="Q308" s="25"/>
      <c r="R308" s="25"/>
      <c r="S308" s="25"/>
      <c r="T308" s="25"/>
      <c r="U308" s="25"/>
      <c r="V308" s="25"/>
      <c r="W308" s="25"/>
      <c r="X308" s="25"/>
    </row>
    <row r="309" spans="1:24" x14ac:dyDescent="0.25">
      <c r="A309" s="25"/>
      <c r="B309" s="25"/>
      <c r="C309" s="25"/>
      <c r="D309" s="25"/>
      <c r="E309" s="25"/>
      <c r="F309" s="25"/>
      <c r="G309" s="25"/>
      <c r="H309" s="25"/>
      <c r="I309" s="25"/>
      <c r="J309" s="25"/>
      <c r="K309" s="25"/>
      <c r="L309" s="25"/>
      <c r="M309" s="25"/>
      <c r="N309" s="25"/>
      <c r="O309" s="25"/>
      <c r="P309" s="25"/>
      <c r="Q309" s="25"/>
      <c r="R309" s="25"/>
      <c r="S309" s="25"/>
      <c r="T309" s="25"/>
      <c r="U309" s="25"/>
      <c r="V309" s="25"/>
      <c r="W309" s="25"/>
      <c r="X309" s="25"/>
    </row>
    <row r="310" spans="1:24" x14ac:dyDescent="0.25">
      <c r="A310" s="25"/>
      <c r="B310" s="25"/>
      <c r="C310" s="25"/>
      <c r="D310" s="25"/>
      <c r="E310" s="25"/>
      <c r="F310" s="25"/>
      <c r="G310" s="25"/>
      <c r="H310" s="25"/>
      <c r="I310" s="25"/>
      <c r="J310" s="25"/>
      <c r="K310" s="25"/>
      <c r="L310" s="25"/>
      <c r="M310" s="25"/>
      <c r="N310" s="25"/>
      <c r="O310" s="25"/>
      <c r="P310" s="25"/>
      <c r="Q310" s="25"/>
      <c r="R310" s="25"/>
      <c r="S310" s="25"/>
      <c r="T310" s="25"/>
      <c r="U310" s="25"/>
      <c r="V310" s="25"/>
      <c r="W310" s="25"/>
      <c r="X310" s="25"/>
    </row>
    <row r="311" spans="1:24" x14ac:dyDescent="0.25">
      <c r="A311" s="25"/>
      <c r="B311" s="25"/>
      <c r="C311" s="25"/>
      <c r="D311" s="25"/>
      <c r="E311" s="25"/>
      <c r="F311" s="25"/>
      <c r="G311" s="25"/>
      <c r="H311" s="25"/>
      <c r="I311" s="25"/>
      <c r="J311" s="25"/>
      <c r="K311" s="25"/>
      <c r="L311" s="25"/>
      <c r="M311" s="25"/>
      <c r="N311" s="25"/>
      <c r="O311" s="25"/>
      <c r="P311" s="25"/>
      <c r="Q311" s="25"/>
      <c r="R311" s="25"/>
      <c r="S311" s="25"/>
      <c r="T311" s="25"/>
      <c r="U311" s="25"/>
      <c r="V311" s="25"/>
      <c r="W311" s="25"/>
      <c r="X311" s="25"/>
    </row>
    <row r="312" spans="1:24" x14ac:dyDescent="0.25">
      <c r="A312" s="25"/>
      <c r="B312" s="25"/>
      <c r="C312" s="25"/>
      <c r="D312" s="25"/>
      <c r="E312" s="25"/>
      <c r="F312" s="25"/>
      <c r="G312" s="25"/>
      <c r="H312" s="25"/>
      <c r="I312" s="25"/>
      <c r="J312" s="25"/>
      <c r="K312" s="25"/>
      <c r="L312" s="25"/>
      <c r="M312" s="25"/>
      <c r="N312" s="25"/>
      <c r="O312" s="25"/>
      <c r="P312" s="25"/>
      <c r="Q312" s="25"/>
      <c r="R312" s="25"/>
      <c r="S312" s="25"/>
      <c r="T312" s="25"/>
      <c r="U312" s="25"/>
      <c r="V312" s="25"/>
      <c r="W312" s="25"/>
      <c r="X312" s="25"/>
    </row>
    <row r="313" spans="1:24" x14ac:dyDescent="0.25">
      <c r="A313" s="25"/>
      <c r="B313" s="25"/>
      <c r="C313" s="25"/>
      <c r="D313" s="25"/>
      <c r="E313" s="25"/>
      <c r="F313" s="25"/>
      <c r="G313" s="25"/>
      <c r="H313" s="25"/>
      <c r="I313" s="25"/>
      <c r="J313" s="25"/>
      <c r="K313" s="25"/>
      <c r="L313" s="25"/>
      <c r="M313" s="25"/>
      <c r="N313" s="25"/>
      <c r="O313" s="25"/>
      <c r="P313" s="25"/>
      <c r="Q313" s="25"/>
      <c r="R313" s="25"/>
      <c r="S313" s="25"/>
      <c r="T313" s="25"/>
      <c r="U313" s="25"/>
      <c r="V313" s="25"/>
      <c r="W313" s="25"/>
      <c r="X313" s="25"/>
    </row>
    <row r="314" spans="1:24" x14ac:dyDescent="0.25">
      <c r="A314" s="25"/>
      <c r="B314" s="25"/>
      <c r="C314" s="25"/>
      <c r="D314" s="25"/>
      <c r="E314" s="25"/>
      <c r="F314" s="25"/>
      <c r="G314" s="25"/>
      <c r="H314" s="25"/>
      <c r="I314" s="25"/>
      <c r="J314" s="25"/>
      <c r="K314" s="25"/>
      <c r="L314" s="25"/>
      <c r="M314" s="25"/>
      <c r="N314" s="25"/>
      <c r="O314" s="25"/>
      <c r="P314" s="25"/>
      <c r="Q314" s="25"/>
      <c r="R314" s="25"/>
      <c r="S314" s="25"/>
      <c r="T314" s="25"/>
      <c r="U314" s="25"/>
      <c r="V314" s="25"/>
      <c r="W314" s="25"/>
      <c r="X314" s="25"/>
    </row>
    <row r="315" spans="1:24" x14ac:dyDescent="0.25">
      <c r="A315" s="25"/>
      <c r="B315" s="25"/>
      <c r="C315" s="25"/>
      <c r="D315" s="25"/>
      <c r="E315" s="25"/>
      <c r="F315" s="25"/>
      <c r="G315" s="25"/>
      <c r="H315" s="25"/>
      <c r="I315" s="25"/>
      <c r="J315" s="25"/>
      <c r="K315" s="25"/>
      <c r="L315" s="25"/>
      <c r="M315" s="25"/>
      <c r="N315" s="25"/>
      <c r="O315" s="25"/>
      <c r="P315" s="25"/>
      <c r="Q315" s="25"/>
      <c r="R315" s="25"/>
      <c r="S315" s="25"/>
      <c r="T315" s="25"/>
      <c r="U315" s="25"/>
      <c r="V315" s="25"/>
      <c r="W315" s="25"/>
      <c r="X315" s="25"/>
    </row>
    <row r="316" spans="1:24" x14ac:dyDescent="0.25">
      <c r="A316" s="25"/>
      <c r="B316" s="25"/>
      <c r="C316" s="25"/>
      <c r="D316" s="25"/>
      <c r="E316" s="25"/>
      <c r="F316" s="25"/>
      <c r="G316" s="25"/>
      <c r="H316" s="25"/>
      <c r="I316" s="25"/>
      <c r="J316" s="25"/>
      <c r="K316" s="25"/>
      <c r="L316" s="25"/>
      <c r="M316" s="25"/>
      <c r="N316" s="25"/>
      <c r="O316" s="25"/>
      <c r="P316" s="25"/>
      <c r="Q316" s="25"/>
      <c r="R316" s="25"/>
      <c r="S316" s="25"/>
      <c r="T316" s="25"/>
      <c r="U316" s="25"/>
      <c r="V316" s="25"/>
      <c r="W316" s="25"/>
      <c r="X316" s="25"/>
    </row>
    <row r="317" spans="1:24" x14ac:dyDescent="0.25">
      <c r="A317" s="25"/>
      <c r="B317" s="25"/>
      <c r="C317" s="25"/>
      <c r="D317" s="25"/>
      <c r="E317" s="25"/>
      <c r="F317" s="25"/>
      <c r="G317" s="25"/>
      <c r="H317" s="25"/>
      <c r="I317" s="25"/>
      <c r="J317" s="25"/>
      <c r="K317" s="25"/>
      <c r="L317" s="25"/>
      <c r="M317" s="25"/>
      <c r="N317" s="25"/>
      <c r="O317" s="25"/>
      <c r="P317" s="25"/>
      <c r="Q317" s="25"/>
      <c r="R317" s="25"/>
      <c r="S317" s="25"/>
      <c r="T317" s="25"/>
      <c r="U317" s="25"/>
      <c r="V317" s="25"/>
      <c r="W317" s="25"/>
      <c r="X317" s="25"/>
    </row>
    <row r="318" spans="1:24" x14ac:dyDescent="0.25">
      <c r="A318" s="25"/>
      <c r="B318" s="25"/>
      <c r="C318" s="25"/>
      <c r="D318" s="25"/>
      <c r="E318" s="25"/>
      <c r="F318" s="25"/>
      <c r="G318" s="25"/>
      <c r="H318" s="25"/>
      <c r="I318" s="25"/>
      <c r="J318" s="25"/>
      <c r="K318" s="25"/>
      <c r="L318" s="25"/>
      <c r="M318" s="25"/>
      <c r="N318" s="25"/>
      <c r="O318" s="25"/>
      <c r="P318" s="25"/>
      <c r="Q318" s="25"/>
      <c r="R318" s="25"/>
      <c r="S318" s="25"/>
      <c r="T318" s="25"/>
      <c r="U318" s="25"/>
      <c r="V318" s="25"/>
      <c r="W318" s="25"/>
      <c r="X318" s="25"/>
    </row>
    <row r="319" spans="1:24" x14ac:dyDescent="0.25">
      <c r="A319" s="25"/>
      <c r="B319" s="25"/>
      <c r="C319" s="25"/>
      <c r="D319" s="25"/>
      <c r="E319" s="25"/>
      <c r="F319" s="25"/>
      <c r="G319" s="25"/>
      <c r="H319" s="25"/>
      <c r="I319" s="25"/>
      <c r="J319" s="25"/>
      <c r="K319" s="25"/>
      <c r="L319" s="25"/>
      <c r="M319" s="25"/>
      <c r="N319" s="25"/>
      <c r="O319" s="25"/>
      <c r="P319" s="25"/>
      <c r="Q319" s="25"/>
      <c r="R319" s="25"/>
      <c r="S319" s="25"/>
      <c r="T319" s="25"/>
      <c r="U319" s="25"/>
      <c r="V319" s="25"/>
      <c r="W319" s="25"/>
      <c r="X319" s="25"/>
    </row>
    <row r="320" spans="1:24" x14ac:dyDescent="0.25">
      <c r="A320" s="25"/>
      <c r="B320" s="25"/>
      <c r="C320" s="25"/>
      <c r="D320" s="25"/>
      <c r="E320" s="25"/>
      <c r="F320" s="25"/>
      <c r="G320" s="25"/>
      <c r="H320" s="25"/>
      <c r="I320" s="25"/>
      <c r="J320" s="25"/>
      <c r="K320" s="25"/>
      <c r="L320" s="25"/>
      <c r="M320" s="25"/>
      <c r="N320" s="25"/>
      <c r="O320" s="25"/>
      <c r="P320" s="25"/>
      <c r="Q320" s="25"/>
      <c r="R320" s="25"/>
      <c r="S320" s="25"/>
      <c r="T320" s="25"/>
      <c r="U320" s="25"/>
      <c r="V320" s="25"/>
      <c r="W320" s="25"/>
      <c r="X320" s="25"/>
    </row>
    <row r="321" spans="1:24" x14ac:dyDescent="0.25">
      <c r="A321" s="25"/>
      <c r="B321" s="25"/>
      <c r="C321" s="25"/>
      <c r="D321" s="25"/>
      <c r="E321" s="25"/>
      <c r="F321" s="25"/>
      <c r="G321" s="25"/>
      <c r="H321" s="25"/>
      <c r="I321" s="25"/>
      <c r="J321" s="25"/>
      <c r="K321" s="25"/>
      <c r="L321" s="25"/>
      <c r="M321" s="25"/>
      <c r="N321" s="25"/>
      <c r="O321" s="25"/>
      <c r="P321" s="25"/>
      <c r="Q321" s="25"/>
      <c r="R321" s="25"/>
      <c r="S321" s="25"/>
      <c r="T321" s="25"/>
      <c r="U321" s="25"/>
      <c r="V321" s="25"/>
      <c r="W321" s="25"/>
      <c r="X321" s="25"/>
    </row>
    <row r="322" spans="1:24" x14ac:dyDescent="0.25">
      <c r="A322" s="25"/>
      <c r="B322" s="25"/>
      <c r="C322" s="25"/>
      <c r="D322" s="25"/>
      <c r="E322" s="25"/>
      <c r="F322" s="25"/>
      <c r="G322" s="25"/>
      <c r="H322" s="25"/>
      <c r="I322" s="25"/>
      <c r="J322" s="25"/>
      <c r="K322" s="25"/>
      <c r="L322" s="25"/>
      <c r="M322" s="25"/>
      <c r="N322" s="25"/>
      <c r="O322" s="25"/>
      <c r="P322" s="25"/>
      <c r="Q322" s="25"/>
      <c r="R322" s="25"/>
      <c r="S322" s="25"/>
      <c r="T322" s="25"/>
      <c r="U322" s="25"/>
      <c r="V322" s="25"/>
      <c r="W322" s="25"/>
      <c r="X322" s="25"/>
    </row>
    <row r="323" spans="1:24" x14ac:dyDescent="0.25">
      <c r="A323" s="25"/>
      <c r="B323" s="25"/>
      <c r="C323" s="25"/>
      <c r="D323" s="25"/>
      <c r="E323" s="25"/>
      <c r="F323" s="25"/>
      <c r="G323" s="25"/>
      <c r="H323" s="25"/>
      <c r="I323" s="25"/>
      <c r="J323" s="25"/>
      <c r="K323" s="25"/>
      <c r="L323" s="25"/>
      <c r="M323" s="25"/>
      <c r="N323" s="25"/>
      <c r="O323" s="25"/>
      <c r="P323" s="25"/>
      <c r="Q323" s="25"/>
      <c r="R323" s="25"/>
      <c r="S323" s="25"/>
      <c r="T323" s="25"/>
      <c r="U323" s="25"/>
      <c r="V323" s="25"/>
      <c r="W323" s="25"/>
      <c r="X323" s="25"/>
    </row>
    <row r="324" spans="1:24" x14ac:dyDescent="0.25">
      <c r="A324" s="25"/>
      <c r="B324" s="25"/>
      <c r="C324" s="25"/>
      <c r="D324" s="25"/>
      <c r="E324" s="25"/>
      <c r="F324" s="25"/>
      <c r="G324" s="25"/>
      <c r="H324" s="25"/>
      <c r="I324" s="25"/>
      <c r="J324" s="25"/>
      <c r="K324" s="25"/>
      <c r="L324" s="25"/>
      <c r="M324" s="25"/>
      <c r="N324" s="25"/>
      <c r="O324" s="25"/>
      <c r="P324" s="25"/>
      <c r="Q324" s="25"/>
      <c r="R324" s="25"/>
      <c r="S324" s="25"/>
      <c r="T324" s="25"/>
      <c r="U324" s="25"/>
      <c r="V324" s="25"/>
      <c r="W324" s="25"/>
      <c r="X324" s="25"/>
    </row>
    <row r="325" spans="1:24" x14ac:dyDescent="0.25">
      <c r="A325" s="25"/>
      <c r="B325" s="25"/>
      <c r="C325" s="25"/>
      <c r="D325" s="25"/>
      <c r="E325" s="25"/>
      <c r="F325" s="25"/>
      <c r="G325" s="25"/>
      <c r="H325" s="25"/>
      <c r="I325" s="25"/>
      <c r="J325" s="25"/>
      <c r="K325" s="25"/>
      <c r="L325" s="25"/>
      <c r="M325" s="25"/>
      <c r="N325" s="25"/>
      <c r="O325" s="25"/>
      <c r="P325" s="25"/>
      <c r="Q325" s="25"/>
      <c r="R325" s="25"/>
      <c r="S325" s="25"/>
      <c r="T325" s="25"/>
      <c r="U325" s="25"/>
      <c r="V325" s="25"/>
      <c r="W325" s="25"/>
      <c r="X325" s="25"/>
    </row>
    <row r="326" spans="1:24" x14ac:dyDescent="0.25">
      <c r="A326" s="25"/>
      <c r="B326" s="25"/>
      <c r="C326" s="25"/>
      <c r="D326" s="25"/>
      <c r="E326" s="25"/>
      <c r="F326" s="25"/>
      <c r="G326" s="25"/>
      <c r="H326" s="25"/>
      <c r="I326" s="25"/>
      <c r="J326" s="25"/>
      <c r="K326" s="25"/>
      <c r="L326" s="25"/>
      <c r="M326" s="25"/>
      <c r="N326" s="25"/>
      <c r="O326" s="25"/>
      <c r="P326" s="25"/>
      <c r="Q326" s="25"/>
      <c r="R326" s="25"/>
      <c r="S326" s="25"/>
      <c r="T326" s="25"/>
      <c r="U326" s="25"/>
      <c r="V326" s="25"/>
      <c r="W326" s="25"/>
      <c r="X326" s="25"/>
    </row>
    <row r="327" spans="1:24" x14ac:dyDescent="0.25">
      <c r="A327" s="25"/>
      <c r="B327" s="25"/>
      <c r="C327" s="25"/>
      <c r="D327" s="25"/>
      <c r="E327" s="25"/>
      <c r="F327" s="25"/>
      <c r="G327" s="25"/>
      <c r="H327" s="25"/>
      <c r="I327" s="25"/>
      <c r="J327" s="25"/>
      <c r="K327" s="25"/>
      <c r="L327" s="25"/>
      <c r="M327" s="25"/>
      <c r="N327" s="25"/>
      <c r="O327" s="25"/>
      <c r="P327" s="25"/>
      <c r="Q327" s="25"/>
      <c r="R327" s="25"/>
      <c r="S327" s="25"/>
      <c r="T327" s="25"/>
      <c r="U327" s="25"/>
      <c r="V327" s="25"/>
      <c r="W327" s="25"/>
      <c r="X327" s="25"/>
    </row>
    <row r="328" spans="1:24" x14ac:dyDescent="0.25">
      <c r="A328" s="25"/>
      <c r="B328" s="25"/>
      <c r="C328" s="25"/>
      <c r="D328" s="25"/>
      <c r="E328" s="25"/>
      <c r="F328" s="25"/>
      <c r="G328" s="25"/>
      <c r="H328" s="25"/>
      <c r="I328" s="25"/>
      <c r="J328" s="25"/>
      <c r="K328" s="25"/>
      <c r="L328" s="25"/>
      <c r="M328" s="25"/>
      <c r="N328" s="25"/>
      <c r="O328" s="25"/>
      <c r="P328" s="25"/>
      <c r="Q328" s="25"/>
      <c r="R328" s="25"/>
      <c r="S328" s="25"/>
      <c r="T328" s="25"/>
      <c r="U328" s="25"/>
      <c r="V328" s="25"/>
      <c r="W328" s="25"/>
      <c r="X328" s="25"/>
    </row>
    <row r="329" spans="1:24" x14ac:dyDescent="0.25">
      <c r="A329" s="25"/>
      <c r="B329" s="25"/>
      <c r="C329" s="25"/>
      <c r="D329" s="25"/>
      <c r="E329" s="25"/>
      <c r="F329" s="25"/>
      <c r="G329" s="25"/>
      <c r="H329" s="25"/>
      <c r="I329" s="25"/>
      <c r="J329" s="25"/>
      <c r="K329" s="25"/>
      <c r="L329" s="25"/>
      <c r="M329" s="25"/>
      <c r="N329" s="25"/>
      <c r="O329" s="25"/>
      <c r="P329" s="25"/>
      <c r="Q329" s="25"/>
      <c r="R329" s="25"/>
      <c r="S329" s="25"/>
      <c r="T329" s="25"/>
      <c r="U329" s="25"/>
      <c r="V329" s="25"/>
      <c r="W329" s="25"/>
      <c r="X329" s="25"/>
    </row>
    <row r="330" spans="1:24" x14ac:dyDescent="0.25">
      <c r="A330" s="25"/>
      <c r="B330" s="25"/>
      <c r="C330" s="25"/>
      <c r="D330" s="25"/>
      <c r="E330" s="25"/>
      <c r="F330" s="25"/>
      <c r="G330" s="25"/>
      <c r="H330" s="25"/>
      <c r="I330" s="25"/>
      <c r="J330" s="25"/>
      <c r="K330" s="25"/>
      <c r="L330" s="25"/>
      <c r="M330" s="25"/>
      <c r="N330" s="25"/>
      <c r="O330" s="25"/>
      <c r="P330" s="25"/>
      <c r="Q330" s="25"/>
      <c r="R330" s="25"/>
      <c r="S330" s="25"/>
      <c r="T330" s="25"/>
      <c r="U330" s="25"/>
      <c r="V330" s="25"/>
      <c r="W330" s="25"/>
      <c r="X330" s="25"/>
    </row>
    <row r="331" spans="1:24" x14ac:dyDescent="0.25">
      <c r="A331" s="25"/>
      <c r="B331" s="25"/>
      <c r="C331" s="25"/>
      <c r="D331" s="25"/>
      <c r="E331" s="25"/>
      <c r="F331" s="25"/>
      <c r="G331" s="25"/>
      <c r="H331" s="25"/>
      <c r="I331" s="25"/>
      <c r="J331" s="25"/>
      <c r="K331" s="25"/>
      <c r="L331" s="25"/>
      <c r="M331" s="25"/>
      <c r="N331" s="25"/>
      <c r="O331" s="25"/>
      <c r="P331" s="25"/>
      <c r="Q331" s="25"/>
      <c r="R331" s="25"/>
      <c r="S331" s="25"/>
      <c r="T331" s="25"/>
      <c r="U331" s="25"/>
      <c r="V331" s="25"/>
      <c r="W331" s="25"/>
      <c r="X331" s="25"/>
    </row>
    <row r="332" spans="1:24" x14ac:dyDescent="0.25">
      <c r="A332" s="25"/>
      <c r="B332" s="25"/>
      <c r="C332" s="25"/>
      <c r="D332" s="25"/>
      <c r="E332" s="25"/>
      <c r="F332" s="25"/>
      <c r="G332" s="25"/>
      <c r="H332" s="25"/>
      <c r="I332" s="25"/>
      <c r="J332" s="25"/>
      <c r="K332" s="25"/>
      <c r="L332" s="25"/>
      <c r="M332" s="25"/>
      <c r="N332" s="25"/>
      <c r="O332" s="25"/>
      <c r="P332" s="25"/>
      <c r="Q332" s="25"/>
      <c r="R332" s="25"/>
      <c r="S332" s="25"/>
      <c r="T332" s="25"/>
      <c r="U332" s="25"/>
      <c r="V332" s="25"/>
      <c r="W332" s="25"/>
      <c r="X332" s="25"/>
    </row>
    <row r="333" spans="1:24" x14ac:dyDescent="0.25">
      <c r="A333" s="25"/>
      <c r="B333" s="25"/>
      <c r="C333" s="25"/>
      <c r="D333" s="25"/>
      <c r="E333" s="25"/>
      <c r="F333" s="25"/>
      <c r="G333" s="25"/>
      <c r="H333" s="25"/>
      <c r="I333" s="25"/>
      <c r="J333" s="25"/>
      <c r="K333" s="25"/>
      <c r="L333" s="25"/>
      <c r="M333" s="25"/>
      <c r="N333" s="25"/>
      <c r="O333" s="25"/>
      <c r="P333" s="25"/>
      <c r="Q333" s="25"/>
      <c r="R333" s="25"/>
      <c r="S333" s="25"/>
      <c r="T333" s="25"/>
      <c r="U333" s="25"/>
      <c r="V333" s="25"/>
      <c r="W333" s="25"/>
      <c r="X333" s="25"/>
    </row>
    <row r="334" spans="1:24" x14ac:dyDescent="0.25">
      <c r="A334" s="25"/>
      <c r="B334" s="25"/>
      <c r="C334" s="25"/>
      <c r="D334" s="25"/>
      <c r="E334" s="25"/>
      <c r="F334" s="25"/>
      <c r="G334" s="25"/>
      <c r="H334" s="25"/>
      <c r="I334" s="25"/>
      <c r="J334" s="25"/>
      <c r="K334" s="25"/>
      <c r="L334" s="25"/>
      <c r="M334" s="25"/>
      <c r="N334" s="25"/>
      <c r="O334" s="25"/>
      <c r="P334" s="25"/>
      <c r="Q334" s="25"/>
      <c r="R334" s="25"/>
      <c r="S334" s="25"/>
      <c r="T334" s="25"/>
      <c r="U334" s="25"/>
      <c r="V334" s="25"/>
      <c r="W334" s="25"/>
      <c r="X334" s="25"/>
    </row>
    <row r="335" spans="1:24" x14ac:dyDescent="0.25">
      <c r="A335" s="25"/>
      <c r="B335" s="25"/>
      <c r="C335" s="25"/>
      <c r="D335" s="25"/>
      <c r="E335" s="25"/>
      <c r="F335" s="25"/>
      <c r="G335" s="25"/>
      <c r="H335" s="25"/>
      <c r="I335" s="25"/>
      <c r="J335" s="25"/>
      <c r="K335" s="25"/>
      <c r="L335" s="25"/>
      <c r="M335" s="25"/>
      <c r="N335" s="25"/>
      <c r="O335" s="25"/>
      <c r="P335" s="25"/>
      <c r="Q335" s="25"/>
      <c r="R335" s="25"/>
      <c r="S335" s="25"/>
      <c r="T335" s="25"/>
      <c r="U335" s="25"/>
      <c r="V335" s="25"/>
      <c r="W335" s="25"/>
      <c r="X335" s="25"/>
    </row>
    <row r="336" spans="1:24" x14ac:dyDescent="0.25">
      <c r="A336" s="25"/>
      <c r="B336" s="25"/>
      <c r="C336" s="25"/>
      <c r="D336" s="25"/>
      <c r="E336" s="25"/>
      <c r="F336" s="25"/>
      <c r="G336" s="25"/>
      <c r="H336" s="25"/>
      <c r="I336" s="25"/>
      <c r="J336" s="25"/>
      <c r="K336" s="25"/>
      <c r="L336" s="25"/>
      <c r="M336" s="25"/>
      <c r="N336" s="25"/>
      <c r="O336" s="25"/>
      <c r="P336" s="25"/>
      <c r="Q336" s="25"/>
      <c r="R336" s="25"/>
      <c r="S336" s="25"/>
      <c r="T336" s="25"/>
      <c r="U336" s="25"/>
      <c r="V336" s="25"/>
      <c r="W336" s="25"/>
      <c r="X336" s="25"/>
    </row>
    <row r="337" spans="1:24" x14ac:dyDescent="0.25">
      <c r="A337" s="25"/>
      <c r="B337" s="25"/>
      <c r="C337" s="25"/>
      <c r="D337" s="25"/>
      <c r="E337" s="25"/>
      <c r="F337" s="25"/>
      <c r="G337" s="25"/>
      <c r="H337" s="25"/>
      <c r="I337" s="25"/>
      <c r="J337" s="25"/>
      <c r="K337" s="25"/>
      <c r="L337" s="25"/>
      <c r="M337" s="25"/>
      <c r="N337" s="25"/>
      <c r="O337" s="25"/>
      <c r="P337" s="25"/>
      <c r="Q337" s="25"/>
      <c r="R337" s="25"/>
      <c r="S337" s="25"/>
      <c r="T337" s="25"/>
      <c r="U337" s="25"/>
      <c r="V337" s="25"/>
      <c r="W337" s="25"/>
      <c r="X337" s="25"/>
    </row>
    <row r="338" spans="1:24" x14ac:dyDescent="0.25">
      <c r="A338" s="25"/>
      <c r="B338" s="25"/>
      <c r="C338" s="25"/>
      <c r="D338" s="25"/>
      <c r="E338" s="25"/>
      <c r="F338" s="25"/>
      <c r="G338" s="25"/>
      <c r="H338" s="25"/>
      <c r="I338" s="25"/>
      <c r="J338" s="25"/>
      <c r="K338" s="25"/>
      <c r="L338" s="25"/>
      <c r="M338" s="25"/>
      <c r="N338" s="25"/>
      <c r="O338" s="25"/>
      <c r="P338" s="25"/>
      <c r="Q338" s="25"/>
      <c r="R338" s="25"/>
      <c r="S338" s="25"/>
      <c r="T338" s="25"/>
      <c r="U338" s="25"/>
      <c r="V338" s="25"/>
      <c r="W338" s="25"/>
      <c r="X338" s="25"/>
    </row>
    <row r="339" spans="1:24" x14ac:dyDescent="0.25">
      <c r="A339" s="25"/>
      <c r="B339" s="25"/>
      <c r="C339" s="25"/>
      <c r="D339" s="25"/>
      <c r="E339" s="25"/>
      <c r="F339" s="25"/>
      <c r="G339" s="25"/>
      <c r="H339" s="25"/>
      <c r="I339" s="25"/>
      <c r="J339" s="25"/>
      <c r="K339" s="25"/>
      <c r="L339" s="25"/>
      <c r="M339" s="25"/>
      <c r="N339" s="25"/>
      <c r="O339" s="25"/>
      <c r="P339" s="25"/>
      <c r="Q339" s="25"/>
      <c r="R339" s="25"/>
      <c r="S339" s="25"/>
      <c r="T339" s="25"/>
      <c r="U339" s="25"/>
      <c r="V339" s="25"/>
      <c r="W339" s="25"/>
      <c r="X339" s="25"/>
    </row>
    <row r="340" spans="1:24" x14ac:dyDescent="0.25">
      <c r="A340" s="25"/>
      <c r="B340" s="25"/>
      <c r="C340" s="25"/>
      <c r="D340" s="25"/>
      <c r="E340" s="25"/>
      <c r="F340" s="25"/>
      <c r="G340" s="25"/>
      <c r="H340" s="25"/>
      <c r="I340" s="25"/>
      <c r="J340" s="25"/>
      <c r="K340" s="25"/>
      <c r="L340" s="25"/>
      <c r="M340" s="25"/>
      <c r="N340" s="25"/>
      <c r="O340" s="25"/>
      <c r="P340" s="25"/>
      <c r="Q340" s="25"/>
      <c r="R340" s="25"/>
      <c r="S340" s="25"/>
      <c r="T340" s="25"/>
      <c r="U340" s="25"/>
      <c r="V340" s="25"/>
      <c r="W340" s="25"/>
      <c r="X340" s="25"/>
    </row>
    <row r="341" spans="1:24" x14ac:dyDescent="0.25">
      <c r="A341" s="25"/>
      <c r="B341" s="25"/>
      <c r="C341" s="25"/>
      <c r="D341" s="25"/>
      <c r="E341" s="25"/>
      <c r="F341" s="25"/>
      <c r="G341" s="25"/>
      <c r="H341" s="25"/>
      <c r="I341" s="25"/>
      <c r="J341" s="25"/>
      <c r="K341" s="25"/>
      <c r="L341" s="25"/>
      <c r="M341" s="25"/>
      <c r="N341" s="25"/>
      <c r="O341" s="25"/>
      <c r="P341" s="25"/>
      <c r="Q341" s="25"/>
      <c r="R341" s="25"/>
      <c r="S341" s="25"/>
      <c r="T341" s="25"/>
      <c r="U341" s="25"/>
      <c r="V341" s="25"/>
      <c r="W341" s="25"/>
      <c r="X341" s="25"/>
    </row>
    <row r="342" spans="1:24" x14ac:dyDescent="0.25">
      <c r="A342" s="25"/>
      <c r="B342" s="25"/>
      <c r="C342" s="25"/>
      <c r="D342" s="25"/>
      <c r="E342" s="25"/>
      <c r="F342" s="25"/>
      <c r="G342" s="25"/>
      <c r="H342" s="25"/>
      <c r="I342" s="25"/>
      <c r="J342" s="25"/>
      <c r="K342" s="25"/>
      <c r="L342" s="25"/>
      <c r="M342" s="25"/>
      <c r="N342" s="25"/>
      <c r="O342" s="25"/>
      <c r="P342" s="25"/>
      <c r="Q342" s="25"/>
      <c r="R342" s="25"/>
      <c r="S342" s="25"/>
      <c r="T342" s="25"/>
      <c r="U342" s="25"/>
      <c r="V342" s="25"/>
      <c r="W342" s="25"/>
      <c r="X342" s="25"/>
    </row>
    <row r="343" spans="1:24" x14ac:dyDescent="0.25">
      <c r="A343" s="25"/>
      <c r="B343" s="25"/>
      <c r="C343" s="25"/>
      <c r="D343" s="25"/>
      <c r="E343" s="25"/>
      <c r="F343" s="25"/>
      <c r="G343" s="25"/>
      <c r="H343" s="25"/>
      <c r="I343" s="25"/>
      <c r="J343" s="25"/>
      <c r="K343" s="25"/>
      <c r="L343" s="25"/>
      <c r="M343" s="25"/>
      <c r="N343" s="25"/>
      <c r="O343" s="25"/>
      <c r="P343" s="25"/>
      <c r="Q343" s="25"/>
      <c r="R343" s="25"/>
      <c r="S343" s="25"/>
      <c r="T343" s="25"/>
      <c r="U343" s="25"/>
      <c r="V343" s="25"/>
      <c r="W343" s="25"/>
      <c r="X343" s="25"/>
    </row>
    <row r="344" spans="1:24" x14ac:dyDescent="0.25">
      <c r="A344" s="25"/>
      <c r="B344" s="25"/>
      <c r="C344" s="25"/>
      <c r="D344" s="25"/>
      <c r="E344" s="25"/>
      <c r="F344" s="25"/>
      <c r="G344" s="25"/>
      <c r="H344" s="25"/>
      <c r="I344" s="25"/>
      <c r="J344" s="25"/>
      <c r="K344" s="25"/>
      <c r="L344" s="25"/>
      <c r="M344" s="25"/>
      <c r="N344" s="25"/>
      <c r="O344" s="25"/>
      <c r="P344" s="25"/>
      <c r="Q344" s="25"/>
      <c r="R344" s="25"/>
      <c r="S344" s="25"/>
      <c r="T344" s="25"/>
      <c r="U344" s="25"/>
      <c r="V344" s="25"/>
      <c r="W344" s="25"/>
      <c r="X344" s="25"/>
    </row>
    <row r="345" spans="1:24" x14ac:dyDescent="0.25">
      <c r="A345" s="25"/>
      <c r="B345" s="25"/>
      <c r="C345" s="25"/>
      <c r="D345" s="25"/>
      <c r="E345" s="25"/>
      <c r="F345" s="25"/>
      <c r="G345" s="25"/>
      <c r="H345" s="25"/>
      <c r="I345" s="25"/>
      <c r="J345" s="25"/>
      <c r="K345" s="25"/>
      <c r="L345" s="25"/>
      <c r="M345" s="25"/>
      <c r="N345" s="25"/>
      <c r="O345" s="25"/>
      <c r="P345" s="25"/>
      <c r="Q345" s="25"/>
      <c r="R345" s="25"/>
      <c r="S345" s="25"/>
      <c r="T345" s="25"/>
      <c r="U345" s="25"/>
      <c r="V345" s="25"/>
      <c r="W345" s="25"/>
      <c r="X345" s="25"/>
    </row>
    <row r="346" spans="1:24" x14ac:dyDescent="0.25">
      <c r="A346" s="25"/>
      <c r="B346" s="25"/>
      <c r="C346" s="25"/>
      <c r="D346" s="25"/>
      <c r="E346" s="25"/>
      <c r="F346" s="25"/>
      <c r="G346" s="25"/>
      <c r="H346" s="25"/>
      <c r="I346" s="25"/>
      <c r="J346" s="25"/>
      <c r="K346" s="25"/>
      <c r="L346" s="25"/>
      <c r="M346" s="25"/>
      <c r="N346" s="25"/>
      <c r="O346" s="25"/>
      <c r="P346" s="25"/>
      <c r="Q346" s="25"/>
      <c r="R346" s="25"/>
      <c r="S346" s="25"/>
      <c r="T346" s="25"/>
      <c r="U346" s="25"/>
      <c r="V346" s="25"/>
      <c r="W346" s="25"/>
      <c r="X346" s="25"/>
    </row>
    <row r="347" spans="1:24" x14ac:dyDescent="0.25">
      <c r="A347" s="25"/>
      <c r="B347" s="25"/>
      <c r="C347" s="25"/>
      <c r="D347" s="25"/>
      <c r="E347" s="25"/>
      <c r="F347" s="25"/>
      <c r="G347" s="25"/>
      <c r="H347" s="25"/>
      <c r="I347" s="25"/>
      <c r="J347" s="25"/>
      <c r="K347" s="25"/>
      <c r="L347" s="25"/>
      <c r="M347" s="25"/>
      <c r="N347" s="25"/>
      <c r="O347" s="25"/>
      <c r="P347" s="25"/>
      <c r="Q347" s="25"/>
      <c r="R347" s="25"/>
      <c r="S347" s="25"/>
      <c r="T347" s="25"/>
      <c r="U347" s="25"/>
      <c r="V347" s="25"/>
      <c r="W347" s="25"/>
      <c r="X347" s="25"/>
    </row>
    <row r="348" spans="1:24" x14ac:dyDescent="0.25">
      <c r="A348" s="25"/>
      <c r="B348" s="25"/>
      <c r="C348" s="25"/>
      <c r="D348" s="25"/>
      <c r="E348" s="25"/>
      <c r="F348" s="25"/>
      <c r="G348" s="25"/>
      <c r="H348" s="25"/>
      <c r="I348" s="25"/>
      <c r="J348" s="25"/>
      <c r="K348" s="25"/>
      <c r="L348" s="25"/>
      <c r="M348" s="25"/>
      <c r="N348" s="25"/>
      <c r="O348" s="25"/>
      <c r="P348" s="25"/>
      <c r="Q348" s="25"/>
      <c r="R348" s="25"/>
      <c r="S348" s="25"/>
      <c r="T348" s="25"/>
      <c r="U348" s="25"/>
      <c r="V348" s="25"/>
      <c r="W348" s="25"/>
      <c r="X348" s="25"/>
    </row>
    <row r="349" spans="1:24" x14ac:dyDescent="0.25">
      <c r="A349" s="25"/>
      <c r="B349" s="25"/>
      <c r="C349" s="25"/>
      <c r="D349" s="25"/>
      <c r="E349" s="25"/>
      <c r="F349" s="25"/>
      <c r="G349" s="25"/>
      <c r="H349" s="25"/>
      <c r="I349" s="25"/>
      <c r="J349" s="25"/>
      <c r="K349" s="25"/>
      <c r="L349" s="25"/>
      <c r="M349" s="25"/>
      <c r="N349" s="25"/>
      <c r="O349" s="25"/>
      <c r="P349" s="25"/>
      <c r="Q349" s="25"/>
      <c r="R349" s="25"/>
      <c r="S349" s="25"/>
      <c r="T349" s="25"/>
      <c r="U349" s="25"/>
      <c r="V349" s="25"/>
      <c r="W349" s="25"/>
      <c r="X349" s="25"/>
    </row>
    <row r="350" spans="1:24" x14ac:dyDescent="0.25">
      <c r="A350" s="25"/>
      <c r="B350" s="25"/>
      <c r="C350" s="25"/>
      <c r="D350" s="25"/>
      <c r="E350" s="25"/>
      <c r="F350" s="25"/>
      <c r="G350" s="25"/>
      <c r="H350" s="25"/>
      <c r="I350" s="25"/>
      <c r="J350" s="25"/>
      <c r="K350" s="25"/>
      <c r="L350" s="25"/>
      <c r="M350" s="25"/>
      <c r="N350" s="25"/>
      <c r="O350" s="25"/>
      <c r="P350" s="25"/>
      <c r="Q350" s="25"/>
      <c r="R350" s="25"/>
      <c r="S350" s="25"/>
      <c r="T350" s="25"/>
      <c r="U350" s="25"/>
      <c r="V350" s="25"/>
      <c r="W350" s="25"/>
      <c r="X350" s="25"/>
    </row>
    <row r="351" spans="1:24" x14ac:dyDescent="0.25">
      <c r="A351" s="25"/>
      <c r="B351" s="25"/>
      <c r="C351" s="25"/>
      <c r="D351" s="25"/>
      <c r="E351" s="25"/>
      <c r="F351" s="25"/>
      <c r="G351" s="25"/>
      <c r="H351" s="25"/>
      <c r="I351" s="25"/>
      <c r="J351" s="25"/>
      <c r="K351" s="25"/>
      <c r="L351" s="25"/>
      <c r="M351" s="25"/>
      <c r="N351" s="25"/>
      <c r="O351" s="25"/>
      <c r="P351" s="25"/>
      <c r="Q351" s="25"/>
      <c r="R351" s="25"/>
      <c r="S351" s="25"/>
      <c r="T351" s="25"/>
      <c r="U351" s="25"/>
      <c r="V351" s="25"/>
      <c r="W351" s="25"/>
      <c r="X351" s="25"/>
    </row>
    <row r="352" spans="1:24" x14ac:dyDescent="0.25">
      <c r="A352" s="25"/>
      <c r="B352" s="25"/>
      <c r="C352" s="25"/>
      <c r="D352" s="25"/>
      <c r="E352" s="25"/>
      <c r="F352" s="25"/>
      <c r="G352" s="25"/>
      <c r="H352" s="25"/>
      <c r="I352" s="25"/>
      <c r="J352" s="25"/>
      <c r="K352" s="25"/>
      <c r="L352" s="25"/>
      <c r="M352" s="25"/>
      <c r="N352" s="25"/>
      <c r="O352" s="25"/>
      <c r="P352" s="25"/>
      <c r="Q352" s="25"/>
      <c r="R352" s="25"/>
      <c r="S352" s="25"/>
      <c r="T352" s="25"/>
      <c r="U352" s="25"/>
      <c r="V352" s="25"/>
      <c r="W352" s="25"/>
      <c r="X352" s="25"/>
    </row>
    <row r="353" spans="1:24" x14ac:dyDescent="0.25">
      <c r="A353" s="25"/>
      <c r="B353" s="25"/>
      <c r="C353" s="25"/>
      <c r="D353" s="25"/>
      <c r="E353" s="25"/>
      <c r="F353" s="25"/>
      <c r="G353" s="25"/>
      <c r="H353" s="25"/>
      <c r="I353" s="25"/>
      <c r="J353" s="25"/>
      <c r="K353" s="25"/>
      <c r="L353" s="25"/>
      <c r="M353" s="25"/>
      <c r="N353" s="25"/>
      <c r="O353" s="25"/>
      <c r="P353" s="25"/>
      <c r="Q353" s="25"/>
      <c r="R353" s="25"/>
      <c r="S353" s="25"/>
      <c r="T353" s="25"/>
      <c r="U353" s="25"/>
      <c r="V353" s="25"/>
      <c r="W353" s="25"/>
      <c r="X353" s="25"/>
    </row>
    <row r="354" spans="1:24" x14ac:dyDescent="0.25">
      <c r="A354" s="25"/>
      <c r="B354" s="25"/>
      <c r="C354" s="25"/>
      <c r="D354" s="25"/>
      <c r="E354" s="25"/>
      <c r="F354" s="25"/>
      <c r="G354" s="25"/>
      <c r="H354" s="25"/>
      <c r="I354" s="25"/>
      <c r="J354" s="25"/>
      <c r="K354" s="25"/>
      <c r="L354" s="25"/>
      <c r="M354" s="25"/>
      <c r="N354" s="25"/>
      <c r="O354" s="25"/>
      <c r="P354" s="25"/>
      <c r="Q354" s="25"/>
      <c r="R354" s="25"/>
      <c r="S354" s="25"/>
      <c r="T354" s="25"/>
      <c r="U354" s="25"/>
      <c r="V354" s="25"/>
      <c r="W354" s="25"/>
      <c r="X354" s="25"/>
    </row>
    <row r="355" spans="1:24" x14ac:dyDescent="0.25">
      <c r="A355" s="25"/>
      <c r="B355" s="25"/>
      <c r="C355" s="25"/>
      <c r="D355" s="25"/>
      <c r="E355" s="25"/>
      <c r="F355" s="25"/>
      <c r="G355" s="25"/>
      <c r="H355" s="25"/>
      <c r="I355" s="25"/>
      <c r="J355" s="25"/>
      <c r="K355" s="25"/>
      <c r="L355" s="25"/>
      <c r="M355" s="25"/>
      <c r="N355" s="25"/>
      <c r="O355" s="25"/>
      <c r="P355" s="25"/>
      <c r="Q355" s="25"/>
      <c r="R355" s="25"/>
      <c r="S355" s="25"/>
      <c r="T355" s="25"/>
      <c r="U355" s="25"/>
      <c r="V355" s="25"/>
      <c r="W355" s="25"/>
      <c r="X355" s="25"/>
    </row>
    <row r="356" spans="1:24" x14ac:dyDescent="0.25">
      <c r="A356" s="25"/>
      <c r="B356" s="25"/>
      <c r="C356" s="25"/>
      <c r="D356" s="25"/>
      <c r="E356" s="25"/>
      <c r="F356" s="25"/>
      <c r="G356" s="25"/>
      <c r="H356" s="25"/>
      <c r="I356" s="25"/>
      <c r="J356" s="25"/>
      <c r="K356" s="25"/>
      <c r="L356" s="25"/>
      <c r="M356" s="25"/>
      <c r="N356" s="25"/>
      <c r="O356" s="25"/>
      <c r="P356" s="25"/>
      <c r="Q356" s="25"/>
      <c r="R356" s="25"/>
      <c r="S356" s="25"/>
      <c r="T356" s="25"/>
      <c r="U356" s="25"/>
      <c r="V356" s="25"/>
      <c r="W356" s="25"/>
      <c r="X356" s="25"/>
    </row>
    <row r="357" spans="1:24" x14ac:dyDescent="0.25">
      <c r="A357" s="25"/>
      <c r="B357" s="25"/>
      <c r="C357" s="25"/>
      <c r="D357" s="25"/>
      <c r="E357" s="25"/>
      <c r="F357" s="25"/>
      <c r="G357" s="25"/>
      <c r="H357" s="25"/>
      <c r="I357" s="25"/>
      <c r="J357" s="25"/>
      <c r="K357" s="25"/>
      <c r="L357" s="25"/>
      <c r="M357" s="25"/>
      <c r="N357" s="25"/>
      <c r="O357" s="25"/>
      <c r="P357" s="25"/>
      <c r="Q357" s="25"/>
      <c r="R357" s="25"/>
      <c r="S357" s="25"/>
      <c r="T357" s="25"/>
      <c r="U357" s="25"/>
      <c r="V357" s="25"/>
      <c r="W357" s="25"/>
      <c r="X357" s="25"/>
    </row>
    <row r="358" spans="1:24" x14ac:dyDescent="0.25">
      <c r="A358" s="25"/>
      <c r="B358" s="25"/>
      <c r="C358" s="25"/>
      <c r="D358" s="25"/>
      <c r="E358" s="25"/>
      <c r="F358" s="25"/>
      <c r="G358" s="25"/>
      <c r="H358" s="25"/>
      <c r="I358" s="25"/>
      <c r="J358" s="25"/>
      <c r="K358" s="25"/>
      <c r="L358" s="25"/>
      <c r="M358" s="25"/>
      <c r="N358" s="25"/>
      <c r="O358" s="25"/>
      <c r="P358" s="25"/>
      <c r="Q358" s="25"/>
      <c r="R358" s="25"/>
      <c r="S358" s="25"/>
      <c r="T358" s="25"/>
      <c r="U358" s="25"/>
      <c r="V358" s="25"/>
      <c r="W358" s="25"/>
      <c r="X358" s="25"/>
    </row>
    <row r="359" spans="1:24" x14ac:dyDescent="0.25">
      <c r="A359" s="25"/>
      <c r="B359" s="25"/>
      <c r="C359" s="25"/>
      <c r="D359" s="25"/>
      <c r="E359" s="25"/>
      <c r="F359" s="25"/>
      <c r="G359" s="25"/>
      <c r="H359" s="25"/>
      <c r="I359" s="25"/>
      <c r="J359" s="25"/>
      <c r="K359" s="25"/>
      <c r="L359" s="25"/>
      <c r="M359" s="25"/>
      <c r="N359" s="25"/>
      <c r="O359" s="25"/>
      <c r="P359" s="25"/>
      <c r="Q359" s="25"/>
      <c r="R359" s="25"/>
      <c r="S359" s="25"/>
      <c r="T359" s="25"/>
      <c r="U359" s="25"/>
      <c r="V359" s="25"/>
      <c r="W359" s="25"/>
      <c r="X359" s="25"/>
    </row>
    <row r="360" spans="1:24" x14ac:dyDescent="0.25">
      <c r="A360" s="25"/>
      <c r="B360" s="25"/>
      <c r="C360" s="25"/>
      <c r="D360" s="25"/>
      <c r="E360" s="25"/>
      <c r="F360" s="25"/>
      <c r="G360" s="25"/>
      <c r="H360" s="25"/>
      <c r="I360" s="25"/>
      <c r="J360" s="25"/>
      <c r="K360" s="25"/>
      <c r="L360" s="25"/>
      <c r="M360" s="25"/>
      <c r="N360" s="25"/>
      <c r="O360" s="25"/>
      <c r="P360" s="25"/>
      <c r="Q360" s="25"/>
      <c r="R360" s="25"/>
      <c r="S360" s="25"/>
      <c r="T360" s="25"/>
      <c r="U360" s="25"/>
      <c r="V360" s="25"/>
      <c r="W360" s="25"/>
      <c r="X360" s="25"/>
    </row>
  </sheetData>
  <mergeCells count="19">
    <mergeCell ref="A5:M5"/>
    <mergeCell ref="B19:B20"/>
    <mergeCell ref="E19:I19"/>
    <mergeCell ref="A19:A20"/>
    <mergeCell ref="C19:C20"/>
    <mergeCell ref="D19:D20"/>
    <mergeCell ref="J19:M19"/>
    <mergeCell ref="A7:M7"/>
    <mergeCell ref="A8:M8"/>
    <mergeCell ref="A9:M9"/>
    <mergeCell ref="A10:M10"/>
    <mergeCell ref="A11:M11"/>
    <mergeCell ref="A14:M14"/>
    <mergeCell ref="A15:M15"/>
    <mergeCell ref="A16:M16"/>
    <mergeCell ref="A17:M17"/>
    <mergeCell ref="A18:M18"/>
    <mergeCell ref="A12:M12"/>
    <mergeCell ref="A13:M13"/>
  </mergeCells>
  <pageMargins left="0.70866141732283472" right="0.70866141732283472" top="0.74803149606299213" bottom="0.74803149606299213" header="0.31496062992125984" footer="0.31496062992125984"/>
  <pageSetup paperSize="8" scale="73"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S208"/>
  <sheetViews>
    <sheetView view="pageBreakPreview" topLeftCell="A91" zoomScale="80" zoomScaleNormal="70" zoomScaleSheetLayoutView="80" workbookViewId="0">
      <selection activeCell="B122" sqref="B122"/>
    </sheetView>
  </sheetViews>
  <sheetFormatPr defaultColWidth="9.140625" defaultRowHeight="15.75" x14ac:dyDescent="0.2"/>
  <cols>
    <col min="1" max="1" width="61.7109375" style="279" customWidth="1"/>
    <col min="2" max="2" width="18.5703125" style="264" customWidth="1"/>
    <col min="3" max="12" width="16.85546875" style="264" customWidth="1"/>
    <col min="13" max="42" width="16.85546875" style="264" hidden="1" customWidth="1"/>
    <col min="43" max="45" width="16.85546875" style="265" hidden="1" customWidth="1"/>
    <col min="46" max="46" width="16.85546875" style="266" hidden="1" customWidth="1"/>
    <col min="47" max="51" width="16.85546875" style="266" customWidth="1"/>
    <col min="52" max="256" width="9.140625" style="266"/>
    <col min="257" max="257" width="61.7109375" style="266" customWidth="1"/>
    <col min="258" max="258" width="18.5703125" style="266" customWidth="1"/>
    <col min="259" max="298" width="16.85546875" style="266" customWidth="1"/>
    <col min="299" max="300" width="18.5703125" style="266" customWidth="1"/>
    <col min="301" max="301" width="21.7109375" style="266" customWidth="1"/>
    <col min="302" max="512" width="9.140625" style="266"/>
    <col min="513" max="513" width="61.7109375" style="266" customWidth="1"/>
    <col min="514" max="514" width="18.5703125" style="266" customWidth="1"/>
    <col min="515" max="554" width="16.85546875" style="266" customWidth="1"/>
    <col min="555" max="556" width="18.5703125" style="266" customWidth="1"/>
    <col min="557" max="557" width="21.7109375" style="266" customWidth="1"/>
    <col min="558" max="768" width="9.140625" style="266"/>
    <col min="769" max="769" width="61.7109375" style="266" customWidth="1"/>
    <col min="770" max="770" width="18.5703125" style="266" customWidth="1"/>
    <col min="771" max="810" width="16.85546875" style="266" customWidth="1"/>
    <col min="811" max="812" width="18.5703125" style="266" customWidth="1"/>
    <col min="813" max="813" width="21.7109375" style="266" customWidth="1"/>
    <col min="814" max="1024" width="9.140625" style="266"/>
    <col min="1025" max="1025" width="61.7109375" style="266" customWidth="1"/>
    <col min="1026" max="1026" width="18.5703125" style="266" customWidth="1"/>
    <col min="1027" max="1066" width="16.85546875" style="266" customWidth="1"/>
    <col min="1067" max="1068" width="18.5703125" style="266" customWidth="1"/>
    <col min="1069" max="1069" width="21.7109375" style="266" customWidth="1"/>
    <col min="1070" max="1280" width="9.140625" style="266"/>
    <col min="1281" max="1281" width="61.7109375" style="266" customWidth="1"/>
    <col min="1282" max="1282" width="18.5703125" style="266" customWidth="1"/>
    <col min="1283" max="1322" width="16.85546875" style="266" customWidth="1"/>
    <col min="1323" max="1324" width="18.5703125" style="266" customWidth="1"/>
    <col min="1325" max="1325" width="21.7109375" style="266" customWidth="1"/>
    <col min="1326" max="1536" width="9.140625" style="266"/>
    <col min="1537" max="1537" width="61.7109375" style="266" customWidth="1"/>
    <col min="1538" max="1538" width="18.5703125" style="266" customWidth="1"/>
    <col min="1539" max="1578" width="16.85546875" style="266" customWidth="1"/>
    <col min="1579" max="1580" width="18.5703125" style="266" customWidth="1"/>
    <col min="1581" max="1581" width="21.7109375" style="266" customWidth="1"/>
    <col min="1582" max="1792" width="9.140625" style="266"/>
    <col min="1793" max="1793" width="61.7109375" style="266" customWidth="1"/>
    <col min="1794" max="1794" width="18.5703125" style="266" customWidth="1"/>
    <col min="1795" max="1834" width="16.85546875" style="266" customWidth="1"/>
    <col min="1835" max="1836" width="18.5703125" style="266" customWidth="1"/>
    <col min="1837" max="1837" width="21.7109375" style="266" customWidth="1"/>
    <col min="1838" max="2048" width="9.140625" style="266"/>
    <col min="2049" max="2049" width="61.7109375" style="266" customWidth="1"/>
    <col min="2050" max="2050" width="18.5703125" style="266" customWidth="1"/>
    <col min="2051" max="2090" width="16.85546875" style="266" customWidth="1"/>
    <col min="2091" max="2092" width="18.5703125" style="266" customWidth="1"/>
    <col min="2093" max="2093" width="21.7109375" style="266" customWidth="1"/>
    <col min="2094" max="2304" width="9.140625" style="266"/>
    <col min="2305" max="2305" width="61.7109375" style="266" customWidth="1"/>
    <col min="2306" max="2306" width="18.5703125" style="266" customWidth="1"/>
    <col min="2307" max="2346" width="16.85546875" style="266" customWidth="1"/>
    <col min="2347" max="2348" width="18.5703125" style="266" customWidth="1"/>
    <col min="2349" max="2349" width="21.7109375" style="266" customWidth="1"/>
    <col min="2350" max="2560" width="9.140625" style="266"/>
    <col min="2561" max="2561" width="61.7109375" style="266" customWidth="1"/>
    <col min="2562" max="2562" width="18.5703125" style="266" customWidth="1"/>
    <col min="2563" max="2602" width="16.85546875" style="266" customWidth="1"/>
    <col min="2603" max="2604" width="18.5703125" style="266" customWidth="1"/>
    <col min="2605" max="2605" width="21.7109375" style="266" customWidth="1"/>
    <col min="2606" max="2816" width="9.140625" style="266"/>
    <col min="2817" max="2817" width="61.7109375" style="266" customWidth="1"/>
    <col min="2818" max="2818" width="18.5703125" style="266" customWidth="1"/>
    <col min="2819" max="2858" width="16.85546875" style="266" customWidth="1"/>
    <col min="2859" max="2860" width="18.5703125" style="266" customWidth="1"/>
    <col min="2861" max="2861" width="21.7109375" style="266" customWidth="1"/>
    <col min="2862" max="3072" width="9.140625" style="266"/>
    <col min="3073" max="3073" width="61.7109375" style="266" customWidth="1"/>
    <col min="3074" max="3074" width="18.5703125" style="266" customWidth="1"/>
    <col min="3075" max="3114" width="16.85546875" style="266" customWidth="1"/>
    <col min="3115" max="3116" width="18.5703125" style="266" customWidth="1"/>
    <col min="3117" max="3117" width="21.7109375" style="266" customWidth="1"/>
    <col min="3118" max="3328" width="9.140625" style="266"/>
    <col min="3329" max="3329" width="61.7109375" style="266" customWidth="1"/>
    <col min="3330" max="3330" width="18.5703125" style="266" customWidth="1"/>
    <col min="3331" max="3370" width="16.85546875" style="266" customWidth="1"/>
    <col min="3371" max="3372" width="18.5703125" style="266" customWidth="1"/>
    <col min="3373" max="3373" width="21.7109375" style="266" customWidth="1"/>
    <col min="3374" max="3584" width="9.140625" style="266"/>
    <col min="3585" max="3585" width="61.7109375" style="266" customWidth="1"/>
    <col min="3586" max="3586" width="18.5703125" style="266" customWidth="1"/>
    <col min="3587" max="3626" width="16.85546875" style="266" customWidth="1"/>
    <col min="3627" max="3628" width="18.5703125" style="266" customWidth="1"/>
    <col min="3629" max="3629" width="21.7109375" style="266" customWidth="1"/>
    <col min="3630" max="3840" width="9.140625" style="266"/>
    <col min="3841" max="3841" width="61.7109375" style="266" customWidth="1"/>
    <col min="3842" max="3842" width="18.5703125" style="266" customWidth="1"/>
    <col min="3843" max="3882" width="16.85546875" style="266" customWidth="1"/>
    <col min="3883" max="3884" width="18.5703125" style="266" customWidth="1"/>
    <col min="3885" max="3885" width="21.7109375" style="266" customWidth="1"/>
    <col min="3886" max="4096" width="9.140625" style="266"/>
    <col min="4097" max="4097" width="61.7109375" style="266" customWidth="1"/>
    <col min="4098" max="4098" width="18.5703125" style="266" customWidth="1"/>
    <col min="4099" max="4138" width="16.85546875" style="266" customWidth="1"/>
    <col min="4139" max="4140" width="18.5703125" style="266" customWidth="1"/>
    <col min="4141" max="4141" width="21.7109375" style="266" customWidth="1"/>
    <col min="4142" max="4352" width="9.140625" style="266"/>
    <col min="4353" max="4353" width="61.7109375" style="266" customWidth="1"/>
    <col min="4354" max="4354" width="18.5703125" style="266" customWidth="1"/>
    <col min="4355" max="4394" width="16.85546875" style="266" customWidth="1"/>
    <col min="4395" max="4396" width="18.5703125" style="266" customWidth="1"/>
    <col min="4397" max="4397" width="21.7109375" style="266" customWidth="1"/>
    <col min="4398" max="4608" width="9.140625" style="266"/>
    <col min="4609" max="4609" width="61.7109375" style="266" customWidth="1"/>
    <col min="4610" max="4610" width="18.5703125" style="266" customWidth="1"/>
    <col min="4611" max="4650" width="16.85546875" style="266" customWidth="1"/>
    <col min="4651" max="4652" width="18.5703125" style="266" customWidth="1"/>
    <col min="4653" max="4653" width="21.7109375" style="266" customWidth="1"/>
    <col min="4654" max="4864" width="9.140625" style="266"/>
    <col min="4865" max="4865" width="61.7109375" style="266" customWidth="1"/>
    <col min="4866" max="4866" width="18.5703125" style="266" customWidth="1"/>
    <col min="4867" max="4906" width="16.85546875" style="266" customWidth="1"/>
    <col min="4907" max="4908" width="18.5703125" style="266" customWidth="1"/>
    <col min="4909" max="4909" width="21.7109375" style="266" customWidth="1"/>
    <col min="4910" max="5120" width="9.140625" style="266"/>
    <col min="5121" max="5121" width="61.7109375" style="266" customWidth="1"/>
    <col min="5122" max="5122" width="18.5703125" style="266" customWidth="1"/>
    <col min="5123" max="5162" width="16.85546875" style="266" customWidth="1"/>
    <col min="5163" max="5164" width="18.5703125" style="266" customWidth="1"/>
    <col min="5165" max="5165" width="21.7109375" style="266" customWidth="1"/>
    <col min="5166" max="5376" width="9.140625" style="266"/>
    <col min="5377" max="5377" width="61.7109375" style="266" customWidth="1"/>
    <col min="5378" max="5378" width="18.5703125" style="266" customWidth="1"/>
    <col min="5379" max="5418" width="16.85546875" style="266" customWidth="1"/>
    <col min="5419" max="5420" width="18.5703125" style="266" customWidth="1"/>
    <col min="5421" max="5421" width="21.7109375" style="266" customWidth="1"/>
    <col min="5422" max="5632" width="9.140625" style="266"/>
    <col min="5633" max="5633" width="61.7109375" style="266" customWidth="1"/>
    <col min="5634" max="5634" width="18.5703125" style="266" customWidth="1"/>
    <col min="5635" max="5674" width="16.85546875" style="266" customWidth="1"/>
    <col min="5675" max="5676" width="18.5703125" style="266" customWidth="1"/>
    <col min="5677" max="5677" width="21.7109375" style="266" customWidth="1"/>
    <col min="5678" max="5888" width="9.140625" style="266"/>
    <col min="5889" max="5889" width="61.7109375" style="266" customWidth="1"/>
    <col min="5890" max="5890" width="18.5703125" style="266" customWidth="1"/>
    <col min="5891" max="5930" width="16.85546875" style="266" customWidth="1"/>
    <col min="5931" max="5932" width="18.5703125" style="266" customWidth="1"/>
    <col min="5933" max="5933" width="21.7109375" style="266" customWidth="1"/>
    <col min="5934" max="6144" width="9.140625" style="266"/>
    <col min="6145" max="6145" width="61.7109375" style="266" customWidth="1"/>
    <col min="6146" max="6146" width="18.5703125" style="266" customWidth="1"/>
    <col min="6147" max="6186" width="16.85546875" style="266" customWidth="1"/>
    <col min="6187" max="6188" width="18.5703125" style="266" customWidth="1"/>
    <col min="6189" max="6189" width="21.7109375" style="266" customWidth="1"/>
    <col min="6190" max="6400" width="9.140625" style="266"/>
    <col min="6401" max="6401" width="61.7109375" style="266" customWidth="1"/>
    <col min="6402" max="6402" width="18.5703125" style="266" customWidth="1"/>
    <col min="6403" max="6442" width="16.85546875" style="266" customWidth="1"/>
    <col min="6443" max="6444" width="18.5703125" style="266" customWidth="1"/>
    <col min="6445" max="6445" width="21.7109375" style="266" customWidth="1"/>
    <col min="6446" max="6656" width="9.140625" style="266"/>
    <col min="6657" max="6657" width="61.7109375" style="266" customWidth="1"/>
    <col min="6658" max="6658" width="18.5703125" style="266" customWidth="1"/>
    <col min="6659" max="6698" width="16.85546875" style="266" customWidth="1"/>
    <col min="6699" max="6700" width="18.5703125" style="266" customWidth="1"/>
    <col min="6701" max="6701" width="21.7109375" style="266" customWidth="1"/>
    <col min="6702" max="6912" width="9.140625" style="266"/>
    <col min="6913" max="6913" width="61.7109375" style="266" customWidth="1"/>
    <col min="6914" max="6914" width="18.5703125" style="266" customWidth="1"/>
    <col min="6915" max="6954" width="16.85546875" style="266" customWidth="1"/>
    <col min="6955" max="6956" width="18.5703125" style="266" customWidth="1"/>
    <col min="6957" max="6957" width="21.7109375" style="266" customWidth="1"/>
    <col min="6958" max="7168" width="9.140625" style="266"/>
    <col min="7169" max="7169" width="61.7109375" style="266" customWidth="1"/>
    <col min="7170" max="7170" width="18.5703125" style="266" customWidth="1"/>
    <col min="7171" max="7210" width="16.85546875" style="266" customWidth="1"/>
    <col min="7211" max="7212" width="18.5703125" style="266" customWidth="1"/>
    <col min="7213" max="7213" width="21.7109375" style="266" customWidth="1"/>
    <col min="7214" max="7424" width="9.140625" style="266"/>
    <col min="7425" max="7425" width="61.7109375" style="266" customWidth="1"/>
    <col min="7426" max="7426" width="18.5703125" style="266" customWidth="1"/>
    <col min="7427" max="7466" width="16.85546875" style="266" customWidth="1"/>
    <col min="7467" max="7468" width="18.5703125" style="266" customWidth="1"/>
    <col min="7469" max="7469" width="21.7109375" style="266" customWidth="1"/>
    <col min="7470" max="7680" width="9.140625" style="266"/>
    <col min="7681" max="7681" width="61.7109375" style="266" customWidth="1"/>
    <col min="7682" max="7682" width="18.5703125" style="266" customWidth="1"/>
    <col min="7683" max="7722" width="16.85546875" style="266" customWidth="1"/>
    <col min="7723" max="7724" width="18.5703125" style="266" customWidth="1"/>
    <col min="7725" max="7725" width="21.7109375" style="266" customWidth="1"/>
    <col min="7726" max="7936" width="9.140625" style="266"/>
    <col min="7937" max="7937" width="61.7109375" style="266" customWidth="1"/>
    <col min="7938" max="7938" width="18.5703125" style="266" customWidth="1"/>
    <col min="7939" max="7978" width="16.85546875" style="266" customWidth="1"/>
    <col min="7979" max="7980" width="18.5703125" style="266" customWidth="1"/>
    <col min="7981" max="7981" width="21.7109375" style="266" customWidth="1"/>
    <col min="7982" max="8192" width="9.140625" style="266"/>
    <col min="8193" max="8193" width="61.7109375" style="266" customWidth="1"/>
    <col min="8194" max="8194" width="18.5703125" style="266" customWidth="1"/>
    <col min="8195" max="8234" width="16.85546875" style="266" customWidth="1"/>
    <col min="8235" max="8236" width="18.5703125" style="266" customWidth="1"/>
    <col min="8237" max="8237" width="21.7109375" style="266" customWidth="1"/>
    <col min="8238" max="8448" width="9.140625" style="266"/>
    <col min="8449" max="8449" width="61.7109375" style="266" customWidth="1"/>
    <col min="8450" max="8450" width="18.5703125" style="266" customWidth="1"/>
    <col min="8451" max="8490" width="16.85546875" style="266" customWidth="1"/>
    <col min="8491" max="8492" width="18.5703125" style="266" customWidth="1"/>
    <col min="8493" max="8493" width="21.7109375" style="266" customWidth="1"/>
    <col min="8494" max="8704" width="9.140625" style="266"/>
    <col min="8705" max="8705" width="61.7109375" style="266" customWidth="1"/>
    <col min="8706" max="8706" width="18.5703125" style="266" customWidth="1"/>
    <col min="8707" max="8746" width="16.85546875" style="266" customWidth="1"/>
    <col min="8747" max="8748" width="18.5703125" style="266" customWidth="1"/>
    <col min="8749" max="8749" width="21.7109375" style="266" customWidth="1"/>
    <col min="8750" max="8960" width="9.140625" style="266"/>
    <col min="8961" max="8961" width="61.7109375" style="266" customWidth="1"/>
    <col min="8962" max="8962" width="18.5703125" style="266" customWidth="1"/>
    <col min="8963" max="9002" width="16.85546875" style="266" customWidth="1"/>
    <col min="9003" max="9004" width="18.5703125" style="266" customWidth="1"/>
    <col min="9005" max="9005" width="21.7109375" style="266" customWidth="1"/>
    <col min="9006" max="9216" width="9.140625" style="266"/>
    <col min="9217" max="9217" width="61.7109375" style="266" customWidth="1"/>
    <col min="9218" max="9218" width="18.5703125" style="266" customWidth="1"/>
    <col min="9219" max="9258" width="16.85546875" style="266" customWidth="1"/>
    <col min="9259" max="9260" width="18.5703125" style="266" customWidth="1"/>
    <col min="9261" max="9261" width="21.7109375" style="266" customWidth="1"/>
    <col min="9262" max="9472" width="9.140625" style="266"/>
    <col min="9473" max="9473" width="61.7109375" style="266" customWidth="1"/>
    <col min="9474" max="9474" width="18.5703125" style="266" customWidth="1"/>
    <col min="9475" max="9514" width="16.85546875" style="266" customWidth="1"/>
    <col min="9515" max="9516" width="18.5703125" style="266" customWidth="1"/>
    <col min="9517" max="9517" width="21.7109375" style="266" customWidth="1"/>
    <col min="9518" max="9728" width="9.140625" style="266"/>
    <col min="9729" max="9729" width="61.7109375" style="266" customWidth="1"/>
    <col min="9730" max="9730" width="18.5703125" style="266" customWidth="1"/>
    <col min="9731" max="9770" width="16.85546875" style="266" customWidth="1"/>
    <col min="9771" max="9772" width="18.5703125" style="266" customWidth="1"/>
    <col min="9773" max="9773" width="21.7109375" style="266" customWidth="1"/>
    <col min="9774" max="9984" width="9.140625" style="266"/>
    <col min="9985" max="9985" width="61.7109375" style="266" customWidth="1"/>
    <col min="9986" max="9986" width="18.5703125" style="266" customWidth="1"/>
    <col min="9987" max="10026" width="16.85546875" style="266" customWidth="1"/>
    <col min="10027" max="10028" width="18.5703125" style="266" customWidth="1"/>
    <col min="10029" max="10029" width="21.7109375" style="266" customWidth="1"/>
    <col min="10030" max="10240" width="9.140625" style="266"/>
    <col min="10241" max="10241" width="61.7109375" style="266" customWidth="1"/>
    <col min="10242" max="10242" width="18.5703125" style="266" customWidth="1"/>
    <col min="10243" max="10282" width="16.85546875" style="266" customWidth="1"/>
    <col min="10283" max="10284" width="18.5703125" style="266" customWidth="1"/>
    <col min="10285" max="10285" width="21.7109375" style="266" customWidth="1"/>
    <col min="10286" max="10496" width="9.140625" style="266"/>
    <col min="10497" max="10497" width="61.7109375" style="266" customWidth="1"/>
    <col min="10498" max="10498" width="18.5703125" style="266" customWidth="1"/>
    <col min="10499" max="10538" width="16.85546875" style="266" customWidth="1"/>
    <col min="10539" max="10540" width="18.5703125" style="266" customWidth="1"/>
    <col min="10541" max="10541" width="21.7109375" style="266" customWidth="1"/>
    <col min="10542" max="10752" width="9.140625" style="266"/>
    <col min="10753" max="10753" width="61.7109375" style="266" customWidth="1"/>
    <col min="10754" max="10754" width="18.5703125" style="266" customWidth="1"/>
    <col min="10755" max="10794" width="16.85546875" style="266" customWidth="1"/>
    <col min="10795" max="10796" width="18.5703125" style="266" customWidth="1"/>
    <col min="10797" max="10797" width="21.7109375" style="266" customWidth="1"/>
    <col min="10798" max="11008" width="9.140625" style="266"/>
    <col min="11009" max="11009" width="61.7109375" style="266" customWidth="1"/>
    <col min="11010" max="11010" width="18.5703125" style="266" customWidth="1"/>
    <col min="11011" max="11050" width="16.85546875" style="266" customWidth="1"/>
    <col min="11051" max="11052" width="18.5703125" style="266" customWidth="1"/>
    <col min="11053" max="11053" width="21.7109375" style="266" customWidth="1"/>
    <col min="11054" max="11264" width="9.140625" style="266"/>
    <col min="11265" max="11265" width="61.7109375" style="266" customWidth="1"/>
    <col min="11266" max="11266" width="18.5703125" style="266" customWidth="1"/>
    <col min="11267" max="11306" width="16.85546875" style="266" customWidth="1"/>
    <col min="11307" max="11308" width="18.5703125" style="266" customWidth="1"/>
    <col min="11309" max="11309" width="21.7109375" style="266" customWidth="1"/>
    <col min="11310" max="11520" width="9.140625" style="266"/>
    <col min="11521" max="11521" width="61.7109375" style="266" customWidth="1"/>
    <col min="11522" max="11522" width="18.5703125" style="266" customWidth="1"/>
    <col min="11523" max="11562" width="16.85546875" style="266" customWidth="1"/>
    <col min="11563" max="11564" width="18.5703125" style="266" customWidth="1"/>
    <col min="11565" max="11565" width="21.7109375" style="266" customWidth="1"/>
    <col min="11566" max="11776" width="9.140625" style="266"/>
    <col min="11777" max="11777" width="61.7109375" style="266" customWidth="1"/>
    <col min="11778" max="11778" width="18.5703125" style="266" customWidth="1"/>
    <col min="11779" max="11818" width="16.85546875" style="266" customWidth="1"/>
    <col min="11819" max="11820" width="18.5703125" style="266" customWidth="1"/>
    <col min="11821" max="11821" width="21.7109375" style="266" customWidth="1"/>
    <col min="11822" max="12032" width="9.140625" style="266"/>
    <col min="12033" max="12033" width="61.7109375" style="266" customWidth="1"/>
    <col min="12034" max="12034" width="18.5703125" style="266" customWidth="1"/>
    <col min="12035" max="12074" width="16.85546875" style="266" customWidth="1"/>
    <col min="12075" max="12076" width="18.5703125" style="266" customWidth="1"/>
    <col min="12077" max="12077" width="21.7109375" style="266" customWidth="1"/>
    <col min="12078" max="12288" width="9.140625" style="266"/>
    <col min="12289" max="12289" width="61.7109375" style="266" customWidth="1"/>
    <col min="12290" max="12290" width="18.5703125" style="266" customWidth="1"/>
    <col min="12291" max="12330" width="16.85546875" style="266" customWidth="1"/>
    <col min="12331" max="12332" width="18.5703125" style="266" customWidth="1"/>
    <col min="12333" max="12333" width="21.7109375" style="266" customWidth="1"/>
    <col min="12334" max="12544" width="9.140625" style="266"/>
    <col min="12545" max="12545" width="61.7109375" style="266" customWidth="1"/>
    <col min="12546" max="12546" width="18.5703125" style="266" customWidth="1"/>
    <col min="12547" max="12586" width="16.85546875" style="266" customWidth="1"/>
    <col min="12587" max="12588" width="18.5703125" style="266" customWidth="1"/>
    <col min="12589" max="12589" width="21.7109375" style="266" customWidth="1"/>
    <col min="12590" max="12800" width="9.140625" style="266"/>
    <col min="12801" max="12801" width="61.7109375" style="266" customWidth="1"/>
    <col min="12802" max="12802" width="18.5703125" style="266" customWidth="1"/>
    <col min="12803" max="12842" width="16.85546875" style="266" customWidth="1"/>
    <col min="12843" max="12844" width="18.5703125" style="266" customWidth="1"/>
    <col min="12845" max="12845" width="21.7109375" style="266" customWidth="1"/>
    <col min="12846" max="13056" width="9.140625" style="266"/>
    <col min="13057" max="13057" width="61.7109375" style="266" customWidth="1"/>
    <col min="13058" max="13058" width="18.5703125" style="266" customWidth="1"/>
    <col min="13059" max="13098" width="16.85546875" style="266" customWidth="1"/>
    <col min="13099" max="13100" width="18.5703125" style="266" customWidth="1"/>
    <col min="13101" max="13101" width="21.7109375" style="266" customWidth="1"/>
    <col min="13102" max="13312" width="9.140625" style="266"/>
    <col min="13313" max="13313" width="61.7109375" style="266" customWidth="1"/>
    <col min="13314" max="13314" width="18.5703125" style="266" customWidth="1"/>
    <col min="13315" max="13354" width="16.85546875" style="266" customWidth="1"/>
    <col min="13355" max="13356" width="18.5703125" style="266" customWidth="1"/>
    <col min="13357" max="13357" width="21.7109375" style="266" customWidth="1"/>
    <col min="13358" max="13568" width="9.140625" style="266"/>
    <col min="13569" max="13569" width="61.7109375" style="266" customWidth="1"/>
    <col min="13570" max="13570" width="18.5703125" style="266" customWidth="1"/>
    <col min="13571" max="13610" width="16.85546875" style="266" customWidth="1"/>
    <col min="13611" max="13612" width="18.5703125" style="266" customWidth="1"/>
    <col min="13613" max="13613" width="21.7109375" style="266" customWidth="1"/>
    <col min="13614" max="13824" width="9.140625" style="266"/>
    <col min="13825" max="13825" width="61.7109375" style="266" customWidth="1"/>
    <col min="13826" max="13826" width="18.5703125" style="266" customWidth="1"/>
    <col min="13827" max="13866" width="16.85546875" style="266" customWidth="1"/>
    <col min="13867" max="13868" width="18.5703125" style="266" customWidth="1"/>
    <col min="13869" max="13869" width="21.7109375" style="266" customWidth="1"/>
    <col min="13870" max="14080" width="9.140625" style="266"/>
    <col min="14081" max="14081" width="61.7109375" style="266" customWidth="1"/>
    <col min="14082" max="14082" width="18.5703125" style="266" customWidth="1"/>
    <col min="14083" max="14122" width="16.85546875" style="266" customWidth="1"/>
    <col min="14123" max="14124" width="18.5703125" style="266" customWidth="1"/>
    <col min="14125" max="14125" width="21.7109375" style="266" customWidth="1"/>
    <col min="14126" max="14336" width="9.140625" style="266"/>
    <col min="14337" max="14337" width="61.7109375" style="266" customWidth="1"/>
    <col min="14338" max="14338" width="18.5703125" style="266" customWidth="1"/>
    <col min="14339" max="14378" width="16.85546875" style="266" customWidth="1"/>
    <col min="14379" max="14380" width="18.5703125" style="266" customWidth="1"/>
    <col min="14381" max="14381" width="21.7109375" style="266" customWidth="1"/>
    <col min="14382" max="14592" width="9.140625" style="266"/>
    <col min="14593" max="14593" width="61.7109375" style="266" customWidth="1"/>
    <col min="14594" max="14594" width="18.5703125" style="266" customWidth="1"/>
    <col min="14595" max="14634" width="16.85546875" style="266" customWidth="1"/>
    <col min="14635" max="14636" width="18.5703125" style="266" customWidth="1"/>
    <col min="14637" max="14637" width="21.7109375" style="266" customWidth="1"/>
    <col min="14638" max="14848" width="9.140625" style="266"/>
    <col min="14849" max="14849" width="61.7109375" style="266" customWidth="1"/>
    <col min="14850" max="14850" width="18.5703125" style="266" customWidth="1"/>
    <col min="14851" max="14890" width="16.85546875" style="266" customWidth="1"/>
    <col min="14891" max="14892" width="18.5703125" style="266" customWidth="1"/>
    <col min="14893" max="14893" width="21.7109375" style="266" customWidth="1"/>
    <col min="14894" max="15104" width="9.140625" style="266"/>
    <col min="15105" max="15105" width="61.7109375" style="266" customWidth="1"/>
    <col min="15106" max="15106" width="18.5703125" style="266" customWidth="1"/>
    <col min="15107" max="15146" width="16.85546875" style="266" customWidth="1"/>
    <col min="15147" max="15148" width="18.5703125" style="266" customWidth="1"/>
    <col min="15149" max="15149" width="21.7109375" style="266" customWidth="1"/>
    <col min="15150" max="15360" width="9.140625" style="266"/>
    <col min="15361" max="15361" width="61.7109375" style="266" customWidth="1"/>
    <col min="15362" max="15362" width="18.5703125" style="266" customWidth="1"/>
    <col min="15363" max="15402" width="16.85546875" style="266" customWidth="1"/>
    <col min="15403" max="15404" width="18.5703125" style="266" customWidth="1"/>
    <col min="15405" max="15405" width="21.7109375" style="266" customWidth="1"/>
    <col min="15406" max="15616" width="9.140625" style="266"/>
    <col min="15617" max="15617" width="61.7109375" style="266" customWidth="1"/>
    <col min="15618" max="15618" width="18.5703125" style="266" customWidth="1"/>
    <col min="15619" max="15658" width="16.85546875" style="266" customWidth="1"/>
    <col min="15659" max="15660" width="18.5703125" style="266" customWidth="1"/>
    <col min="15661" max="15661" width="21.7109375" style="266" customWidth="1"/>
    <col min="15662" max="15872" width="9.140625" style="266"/>
    <col min="15873" max="15873" width="61.7109375" style="266" customWidth="1"/>
    <col min="15874" max="15874" width="18.5703125" style="266" customWidth="1"/>
    <col min="15875" max="15914" width="16.85546875" style="266" customWidth="1"/>
    <col min="15915" max="15916" width="18.5703125" style="266" customWidth="1"/>
    <col min="15917" max="15917" width="21.7109375" style="266" customWidth="1"/>
    <col min="15918" max="16128" width="9.140625" style="266"/>
    <col min="16129" max="16129" width="61.7109375" style="266" customWidth="1"/>
    <col min="16130" max="16130" width="18.5703125" style="266" customWidth="1"/>
    <col min="16131" max="16170" width="16.85546875" style="266" customWidth="1"/>
    <col min="16171" max="16172" width="18.5703125" style="266" customWidth="1"/>
    <col min="16173" max="16173" width="21.7109375" style="266" customWidth="1"/>
    <col min="16174" max="16384" width="9.140625" style="266"/>
  </cols>
  <sheetData>
    <row r="1" spans="1:44" ht="18.75" x14ac:dyDescent="0.2">
      <c r="A1" s="16"/>
      <c r="B1" s="183"/>
      <c r="C1" s="183"/>
      <c r="D1" s="183"/>
      <c r="G1" s="183"/>
      <c r="H1" s="190" t="s">
        <v>66</v>
      </c>
      <c r="I1" s="14"/>
      <c r="J1" s="14"/>
      <c r="K1" s="190"/>
      <c r="L1" s="183"/>
      <c r="M1" s="183"/>
      <c r="N1" s="183"/>
      <c r="O1" s="183"/>
      <c r="P1" s="183"/>
      <c r="Q1" s="183"/>
      <c r="R1" s="183"/>
      <c r="S1" s="183"/>
      <c r="T1" s="183"/>
      <c r="U1" s="183"/>
      <c r="V1" s="183"/>
      <c r="W1" s="183"/>
      <c r="X1" s="183"/>
      <c r="Y1" s="183"/>
      <c r="Z1" s="183"/>
      <c r="AA1" s="183"/>
      <c r="AB1" s="183"/>
      <c r="AC1" s="183"/>
      <c r="AD1" s="183"/>
      <c r="AE1" s="183"/>
      <c r="AF1" s="183"/>
      <c r="AG1" s="183"/>
      <c r="AH1" s="183"/>
      <c r="AI1" s="183"/>
      <c r="AJ1" s="183"/>
      <c r="AK1" s="183"/>
      <c r="AL1" s="183"/>
      <c r="AM1" s="183"/>
      <c r="AN1" s="183"/>
      <c r="AO1" s="183"/>
      <c r="AP1" s="183"/>
    </row>
    <row r="2" spans="1:44" ht="18.75" x14ac:dyDescent="0.3">
      <c r="A2" s="16"/>
      <c r="B2" s="183"/>
      <c r="C2" s="183"/>
      <c r="D2" s="183"/>
      <c r="E2" s="266"/>
      <c r="F2" s="266"/>
      <c r="G2" s="183"/>
      <c r="H2" s="184" t="s">
        <v>8</v>
      </c>
      <c r="I2" s="14"/>
      <c r="J2" s="14"/>
      <c r="K2" s="184"/>
      <c r="L2" s="183"/>
      <c r="M2" s="183"/>
      <c r="N2" s="183"/>
      <c r="O2" s="183"/>
      <c r="P2" s="183"/>
      <c r="Q2" s="183"/>
      <c r="R2" s="183"/>
      <c r="S2" s="183"/>
      <c r="T2" s="183"/>
      <c r="U2" s="183"/>
      <c r="V2" s="183"/>
      <c r="W2" s="183"/>
      <c r="X2" s="183"/>
      <c r="Y2" s="183"/>
      <c r="Z2" s="183"/>
      <c r="AA2" s="183"/>
      <c r="AB2" s="183"/>
      <c r="AC2" s="183"/>
      <c r="AD2" s="183"/>
      <c r="AE2" s="183"/>
      <c r="AF2" s="183"/>
      <c r="AG2" s="183"/>
      <c r="AH2" s="183"/>
      <c r="AI2" s="183"/>
      <c r="AJ2" s="183"/>
      <c r="AK2" s="183"/>
      <c r="AL2" s="183"/>
      <c r="AM2" s="183"/>
      <c r="AN2" s="183"/>
      <c r="AO2" s="183"/>
      <c r="AP2" s="183"/>
      <c r="AQ2" s="267"/>
      <c r="AR2" s="267"/>
    </row>
    <row r="3" spans="1:44" ht="18.75" x14ac:dyDescent="0.3">
      <c r="A3" s="185"/>
      <c r="B3" s="183"/>
      <c r="C3" s="183"/>
      <c r="D3" s="183"/>
      <c r="E3" s="266"/>
      <c r="F3" s="266"/>
      <c r="G3" s="183"/>
      <c r="H3" s="184" t="s">
        <v>324</v>
      </c>
      <c r="I3" s="14"/>
      <c r="J3" s="14"/>
      <c r="K3" s="184"/>
      <c r="L3" s="183"/>
      <c r="M3" s="183"/>
      <c r="N3" s="183"/>
      <c r="O3" s="183"/>
      <c r="P3" s="183"/>
      <c r="Q3" s="183"/>
      <c r="R3" s="183"/>
      <c r="S3" s="183"/>
      <c r="T3" s="183"/>
      <c r="U3" s="183"/>
      <c r="V3" s="183"/>
      <c r="W3" s="183"/>
      <c r="X3" s="183"/>
      <c r="Y3" s="183"/>
      <c r="Z3" s="183"/>
      <c r="AA3" s="183"/>
      <c r="AB3" s="183"/>
      <c r="AC3" s="183"/>
      <c r="AD3" s="183"/>
      <c r="AE3" s="183"/>
      <c r="AF3" s="183"/>
      <c r="AG3" s="183"/>
      <c r="AH3" s="183"/>
      <c r="AI3" s="183"/>
      <c r="AJ3" s="183"/>
      <c r="AK3" s="183"/>
      <c r="AL3" s="183"/>
      <c r="AM3" s="183"/>
      <c r="AN3" s="183"/>
      <c r="AO3" s="183"/>
      <c r="AP3" s="183"/>
      <c r="AQ3" s="267"/>
      <c r="AR3" s="267"/>
    </row>
    <row r="4" spans="1:44" ht="18.75" x14ac:dyDescent="0.3">
      <c r="A4" s="185"/>
      <c r="B4" s="183"/>
      <c r="C4" s="183"/>
      <c r="D4" s="183"/>
      <c r="E4" s="183"/>
      <c r="F4" s="183"/>
      <c r="G4" s="183"/>
      <c r="H4" s="183"/>
      <c r="I4" s="14"/>
      <c r="J4" s="14"/>
      <c r="K4" s="184"/>
      <c r="L4" s="183"/>
      <c r="M4" s="183"/>
      <c r="N4" s="183"/>
      <c r="O4" s="183"/>
      <c r="P4" s="183"/>
      <c r="Q4" s="183"/>
      <c r="R4" s="183"/>
      <c r="S4" s="183"/>
      <c r="T4" s="183"/>
      <c r="U4" s="183"/>
      <c r="V4" s="183"/>
      <c r="W4" s="183"/>
      <c r="X4" s="183"/>
      <c r="Y4" s="183"/>
      <c r="Z4" s="183"/>
      <c r="AA4" s="183"/>
      <c r="AB4" s="183"/>
      <c r="AC4" s="183"/>
      <c r="AD4" s="183"/>
      <c r="AE4" s="183"/>
      <c r="AF4" s="183"/>
      <c r="AG4" s="183"/>
      <c r="AH4" s="183"/>
      <c r="AI4" s="183"/>
      <c r="AJ4" s="183"/>
      <c r="AK4" s="183"/>
      <c r="AL4" s="183"/>
      <c r="AM4" s="183"/>
      <c r="AN4" s="183"/>
      <c r="AO4" s="183"/>
      <c r="AP4" s="183"/>
      <c r="AQ4" s="268"/>
      <c r="AR4" s="268"/>
    </row>
    <row r="5" spans="1:44" x14ac:dyDescent="0.2">
      <c r="A5" s="469" t="str">
        <f>'1. паспорт местоположение'!A5:C5</f>
        <v>Год раскрытия информации: 2022 год</v>
      </c>
      <c r="B5" s="469"/>
      <c r="C5" s="469"/>
      <c r="D5" s="469"/>
      <c r="E5" s="469"/>
      <c r="F5" s="469"/>
      <c r="G5" s="469"/>
      <c r="H5" s="469"/>
      <c r="I5" s="269"/>
      <c r="J5" s="269"/>
      <c r="K5" s="269"/>
      <c r="L5" s="269"/>
      <c r="M5" s="269"/>
      <c r="N5" s="269"/>
      <c r="O5" s="269"/>
      <c r="P5" s="269"/>
      <c r="Q5" s="269"/>
      <c r="R5" s="269"/>
      <c r="S5" s="269"/>
      <c r="T5" s="269"/>
      <c r="U5" s="269"/>
      <c r="V5" s="269"/>
      <c r="W5" s="269"/>
      <c r="X5" s="269"/>
      <c r="Y5" s="269"/>
      <c r="Z5" s="269"/>
      <c r="AA5" s="269"/>
      <c r="AB5" s="269"/>
      <c r="AC5" s="269"/>
      <c r="AD5" s="269"/>
      <c r="AE5" s="269"/>
      <c r="AF5" s="269"/>
      <c r="AG5" s="269"/>
      <c r="AH5" s="269"/>
      <c r="AI5" s="269"/>
      <c r="AJ5" s="269"/>
      <c r="AK5" s="269"/>
      <c r="AL5" s="269"/>
      <c r="AM5" s="269"/>
      <c r="AN5" s="269"/>
      <c r="AO5" s="269"/>
      <c r="AP5" s="269"/>
      <c r="AQ5" s="270"/>
      <c r="AR5" s="270"/>
    </row>
    <row r="6" spans="1:44" ht="18.75" x14ac:dyDescent="0.3">
      <c r="A6" s="185"/>
      <c r="B6" s="183"/>
      <c r="C6" s="183"/>
      <c r="D6" s="183"/>
      <c r="E6" s="183"/>
      <c r="F6" s="183"/>
      <c r="G6" s="183"/>
      <c r="H6" s="183"/>
      <c r="I6" s="14"/>
      <c r="J6" s="14"/>
      <c r="K6" s="184"/>
      <c r="L6" s="183"/>
      <c r="M6" s="183"/>
      <c r="N6" s="183"/>
      <c r="O6" s="183"/>
      <c r="P6" s="183"/>
      <c r="Q6" s="183"/>
      <c r="R6" s="183"/>
      <c r="S6" s="183"/>
      <c r="T6" s="183"/>
      <c r="U6" s="183"/>
      <c r="V6" s="183"/>
      <c r="W6" s="183"/>
      <c r="X6" s="183"/>
      <c r="Y6" s="183"/>
      <c r="Z6" s="183"/>
      <c r="AA6" s="183"/>
      <c r="AB6" s="183"/>
      <c r="AC6" s="183"/>
      <c r="AD6" s="183"/>
      <c r="AE6" s="183"/>
      <c r="AF6" s="183"/>
      <c r="AG6" s="183"/>
      <c r="AH6" s="183"/>
      <c r="AI6" s="183"/>
      <c r="AJ6" s="183"/>
      <c r="AK6" s="183"/>
      <c r="AL6" s="183"/>
      <c r="AM6" s="183"/>
      <c r="AN6" s="183"/>
      <c r="AO6" s="183"/>
      <c r="AP6" s="183"/>
      <c r="AQ6" s="268"/>
      <c r="AR6" s="268"/>
    </row>
    <row r="7" spans="1:44" ht="18.75" x14ac:dyDescent="0.2">
      <c r="A7" s="419" t="s">
        <v>7</v>
      </c>
      <c r="B7" s="419"/>
      <c r="C7" s="419"/>
      <c r="D7" s="419"/>
      <c r="E7" s="419"/>
      <c r="F7" s="419"/>
      <c r="G7" s="419"/>
      <c r="H7" s="419"/>
      <c r="I7" s="140"/>
      <c r="J7" s="140"/>
      <c r="K7" s="140"/>
      <c r="L7" s="140"/>
      <c r="M7" s="140"/>
      <c r="N7" s="140"/>
      <c r="O7" s="140"/>
      <c r="P7" s="140"/>
      <c r="Q7" s="140"/>
      <c r="R7" s="140"/>
      <c r="S7" s="140"/>
      <c r="T7" s="140"/>
      <c r="U7" s="140"/>
      <c r="V7" s="140"/>
      <c r="W7" s="140"/>
      <c r="X7" s="140"/>
      <c r="Y7" s="140"/>
      <c r="Z7" s="140"/>
      <c r="AA7" s="140"/>
      <c r="AB7" s="140"/>
      <c r="AC7" s="140"/>
      <c r="AD7" s="140"/>
      <c r="AE7" s="140"/>
      <c r="AF7" s="140"/>
      <c r="AG7" s="140"/>
      <c r="AH7" s="140"/>
      <c r="AI7" s="140"/>
      <c r="AJ7" s="140"/>
      <c r="AK7" s="140"/>
      <c r="AL7" s="140"/>
      <c r="AM7" s="140"/>
      <c r="AN7" s="140"/>
      <c r="AO7" s="140"/>
      <c r="AP7" s="140"/>
      <c r="AQ7" s="271"/>
      <c r="AR7" s="271"/>
    </row>
    <row r="8" spans="1:44" ht="18.75" x14ac:dyDescent="0.2">
      <c r="A8" s="396"/>
      <c r="B8" s="396"/>
      <c r="C8" s="396"/>
      <c r="D8" s="396"/>
      <c r="E8" s="396"/>
      <c r="F8" s="396"/>
      <c r="G8" s="396"/>
      <c r="H8" s="396"/>
      <c r="I8" s="396"/>
      <c r="J8" s="396"/>
      <c r="K8" s="396"/>
      <c r="L8" s="140"/>
      <c r="M8" s="140"/>
      <c r="N8" s="140"/>
      <c r="O8" s="140"/>
      <c r="P8" s="140"/>
      <c r="Q8" s="140"/>
      <c r="R8" s="140"/>
      <c r="S8" s="140"/>
      <c r="T8" s="140"/>
      <c r="U8" s="140"/>
      <c r="V8" s="140"/>
      <c r="W8" s="140"/>
      <c r="X8" s="140"/>
      <c r="Y8" s="140"/>
      <c r="Z8" s="183"/>
      <c r="AA8" s="183"/>
      <c r="AB8" s="183"/>
      <c r="AC8" s="183"/>
      <c r="AD8" s="183"/>
      <c r="AE8" s="183"/>
      <c r="AF8" s="183"/>
      <c r="AG8" s="183"/>
      <c r="AH8" s="183"/>
      <c r="AI8" s="183"/>
      <c r="AJ8" s="183"/>
      <c r="AK8" s="183"/>
      <c r="AL8" s="183"/>
      <c r="AM8" s="183"/>
      <c r="AN8" s="183"/>
      <c r="AO8" s="183"/>
      <c r="AP8" s="183"/>
      <c r="AQ8" s="268"/>
      <c r="AR8" s="268"/>
    </row>
    <row r="9" spans="1:44" ht="18.75" x14ac:dyDescent="0.2">
      <c r="A9" s="428" t="str">
        <f>'1. паспорт местоположение'!A9:C9</f>
        <v>Акционерное общество "Янтарьэнерго" ДЗО  ПАО "Россети"</v>
      </c>
      <c r="B9" s="428"/>
      <c r="C9" s="428"/>
      <c r="D9" s="428"/>
      <c r="E9" s="428"/>
      <c r="F9" s="428"/>
      <c r="G9" s="428"/>
      <c r="H9" s="428"/>
      <c r="I9" s="141"/>
      <c r="J9" s="141"/>
      <c r="K9" s="141"/>
      <c r="L9" s="141"/>
      <c r="M9" s="141"/>
      <c r="N9" s="141"/>
      <c r="O9" s="141"/>
      <c r="P9" s="141"/>
      <c r="Q9" s="141"/>
      <c r="R9" s="141"/>
      <c r="S9" s="141"/>
      <c r="T9" s="141"/>
      <c r="U9" s="141"/>
      <c r="V9" s="141"/>
      <c r="W9" s="141"/>
      <c r="X9" s="141"/>
      <c r="Y9" s="141"/>
      <c r="Z9" s="141"/>
      <c r="AA9" s="141"/>
      <c r="AB9" s="141"/>
      <c r="AC9" s="141"/>
      <c r="AD9" s="141"/>
      <c r="AE9" s="141"/>
      <c r="AF9" s="141"/>
      <c r="AG9" s="141"/>
      <c r="AH9" s="141"/>
      <c r="AI9" s="141"/>
      <c r="AJ9" s="141"/>
      <c r="AK9" s="141"/>
      <c r="AL9" s="141"/>
      <c r="AM9" s="141"/>
      <c r="AN9" s="141"/>
      <c r="AO9" s="141"/>
      <c r="AP9" s="141"/>
      <c r="AQ9" s="272"/>
      <c r="AR9" s="272"/>
    </row>
    <row r="10" spans="1:44" x14ac:dyDescent="0.2">
      <c r="A10" s="415" t="s">
        <v>6</v>
      </c>
      <c r="B10" s="415"/>
      <c r="C10" s="415"/>
      <c r="D10" s="415"/>
      <c r="E10" s="415"/>
      <c r="F10" s="415"/>
      <c r="G10" s="415"/>
      <c r="H10" s="415"/>
      <c r="I10" s="142"/>
      <c r="J10" s="142"/>
      <c r="K10" s="142"/>
      <c r="L10" s="142"/>
      <c r="M10" s="142"/>
      <c r="N10" s="142"/>
      <c r="O10" s="142"/>
      <c r="P10" s="142"/>
      <c r="Q10" s="142"/>
      <c r="R10" s="142"/>
      <c r="S10" s="142"/>
      <c r="T10" s="142"/>
      <c r="U10" s="142"/>
      <c r="V10" s="142"/>
      <c r="W10" s="142"/>
      <c r="X10" s="142"/>
      <c r="Y10" s="142"/>
      <c r="Z10" s="142"/>
      <c r="AA10" s="142"/>
      <c r="AB10" s="142"/>
      <c r="AC10" s="142"/>
      <c r="AD10" s="142"/>
      <c r="AE10" s="142"/>
      <c r="AF10" s="142"/>
      <c r="AG10" s="142"/>
      <c r="AH10" s="142"/>
      <c r="AI10" s="142"/>
      <c r="AJ10" s="142"/>
      <c r="AK10" s="142"/>
      <c r="AL10" s="142"/>
      <c r="AM10" s="142"/>
      <c r="AN10" s="142"/>
      <c r="AO10" s="142"/>
      <c r="AP10" s="142"/>
      <c r="AQ10" s="273"/>
      <c r="AR10" s="273"/>
    </row>
    <row r="11" spans="1:44" ht="18.75" x14ac:dyDescent="0.2">
      <c r="A11" s="396"/>
      <c r="B11" s="396"/>
      <c r="C11" s="396"/>
      <c r="D11" s="396"/>
      <c r="E11" s="396"/>
      <c r="F11" s="396"/>
      <c r="G11" s="396"/>
      <c r="H11" s="396"/>
      <c r="I11" s="396"/>
      <c r="J11" s="396"/>
      <c r="K11" s="396"/>
      <c r="L11" s="140"/>
      <c r="M11" s="140"/>
      <c r="N11" s="140"/>
      <c r="O11" s="140"/>
      <c r="P11" s="140"/>
      <c r="Q11" s="140"/>
      <c r="R11" s="140"/>
      <c r="S11" s="140"/>
      <c r="T11" s="140"/>
      <c r="U11" s="140"/>
      <c r="V11" s="140"/>
      <c r="W11" s="140"/>
      <c r="X11" s="140"/>
      <c r="Y11" s="140"/>
      <c r="Z11" s="183"/>
      <c r="AA11" s="183"/>
      <c r="AB11" s="183"/>
      <c r="AC11" s="183"/>
      <c r="AD11" s="183"/>
      <c r="AE11" s="183"/>
      <c r="AF11" s="183"/>
      <c r="AG11" s="183"/>
      <c r="AH11" s="183"/>
      <c r="AI11" s="183"/>
      <c r="AJ11" s="183"/>
      <c r="AK11" s="183"/>
      <c r="AL11" s="183"/>
      <c r="AM11" s="183"/>
      <c r="AN11" s="183"/>
      <c r="AO11" s="183"/>
      <c r="AP11" s="183"/>
      <c r="AQ11" s="268"/>
      <c r="AR11" s="268"/>
    </row>
    <row r="12" spans="1:44" ht="18.75" x14ac:dyDescent="0.2">
      <c r="A12" s="428" t="str">
        <f>'1. паспорт местоположение'!A12:C12</f>
        <v>L_140-159</v>
      </c>
      <c r="B12" s="428"/>
      <c r="C12" s="428"/>
      <c r="D12" s="428"/>
      <c r="E12" s="428"/>
      <c r="F12" s="428"/>
      <c r="G12" s="428"/>
      <c r="H12" s="428"/>
      <c r="I12" s="141"/>
      <c r="J12" s="141"/>
      <c r="K12" s="141"/>
      <c r="L12" s="141"/>
      <c r="M12" s="141"/>
      <c r="N12" s="141"/>
      <c r="O12" s="141"/>
      <c r="P12" s="141"/>
      <c r="Q12" s="141"/>
      <c r="R12" s="141"/>
      <c r="S12" s="141"/>
      <c r="T12" s="141"/>
      <c r="U12" s="141"/>
      <c r="V12" s="141"/>
      <c r="W12" s="141"/>
      <c r="X12" s="141"/>
      <c r="Y12" s="141"/>
      <c r="Z12" s="141"/>
      <c r="AA12" s="141"/>
      <c r="AB12" s="141"/>
      <c r="AC12" s="141"/>
      <c r="AD12" s="141"/>
      <c r="AE12" s="141"/>
      <c r="AF12" s="141"/>
      <c r="AG12" s="141"/>
      <c r="AH12" s="141"/>
      <c r="AI12" s="141"/>
      <c r="AJ12" s="141"/>
      <c r="AK12" s="141"/>
      <c r="AL12" s="141"/>
      <c r="AM12" s="141"/>
      <c r="AN12" s="141"/>
      <c r="AO12" s="141"/>
      <c r="AP12" s="141"/>
      <c r="AQ12" s="272"/>
      <c r="AR12" s="272"/>
    </row>
    <row r="13" spans="1:44" x14ac:dyDescent="0.2">
      <c r="A13" s="415" t="s">
        <v>5</v>
      </c>
      <c r="B13" s="415"/>
      <c r="C13" s="415"/>
      <c r="D13" s="415"/>
      <c r="E13" s="415"/>
      <c r="F13" s="415"/>
      <c r="G13" s="415"/>
      <c r="H13" s="415"/>
      <c r="I13" s="142"/>
      <c r="J13" s="142"/>
      <c r="K13" s="142"/>
      <c r="L13" s="142"/>
      <c r="M13" s="142"/>
      <c r="N13" s="142"/>
      <c r="O13" s="142"/>
      <c r="P13" s="142"/>
      <c r="Q13" s="142"/>
      <c r="R13" s="142"/>
      <c r="S13" s="142"/>
      <c r="T13" s="142"/>
      <c r="U13" s="142"/>
      <c r="V13" s="142"/>
      <c r="W13" s="142"/>
      <c r="X13" s="142"/>
      <c r="Y13" s="142"/>
      <c r="Z13" s="142"/>
      <c r="AA13" s="142"/>
      <c r="AB13" s="142"/>
      <c r="AC13" s="142"/>
      <c r="AD13" s="142"/>
      <c r="AE13" s="142"/>
      <c r="AF13" s="142"/>
      <c r="AG13" s="142"/>
      <c r="AH13" s="142"/>
      <c r="AI13" s="142"/>
      <c r="AJ13" s="142"/>
      <c r="AK13" s="142"/>
      <c r="AL13" s="142"/>
      <c r="AM13" s="142"/>
      <c r="AN13" s="142"/>
      <c r="AO13" s="142"/>
      <c r="AP13" s="142"/>
      <c r="AQ13" s="273"/>
      <c r="AR13" s="273"/>
    </row>
    <row r="14" spans="1:44" ht="18.75" x14ac:dyDescent="0.2">
      <c r="A14" s="397"/>
      <c r="B14" s="397"/>
      <c r="C14" s="397"/>
      <c r="D14" s="397"/>
      <c r="E14" s="397"/>
      <c r="F14" s="397"/>
      <c r="G14" s="397"/>
      <c r="H14" s="397"/>
      <c r="I14" s="397"/>
      <c r="J14" s="397"/>
      <c r="K14" s="397"/>
      <c r="L14" s="397"/>
      <c r="M14" s="397"/>
      <c r="N14" s="397"/>
      <c r="O14" s="397"/>
      <c r="P14" s="397"/>
      <c r="Q14" s="397"/>
      <c r="R14" s="397"/>
      <c r="S14" s="397"/>
      <c r="T14" s="397"/>
      <c r="U14" s="397"/>
      <c r="V14" s="397"/>
      <c r="W14" s="397"/>
      <c r="X14" s="397"/>
      <c r="Y14" s="397"/>
      <c r="Z14" s="7"/>
      <c r="AA14" s="7"/>
      <c r="AB14" s="7"/>
      <c r="AC14" s="7"/>
      <c r="AD14" s="7"/>
      <c r="AE14" s="7"/>
      <c r="AF14" s="7"/>
      <c r="AG14" s="7"/>
      <c r="AH14" s="7"/>
      <c r="AI14" s="7"/>
      <c r="AJ14" s="7"/>
      <c r="AK14" s="7"/>
      <c r="AL14" s="7"/>
      <c r="AM14" s="7"/>
      <c r="AN14" s="7"/>
      <c r="AO14" s="7"/>
      <c r="AP14" s="7"/>
      <c r="AQ14" s="274"/>
      <c r="AR14" s="274"/>
    </row>
    <row r="15" spans="1:44" ht="18.75" x14ac:dyDescent="0.2">
      <c r="A15" s="470" t="str">
        <f>'1. паспорт местоположение'!A15:C15</f>
        <v>Приобретение электросетевого комплекса по ул.Невского,п.Лесной, Зеленоградского р-на, Калининградской обл.</v>
      </c>
      <c r="B15" s="417"/>
      <c r="C15" s="417"/>
      <c r="D15" s="417"/>
      <c r="E15" s="417"/>
      <c r="F15" s="417"/>
      <c r="G15" s="417"/>
      <c r="H15" s="417"/>
      <c r="I15" s="141"/>
      <c r="J15" s="141"/>
      <c r="K15" s="141"/>
      <c r="L15" s="141"/>
      <c r="M15" s="141"/>
      <c r="N15" s="141"/>
      <c r="O15" s="141"/>
      <c r="P15" s="141"/>
      <c r="Q15" s="141"/>
      <c r="R15" s="141"/>
      <c r="S15" s="141"/>
      <c r="T15" s="141"/>
      <c r="U15" s="141"/>
      <c r="V15" s="141"/>
      <c r="W15" s="141"/>
      <c r="X15" s="141"/>
      <c r="Y15" s="141"/>
      <c r="Z15" s="141"/>
      <c r="AA15" s="141"/>
      <c r="AB15" s="141"/>
      <c r="AC15" s="141"/>
      <c r="AD15" s="141"/>
      <c r="AE15" s="141"/>
      <c r="AF15" s="141"/>
      <c r="AG15" s="141"/>
      <c r="AH15" s="141"/>
      <c r="AI15" s="141"/>
      <c r="AJ15" s="141"/>
      <c r="AK15" s="141"/>
      <c r="AL15" s="141"/>
      <c r="AM15" s="141"/>
      <c r="AN15" s="141"/>
      <c r="AO15" s="141"/>
      <c r="AP15" s="141"/>
      <c r="AQ15" s="272"/>
      <c r="AR15" s="272"/>
    </row>
    <row r="16" spans="1:44" x14ac:dyDescent="0.2">
      <c r="A16" s="415" t="s">
        <v>4</v>
      </c>
      <c r="B16" s="415"/>
      <c r="C16" s="415"/>
      <c r="D16" s="415"/>
      <c r="E16" s="415"/>
      <c r="F16" s="415"/>
      <c r="G16" s="415"/>
      <c r="H16" s="415"/>
      <c r="I16" s="142"/>
      <c r="J16" s="142"/>
      <c r="K16" s="142"/>
      <c r="L16" s="142"/>
      <c r="M16" s="142"/>
      <c r="N16" s="142"/>
      <c r="O16" s="142"/>
      <c r="P16" s="142"/>
      <c r="Q16" s="142"/>
      <c r="R16" s="142"/>
      <c r="S16" s="142"/>
      <c r="T16" s="142"/>
      <c r="U16" s="142"/>
      <c r="V16" s="142"/>
      <c r="W16" s="142"/>
      <c r="X16" s="142"/>
      <c r="Y16" s="142"/>
      <c r="Z16" s="142"/>
      <c r="AA16" s="142"/>
      <c r="AB16" s="142"/>
      <c r="AC16" s="142"/>
      <c r="AD16" s="142"/>
      <c r="AE16" s="142"/>
      <c r="AF16" s="142"/>
      <c r="AG16" s="142"/>
      <c r="AH16" s="142"/>
      <c r="AI16" s="142"/>
      <c r="AJ16" s="142"/>
      <c r="AK16" s="142"/>
      <c r="AL16" s="142"/>
      <c r="AM16" s="142"/>
      <c r="AN16" s="142"/>
      <c r="AO16" s="142"/>
      <c r="AP16" s="142"/>
      <c r="AQ16" s="273"/>
      <c r="AR16" s="273"/>
    </row>
    <row r="17" spans="1:44" ht="18.75" x14ac:dyDescent="0.2">
      <c r="A17" s="398"/>
      <c r="B17" s="398"/>
      <c r="C17" s="398"/>
      <c r="D17" s="398"/>
      <c r="E17" s="398"/>
      <c r="F17" s="398"/>
      <c r="G17" s="398"/>
      <c r="H17" s="398"/>
      <c r="I17" s="398"/>
      <c r="J17" s="398"/>
      <c r="K17" s="398"/>
      <c r="L17" s="398"/>
      <c r="M17" s="398"/>
      <c r="N17" s="398"/>
      <c r="O17" s="398"/>
      <c r="P17" s="398"/>
      <c r="Q17" s="398"/>
      <c r="R17" s="398"/>
      <c r="S17" s="398"/>
      <c r="T17" s="398"/>
      <c r="U17" s="398"/>
      <c r="V17" s="398"/>
      <c r="W17" s="182"/>
      <c r="X17" s="182"/>
      <c r="Y17" s="182"/>
      <c r="Z17" s="182"/>
      <c r="AA17" s="182"/>
      <c r="AB17" s="182"/>
      <c r="AC17" s="182"/>
      <c r="AD17" s="182"/>
      <c r="AE17" s="182"/>
      <c r="AF17" s="182"/>
      <c r="AG17" s="182"/>
      <c r="AH17" s="182"/>
      <c r="AI17" s="182"/>
      <c r="AJ17" s="182"/>
      <c r="AK17" s="182"/>
      <c r="AL17" s="182"/>
      <c r="AM17" s="182"/>
      <c r="AN17" s="182"/>
      <c r="AO17" s="182"/>
      <c r="AP17" s="182"/>
      <c r="AQ17" s="275"/>
      <c r="AR17" s="275"/>
    </row>
    <row r="18" spans="1:44" ht="18.75" x14ac:dyDescent="0.2">
      <c r="A18" s="428" t="s">
        <v>471</v>
      </c>
      <c r="B18" s="428"/>
      <c r="C18" s="428"/>
      <c r="D18" s="428"/>
      <c r="E18" s="428"/>
      <c r="F18" s="428"/>
      <c r="G18" s="428"/>
      <c r="H18" s="428"/>
      <c r="I18" s="5"/>
      <c r="J18" s="5"/>
      <c r="K18" s="5"/>
      <c r="L18" s="5"/>
      <c r="M18" s="5"/>
      <c r="N18" s="5"/>
      <c r="O18" s="5"/>
      <c r="P18" s="5"/>
      <c r="Q18" s="5"/>
      <c r="R18" s="5"/>
      <c r="S18" s="5"/>
      <c r="T18" s="5"/>
      <c r="U18" s="5"/>
      <c r="V18" s="5"/>
      <c r="W18" s="5"/>
      <c r="X18" s="5"/>
      <c r="Y18" s="5"/>
      <c r="Z18" s="5"/>
      <c r="AA18" s="5"/>
      <c r="AB18" s="5"/>
      <c r="AC18" s="5"/>
      <c r="AD18" s="5"/>
      <c r="AE18" s="5"/>
      <c r="AF18" s="5"/>
      <c r="AG18" s="5"/>
      <c r="AH18" s="5"/>
      <c r="AI18" s="5"/>
      <c r="AJ18" s="5"/>
      <c r="AK18" s="5"/>
      <c r="AL18" s="5"/>
      <c r="AM18" s="5"/>
      <c r="AN18" s="5"/>
      <c r="AO18" s="5"/>
      <c r="AP18" s="5"/>
      <c r="AQ18" s="276"/>
      <c r="AR18" s="276"/>
    </row>
    <row r="19" spans="1:44" x14ac:dyDescent="0.2">
      <c r="A19" s="277"/>
      <c r="Q19" s="278"/>
    </row>
    <row r="20" spans="1:44" x14ac:dyDescent="0.2">
      <c r="A20" s="277"/>
      <c r="Q20" s="278"/>
    </row>
    <row r="21" spans="1:44" x14ac:dyDescent="0.2">
      <c r="A21" s="277"/>
      <c r="Q21" s="278"/>
    </row>
    <row r="22" spans="1:44" x14ac:dyDescent="0.2">
      <c r="A22" s="277"/>
      <c r="Q22" s="278"/>
    </row>
    <row r="23" spans="1:44" x14ac:dyDescent="0.2">
      <c r="D23" s="280"/>
      <c r="Q23" s="278"/>
    </row>
    <row r="24" spans="1:44" ht="16.5" thickBot="1" x14ac:dyDescent="0.25">
      <c r="A24" s="281" t="s">
        <v>323</v>
      </c>
      <c r="B24" s="282" t="s">
        <v>1</v>
      </c>
      <c r="D24" s="283"/>
      <c r="E24" s="284"/>
      <c r="F24" s="284"/>
      <c r="G24" s="284"/>
      <c r="H24" s="284"/>
    </row>
    <row r="25" spans="1:44" x14ac:dyDescent="0.2">
      <c r="A25" s="285" t="s">
        <v>536</v>
      </c>
      <c r="B25" s="286">
        <f>$B$126</f>
        <v>94500</v>
      </c>
    </row>
    <row r="26" spans="1:44" x14ac:dyDescent="0.2">
      <c r="A26" s="287" t="s">
        <v>537</v>
      </c>
      <c r="B26" s="288">
        <v>0</v>
      </c>
    </row>
    <row r="27" spans="1:44" x14ac:dyDescent="0.2">
      <c r="A27" s="287" t="s">
        <v>320</v>
      </c>
      <c r="B27" s="288">
        <f>$B$123</f>
        <v>30</v>
      </c>
      <c r="D27" s="280" t="s">
        <v>322</v>
      </c>
    </row>
    <row r="28" spans="1:44" ht="16.149999999999999" customHeight="1" thickBot="1" x14ac:dyDescent="0.25">
      <c r="A28" s="289" t="s">
        <v>318</v>
      </c>
      <c r="B28" s="290">
        <v>1</v>
      </c>
      <c r="D28" s="471" t="s">
        <v>321</v>
      </c>
      <c r="E28" s="472"/>
      <c r="F28" s="473"/>
      <c r="G28" s="476" t="str">
        <f>IF(SUM(B89:L89)=0,"не окупается",SUM(B89:L89))</f>
        <v>не окупается</v>
      </c>
      <c r="H28" s="477"/>
    </row>
    <row r="29" spans="1:44" ht="15.6" customHeight="1" x14ac:dyDescent="0.2">
      <c r="A29" s="285" t="s">
        <v>317</v>
      </c>
      <c r="B29" s="286">
        <f>$B$126*$B$127</f>
        <v>2835</v>
      </c>
      <c r="D29" s="471" t="s">
        <v>319</v>
      </c>
      <c r="E29" s="472"/>
      <c r="F29" s="473"/>
      <c r="G29" s="476" t="str">
        <f>IF(SUM(B90:L90)=0,"не окупается",SUM(B90:L90))</f>
        <v>не окупается</v>
      </c>
      <c r="H29" s="477"/>
    </row>
    <row r="30" spans="1:44" ht="27.6" customHeight="1" x14ac:dyDescent="0.2">
      <c r="A30" s="287" t="s">
        <v>538</v>
      </c>
      <c r="B30" s="288">
        <v>1</v>
      </c>
      <c r="D30" s="471" t="s">
        <v>539</v>
      </c>
      <c r="E30" s="472"/>
      <c r="F30" s="473"/>
      <c r="G30" s="474">
        <f>L87</f>
        <v>-16645.659315666599</v>
      </c>
      <c r="H30" s="475"/>
    </row>
    <row r="31" spans="1:44" x14ac:dyDescent="0.2">
      <c r="A31" s="287" t="s">
        <v>316</v>
      </c>
      <c r="B31" s="288">
        <v>1</v>
      </c>
      <c r="D31" s="463"/>
      <c r="E31" s="464"/>
      <c r="F31" s="465"/>
      <c r="G31" s="463"/>
      <c r="H31" s="465"/>
    </row>
    <row r="32" spans="1:44" x14ac:dyDescent="0.2">
      <c r="A32" s="287" t="s">
        <v>298</v>
      </c>
      <c r="B32" s="288"/>
    </row>
    <row r="33" spans="1:42" x14ac:dyDescent="0.2">
      <c r="A33" s="287" t="s">
        <v>315</v>
      </c>
      <c r="B33" s="288"/>
    </row>
    <row r="34" spans="1:42" x14ac:dyDescent="0.2">
      <c r="A34" s="287" t="s">
        <v>314</v>
      </c>
      <c r="B34" s="288"/>
    </row>
    <row r="35" spans="1:42" x14ac:dyDescent="0.2">
      <c r="A35" s="291"/>
      <c r="B35" s="288"/>
    </row>
    <row r="36" spans="1:42" ht="16.5" thickBot="1" x14ac:dyDescent="0.25">
      <c r="A36" s="289" t="s">
        <v>292</v>
      </c>
      <c r="B36" s="292">
        <v>0.2</v>
      </c>
    </row>
    <row r="37" spans="1:42" x14ac:dyDescent="0.2">
      <c r="A37" s="285" t="s">
        <v>509</v>
      </c>
      <c r="B37" s="286">
        <v>0</v>
      </c>
    </row>
    <row r="38" spans="1:42" x14ac:dyDescent="0.2">
      <c r="A38" s="287" t="s">
        <v>313</v>
      </c>
      <c r="B38" s="288"/>
    </row>
    <row r="39" spans="1:42" ht="16.5" thickBot="1" x14ac:dyDescent="0.25">
      <c r="A39" s="293" t="s">
        <v>312</v>
      </c>
      <c r="B39" s="294"/>
    </row>
    <row r="40" spans="1:42" x14ac:dyDescent="0.2">
      <c r="A40" s="295" t="s">
        <v>540</v>
      </c>
      <c r="B40" s="296">
        <v>1</v>
      </c>
    </row>
    <row r="41" spans="1:42" x14ac:dyDescent="0.2">
      <c r="A41" s="297" t="s">
        <v>311</v>
      </c>
      <c r="B41" s="298"/>
    </row>
    <row r="42" spans="1:42" x14ac:dyDescent="0.2">
      <c r="A42" s="297" t="s">
        <v>310</v>
      </c>
      <c r="B42" s="299"/>
    </row>
    <row r="43" spans="1:42" x14ac:dyDescent="0.2">
      <c r="A43" s="297" t="s">
        <v>309</v>
      </c>
      <c r="B43" s="299">
        <v>0</v>
      </c>
    </row>
    <row r="44" spans="1:42" x14ac:dyDescent="0.2">
      <c r="A44" s="297" t="s">
        <v>308</v>
      </c>
      <c r="B44" s="299">
        <f>B129</f>
        <v>0.20499999999999999</v>
      </c>
    </row>
    <row r="45" spans="1:42" x14ac:dyDescent="0.2">
      <c r="A45" s="297" t="s">
        <v>307</v>
      </c>
      <c r="B45" s="299">
        <f>1-B43</f>
        <v>1</v>
      </c>
    </row>
    <row r="46" spans="1:42" ht="16.5" thickBot="1" x14ac:dyDescent="0.25">
      <c r="A46" s="300" t="s">
        <v>541</v>
      </c>
      <c r="B46" s="301">
        <f>B45*B44+B43*B42*(1-B36)</f>
        <v>0.20499999999999999</v>
      </c>
      <c r="C46" s="302"/>
    </row>
    <row r="47" spans="1:42" s="305" customFormat="1" x14ac:dyDescent="0.2">
      <c r="A47" s="303" t="s">
        <v>306</v>
      </c>
      <c r="B47" s="304">
        <f>B58</f>
        <v>1</v>
      </c>
      <c r="C47" s="304">
        <f t="shared" ref="C47:AO47" si="0">C58</f>
        <v>2</v>
      </c>
      <c r="D47" s="304">
        <f t="shared" si="0"/>
        <v>3</v>
      </c>
      <c r="E47" s="304">
        <f t="shared" si="0"/>
        <v>4</v>
      </c>
      <c r="F47" s="304">
        <f t="shared" si="0"/>
        <v>5</v>
      </c>
      <c r="G47" s="304">
        <f t="shared" si="0"/>
        <v>6</v>
      </c>
      <c r="H47" s="304">
        <f t="shared" si="0"/>
        <v>7</v>
      </c>
      <c r="I47" s="304">
        <f t="shared" si="0"/>
        <v>8</v>
      </c>
      <c r="J47" s="304">
        <f t="shared" si="0"/>
        <v>9</v>
      </c>
      <c r="K47" s="304">
        <f t="shared" si="0"/>
        <v>10</v>
      </c>
      <c r="L47" s="304">
        <f t="shared" si="0"/>
        <v>11</v>
      </c>
      <c r="M47" s="304">
        <f t="shared" si="0"/>
        <v>12</v>
      </c>
      <c r="N47" s="304">
        <f t="shared" si="0"/>
        <v>13</v>
      </c>
      <c r="O47" s="304">
        <f t="shared" si="0"/>
        <v>14</v>
      </c>
      <c r="P47" s="304">
        <f t="shared" si="0"/>
        <v>15</v>
      </c>
      <c r="Q47" s="304">
        <f t="shared" si="0"/>
        <v>16</v>
      </c>
      <c r="R47" s="304">
        <f t="shared" si="0"/>
        <v>17</v>
      </c>
      <c r="S47" s="304">
        <f t="shared" si="0"/>
        <v>18</v>
      </c>
      <c r="T47" s="304">
        <f t="shared" si="0"/>
        <v>19</v>
      </c>
      <c r="U47" s="304">
        <f t="shared" si="0"/>
        <v>20</v>
      </c>
      <c r="V47" s="304">
        <f t="shared" si="0"/>
        <v>21</v>
      </c>
      <c r="W47" s="304">
        <f t="shared" si="0"/>
        <v>22</v>
      </c>
      <c r="X47" s="304">
        <f t="shared" si="0"/>
        <v>23</v>
      </c>
      <c r="Y47" s="304">
        <f t="shared" si="0"/>
        <v>24</v>
      </c>
      <c r="Z47" s="304">
        <f t="shared" si="0"/>
        <v>25</v>
      </c>
      <c r="AA47" s="304">
        <f t="shared" si="0"/>
        <v>26</v>
      </c>
      <c r="AB47" s="304">
        <f t="shared" si="0"/>
        <v>27</v>
      </c>
      <c r="AC47" s="304">
        <f t="shared" si="0"/>
        <v>28</v>
      </c>
      <c r="AD47" s="304">
        <f t="shared" si="0"/>
        <v>29</v>
      </c>
      <c r="AE47" s="304">
        <f t="shared" si="0"/>
        <v>30</v>
      </c>
      <c r="AF47" s="304">
        <f t="shared" si="0"/>
        <v>31</v>
      </c>
      <c r="AG47" s="304">
        <f t="shared" si="0"/>
        <v>32</v>
      </c>
      <c r="AH47" s="304">
        <f t="shared" si="0"/>
        <v>33</v>
      </c>
      <c r="AI47" s="304">
        <f t="shared" si="0"/>
        <v>34</v>
      </c>
      <c r="AJ47" s="304">
        <f t="shared" si="0"/>
        <v>35</v>
      </c>
      <c r="AK47" s="304">
        <f t="shared" si="0"/>
        <v>36</v>
      </c>
      <c r="AL47" s="304">
        <f t="shared" si="0"/>
        <v>37</v>
      </c>
      <c r="AM47" s="304">
        <f t="shared" si="0"/>
        <v>38</v>
      </c>
      <c r="AN47" s="304">
        <f t="shared" si="0"/>
        <v>39</v>
      </c>
      <c r="AO47" s="304">
        <f t="shared" si="0"/>
        <v>40</v>
      </c>
      <c r="AP47" s="304">
        <f>AP58</f>
        <v>41</v>
      </c>
    </row>
    <row r="48" spans="1:42" s="305" customFormat="1" x14ac:dyDescent="0.2">
      <c r="A48" s="306" t="s">
        <v>305</v>
      </c>
      <c r="B48" s="307">
        <f>G136</f>
        <v>4.2000000000000003E-2</v>
      </c>
      <c r="C48" s="307">
        <f t="shared" ref="C48:R49" si="1">H136</f>
        <v>4.2000000000000003E-2</v>
      </c>
      <c r="D48" s="307">
        <f t="shared" si="1"/>
        <v>4.2000000000000003E-2</v>
      </c>
      <c r="E48" s="307">
        <f t="shared" si="1"/>
        <v>4.2000000000000003E-2</v>
      </c>
      <c r="F48" s="307">
        <f t="shared" si="1"/>
        <v>4.2000000000000003E-2</v>
      </c>
      <c r="G48" s="307">
        <f t="shared" si="1"/>
        <v>4.2000000000000003E-2</v>
      </c>
      <c r="H48" s="307">
        <f t="shared" si="1"/>
        <v>4.2000000000000003E-2</v>
      </c>
      <c r="I48" s="307">
        <f t="shared" si="1"/>
        <v>4.2000000000000003E-2</v>
      </c>
      <c r="J48" s="307">
        <f t="shared" si="1"/>
        <v>4.2000000000000003E-2</v>
      </c>
      <c r="K48" s="307">
        <f t="shared" si="1"/>
        <v>4.2000000000000003E-2</v>
      </c>
      <c r="L48" s="307">
        <f t="shared" si="1"/>
        <v>4.2000000000000003E-2</v>
      </c>
      <c r="M48" s="307">
        <f t="shared" si="1"/>
        <v>4.2000000000000003E-2</v>
      </c>
      <c r="N48" s="307">
        <f t="shared" si="1"/>
        <v>4.2000000000000003E-2</v>
      </c>
      <c r="O48" s="307">
        <f t="shared" si="1"/>
        <v>4.2000000000000003E-2</v>
      </c>
      <c r="P48" s="307">
        <f t="shared" si="1"/>
        <v>4.2000000000000003E-2</v>
      </c>
      <c r="Q48" s="307">
        <f t="shared" si="1"/>
        <v>4.2000000000000003E-2</v>
      </c>
      <c r="R48" s="307">
        <f t="shared" si="1"/>
        <v>4.2000000000000003E-2</v>
      </c>
      <c r="S48" s="307">
        <f t="shared" ref="S48:AH49" si="2">X136</f>
        <v>4.2000000000000003E-2</v>
      </c>
      <c r="T48" s="307">
        <f t="shared" si="2"/>
        <v>4.2000000000000003E-2</v>
      </c>
      <c r="U48" s="307">
        <f t="shared" si="2"/>
        <v>4.2000000000000003E-2</v>
      </c>
      <c r="V48" s="307">
        <f t="shared" si="2"/>
        <v>4.2000000000000003E-2</v>
      </c>
      <c r="W48" s="307">
        <f t="shared" si="2"/>
        <v>4.2000000000000003E-2</v>
      </c>
      <c r="X48" s="307">
        <f t="shared" si="2"/>
        <v>4.2000000000000003E-2</v>
      </c>
      <c r="Y48" s="307">
        <f t="shared" si="2"/>
        <v>4.2000000000000003E-2</v>
      </c>
      <c r="Z48" s="307">
        <f t="shared" si="2"/>
        <v>4.2000000000000003E-2</v>
      </c>
      <c r="AA48" s="307">
        <f t="shared" si="2"/>
        <v>4.2000000000000003E-2</v>
      </c>
      <c r="AB48" s="307">
        <f t="shared" si="2"/>
        <v>4.2000000000000003E-2</v>
      </c>
      <c r="AC48" s="307">
        <f t="shared" si="2"/>
        <v>4.2000000000000003E-2</v>
      </c>
      <c r="AD48" s="307">
        <f t="shared" si="2"/>
        <v>4.2000000000000003E-2</v>
      </c>
      <c r="AE48" s="307">
        <f t="shared" si="2"/>
        <v>4.2000000000000003E-2</v>
      </c>
      <c r="AF48" s="307">
        <f t="shared" si="2"/>
        <v>4.2000000000000003E-2</v>
      </c>
      <c r="AG48" s="307">
        <f t="shared" si="2"/>
        <v>4.2000000000000003E-2</v>
      </c>
      <c r="AH48" s="307">
        <f t="shared" si="2"/>
        <v>4.2000000000000003E-2</v>
      </c>
      <c r="AI48" s="307">
        <f t="shared" ref="AI48:AP49" si="3">AN136</f>
        <v>4.2000000000000003E-2</v>
      </c>
      <c r="AJ48" s="307">
        <f t="shared" si="3"/>
        <v>4.2000000000000003E-2</v>
      </c>
      <c r="AK48" s="307">
        <f t="shared" si="3"/>
        <v>4.2000000000000003E-2</v>
      </c>
      <c r="AL48" s="307">
        <f t="shared" si="3"/>
        <v>4.2000000000000003E-2</v>
      </c>
      <c r="AM48" s="307">
        <f t="shared" si="3"/>
        <v>4.2000000000000003E-2</v>
      </c>
      <c r="AN48" s="307">
        <f t="shared" si="3"/>
        <v>4.2000000000000003E-2</v>
      </c>
      <c r="AO48" s="307">
        <f t="shared" si="3"/>
        <v>4.2000000000000003E-2</v>
      </c>
      <c r="AP48" s="307">
        <f t="shared" si="3"/>
        <v>4.2000000000000003E-2</v>
      </c>
    </row>
    <row r="49" spans="1:45" s="305" customFormat="1" x14ac:dyDescent="0.2">
      <c r="A49" s="306" t="s">
        <v>304</v>
      </c>
      <c r="B49" s="307">
        <f>G137</f>
        <v>0.18568034633600017</v>
      </c>
      <c r="C49" s="307">
        <f t="shared" si="1"/>
        <v>0.2354789208821122</v>
      </c>
      <c r="D49" s="307">
        <f t="shared" si="1"/>
        <v>0.28736903555916093</v>
      </c>
      <c r="E49" s="307">
        <f t="shared" si="1"/>
        <v>0.34143853505264565</v>
      </c>
      <c r="F49" s="307">
        <f t="shared" si="1"/>
        <v>0.39777895352485682</v>
      </c>
      <c r="G49" s="307">
        <f t="shared" si="1"/>
        <v>0.45648566957290093</v>
      </c>
      <c r="H49" s="307">
        <f t="shared" si="1"/>
        <v>0.51765806769496292</v>
      </c>
      <c r="I49" s="307">
        <f t="shared" si="1"/>
        <v>0.58139970653815132</v>
      </c>
      <c r="J49" s="307">
        <f t="shared" si="1"/>
        <v>0.64781849421275384</v>
      </c>
      <c r="K49" s="307">
        <f t="shared" si="1"/>
        <v>0.71702687096968964</v>
      </c>
      <c r="L49" s="307">
        <f t="shared" si="1"/>
        <v>0.78914199955041675</v>
      </c>
      <c r="M49" s="307">
        <f t="shared" si="1"/>
        <v>0.86428596353153431</v>
      </c>
      <c r="N49" s="307">
        <f t="shared" si="1"/>
        <v>0.94258597399985877</v>
      </c>
      <c r="O49" s="307">
        <f t="shared" si="1"/>
        <v>1.0241745849078527</v>
      </c>
      <c r="P49" s="307">
        <f t="shared" si="1"/>
        <v>1.1091899174739828</v>
      </c>
      <c r="Q49" s="307">
        <f t="shared" si="1"/>
        <v>1.19777589400789</v>
      </c>
      <c r="R49" s="307">
        <f t="shared" si="1"/>
        <v>1.2900824815562215</v>
      </c>
      <c r="S49" s="307">
        <f t="shared" si="2"/>
        <v>1.3862659457815827</v>
      </c>
      <c r="T49" s="307">
        <f t="shared" si="2"/>
        <v>1.4864891155044093</v>
      </c>
      <c r="U49" s="307">
        <f t="shared" si="2"/>
        <v>1.5909216583555947</v>
      </c>
      <c r="V49" s="307">
        <f t="shared" si="2"/>
        <v>1.6997403680065299</v>
      </c>
      <c r="W49" s="307">
        <f t="shared" si="2"/>
        <v>1.8131294634628041</v>
      </c>
      <c r="X49" s="307">
        <f t="shared" si="2"/>
        <v>1.9312809009282419</v>
      </c>
      <c r="Y49" s="307">
        <f t="shared" si="2"/>
        <v>2.0543946987672284</v>
      </c>
      <c r="Z49" s="307">
        <f t="shared" si="2"/>
        <v>2.1826792761154521</v>
      </c>
      <c r="AA49" s="307">
        <f t="shared" si="2"/>
        <v>2.3163518057123014</v>
      </c>
      <c r="AB49" s="307">
        <f t="shared" si="2"/>
        <v>2.4556385815522184</v>
      </c>
      <c r="AC49" s="307">
        <f t="shared" si="2"/>
        <v>2.6007754019774119</v>
      </c>
      <c r="AD49" s="307">
        <f t="shared" si="2"/>
        <v>2.7520079688604633</v>
      </c>
      <c r="AE49" s="307">
        <f t="shared" si="2"/>
        <v>2.909592303552603</v>
      </c>
      <c r="AF49" s="307">
        <f t="shared" si="2"/>
        <v>3.0737951803018122</v>
      </c>
      <c r="AG49" s="307">
        <f t="shared" si="2"/>
        <v>3.2448945778744882</v>
      </c>
      <c r="AH49" s="307">
        <f t="shared" si="2"/>
        <v>3.4231801501452166</v>
      </c>
      <c r="AI49" s="307">
        <f t="shared" si="3"/>
        <v>3.6089537164513157</v>
      </c>
      <c r="AJ49" s="307">
        <f t="shared" si="3"/>
        <v>3.8025297725422709</v>
      </c>
      <c r="AK49" s="307">
        <f t="shared" si="3"/>
        <v>4.0042360229890468</v>
      </c>
      <c r="AL49" s="307">
        <f t="shared" si="3"/>
        <v>4.2144139359545871</v>
      </c>
      <c r="AM49" s="307">
        <f t="shared" si="3"/>
        <v>4.4334193212646804</v>
      </c>
      <c r="AN49" s="307">
        <f t="shared" si="3"/>
        <v>4.6616229327577976</v>
      </c>
      <c r="AO49" s="307">
        <f t="shared" si="3"/>
        <v>4.8994110959336252</v>
      </c>
      <c r="AP49" s="307">
        <f t="shared" si="3"/>
        <v>5.147186361962838</v>
      </c>
    </row>
    <row r="50" spans="1:45" s="305" customFormat="1" ht="16.5" thickBot="1" x14ac:dyDescent="0.25">
      <c r="A50" s="308" t="s">
        <v>510</v>
      </c>
      <c r="B50" s="309">
        <f>IF($B$124="да",($B$126-0.05),0)</f>
        <v>94499.95</v>
      </c>
      <c r="C50" s="309">
        <f>C108*(1+C49)</f>
        <v>0</v>
      </c>
      <c r="D50" s="309">
        <f t="shared" ref="D50:AP50" si="4">D108*(1+D49)</f>
        <v>0</v>
      </c>
      <c r="E50" s="309">
        <f t="shared" si="4"/>
        <v>0</v>
      </c>
      <c r="F50" s="309">
        <f t="shared" si="4"/>
        <v>0</v>
      </c>
      <c r="G50" s="309">
        <f t="shared" si="4"/>
        <v>0</v>
      </c>
      <c r="H50" s="309">
        <f t="shared" si="4"/>
        <v>0</v>
      </c>
      <c r="I50" s="309">
        <f t="shared" si="4"/>
        <v>0</v>
      </c>
      <c r="J50" s="309">
        <f t="shared" si="4"/>
        <v>0</v>
      </c>
      <c r="K50" s="309">
        <f t="shared" si="4"/>
        <v>0</v>
      </c>
      <c r="L50" s="309">
        <f t="shared" si="4"/>
        <v>0</v>
      </c>
      <c r="M50" s="309">
        <f t="shared" si="4"/>
        <v>0</v>
      </c>
      <c r="N50" s="309">
        <f t="shared" si="4"/>
        <v>0</v>
      </c>
      <c r="O50" s="309">
        <f t="shared" si="4"/>
        <v>0</v>
      </c>
      <c r="P50" s="309">
        <f t="shared" si="4"/>
        <v>0</v>
      </c>
      <c r="Q50" s="309">
        <f t="shared" si="4"/>
        <v>0</v>
      </c>
      <c r="R50" s="309">
        <f t="shared" si="4"/>
        <v>0</v>
      </c>
      <c r="S50" s="309">
        <f t="shared" si="4"/>
        <v>0</v>
      </c>
      <c r="T50" s="309">
        <f t="shared" si="4"/>
        <v>0</v>
      </c>
      <c r="U50" s="309">
        <f t="shared" si="4"/>
        <v>0</v>
      </c>
      <c r="V50" s="309">
        <f t="shared" si="4"/>
        <v>0</v>
      </c>
      <c r="W50" s="309">
        <f t="shared" si="4"/>
        <v>0</v>
      </c>
      <c r="X50" s="309">
        <f t="shared" si="4"/>
        <v>0</v>
      </c>
      <c r="Y50" s="309">
        <f t="shared" si="4"/>
        <v>0</v>
      </c>
      <c r="Z50" s="309">
        <f t="shared" si="4"/>
        <v>0</v>
      </c>
      <c r="AA50" s="309">
        <f t="shared" si="4"/>
        <v>0</v>
      </c>
      <c r="AB50" s="309">
        <f t="shared" si="4"/>
        <v>0</v>
      </c>
      <c r="AC50" s="309">
        <f t="shared" si="4"/>
        <v>0</v>
      </c>
      <c r="AD50" s="309">
        <f t="shared" si="4"/>
        <v>0</v>
      </c>
      <c r="AE50" s="309">
        <f t="shared" si="4"/>
        <v>0</v>
      </c>
      <c r="AF50" s="309">
        <f t="shared" si="4"/>
        <v>0</v>
      </c>
      <c r="AG50" s="309">
        <f t="shared" si="4"/>
        <v>0</v>
      </c>
      <c r="AH50" s="309">
        <f t="shared" si="4"/>
        <v>0</v>
      </c>
      <c r="AI50" s="309">
        <f t="shared" si="4"/>
        <v>0</v>
      </c>
      <c r="AJ50" s="309">
        <f t="shared" si="4"/>
        <v>0</v>
      </c>
      <c r="AK50" s="309">
        <f t="shared" si="4"/>
        <v>0</v>
      </c>
      <c r="AL50" s="309">
        <f t="shared" si="4"/>
        <v>0</v>
      </c>
      <c r="AM50" s="309">
        <f t="shared" si="4"/>
        <v>0</v>
      </c>
      <c r="AN50" s="309">
        <f t="shared" si="4"/>
        <v>0</v>
      </c>
      <c r="AO50" s="309">
        <f t="shared" si="4"/>
        <v>0</v>
      </c>
      <c r="AP50" s="309">
        <f t="shared" si="4"/>
        <v>0</v>
      </c>
    </row>
    <row r="51" spans="1:45" ht="16.5" thickBot="1" x14ac:dyDescent="0.25"/>
    <row r="52" spans="1:45" x14ac:dyDescent="0.2">
      <c r="A52" s="310" t="s">
        <v>542</v>
      </c>
      <c r="B52" s="200">
        <f>B58</f>
        <v>1</v>
      </c>
      <c r="C52" s="200">
        <f t="shared" ref="C52:AO52" si="5">C58</f>
        <v>2</v>
      </c>
      <c r="D52" s="200">
        <f t="shared" si="5"/>
        <v>3</v>
      </c>
      <c r="E52" s="200">
        <f t="shared" si="5"/>
        <v>4</v>
      </c>
      <c r="F52" s="200">
        <f t="shared" si="5"/>
        <v>5</v>
      </c>
      <c r="G52" s="200">
        <f t="shared" si="5"/>
        <v>6</v>
      </c>
      <c r="H52" s="200">
        <f t="shared" si="5"/>
        <v>7</v>
      </c>
      <c r="I52" s="200">
        <f t="shared" si="5"/>
        <v>8</v>
      </c>
      <c r="J52" s="200">
        <f t="shared" si="5"/>
        <v>9</v>
      </c>
      <c r="K52" s="200">
        <f t="shared" si="5"/>
        <v>10</v>
      </c>
      <c r="L52" s="200">
        <f t="shared" si="5"/>
        <v>11</v>
      </c>
      <c r="M52" s="200">
        <f t="shared" si="5"/>
        <v>12</v>
      </c>
      <c r="N52" s="200">
        <f t="shared" si="5"/>
        <v>13</v>
      </c>
      <c r="O52" s="200">
        <f t="shared" si="5"/>
        <v>14</v>
      </c>
      <c r="P52" s="200">
        <f t="shared" si="5"/>
        <v>15</v>
      </c>
      <c r="Q52" s="200">
        <f t="shared" si="5"/>
        <v>16</v>
      </c>
      <c r="R52" s="200">
        <f t="shared" si="5"/>
        <v>17</v>
      </c>
      <c r="S52" s="200">
        <f t="shared" si="5"/>
        <v>18</v>
      </c>
      <c r="T52" s="200">
        <f t="shared" si="5"/>
        <v>19</v>
      </c>
      <c r="U52" s="200">
        <f t="shared" si="5"/>
        <v>20</v>
      </c>
      <c r="V52" s="200">
        <f t="shared" si="5"/>
        <v>21</v>
      </c>
      <c r="W52" s="200">
        <f t="shared" si="5"/>
        <v>22</v>
      </c>
      <c r="X52" s="200">
        <f t="shared" si="5"/>
        <v>23</v>
      </c>
      <c r="Y52" s="200">
        <f t="shared" si="5"/>
        <v>24</v>
      </c>
      <c r="Z52" s="200">
        <f t="shared" si="5"/>
        <v>25</v>
      </c>
      <c r="AA52" s="200">
        <f t="shared" si="5"/>
        <v>26</v>
      </c>
      <c r="AB52" s="200">
        <f t="shared" si="5"/>
        <v>27</v>
      </c>
      <c r="AC52" s="200">
        <f t="shared" si="5"/>
        <v>28</v>
      </c>
      <c r="AD52" s="200">
        <f t="shared" si="5"/>
        <v>29</v>
      </c>
      <c r="AE52" s="200">
        <f t="shared" si="5"/>
        <v>30</v>
      </c>
      <c r="AF52" s="200">
        <f t="shared" si="5"/>
        <v>31</v>
      </c>
      <c r="AG52" s="200">
        <f t="shared" si="5"/>
        <v>32</v>
      </c>
      <c r="AH52" s="200">
        <f t="shared" si="5"/>
        <v>33</v>
      </c>
      <c r="AI52" s="200">
        <f t="shared" si="5"/>
        <v>34</v>
      </c>
      <c r="AJ52" s="200">
        <f t="shared" si="5"/>
        <v>35</v>
      </c>
      <c r="AK52" s="200">
        <f t="shared" si="5"/>
        <v>36</v>
      </c>
      <c r="AL52" s="200">
        <f t="shared" si="5"/>
        <v>37</v>
      </c>
      <c r="AM52" s="200">
        <f t="shared" si="5"/>
        <v>38</v>
      </c>
      <c r="AN52" s="200">
        <f t="shared" si="5"/>
        <v>39</v>
      </c>
      <c r="AO52" s="200">
        <f t="shared" si="5"/>
        <v>40</v>
      </c>
      <c r="AP52" s="200">
        <f>AP58</f>
        <v>41</v>
      </c>
    </row>
    <row r="53" spans="1:45" x14ac:dyDescent="0.2">
      <c r="A53" s="201" t="s">
        <v>303</v>
      </c>
      <c r="B53" s="202">
        <v>0</v>
      </c>
      <c r="C53" s="202">
        <f t="shared" ref="C53:AP53" si="6">B53+B54-B55</f>
        <v>0</v>
      </c>
      <c r="D53" s="202">
        <f t="shared" si="6"/>
        <v>0</v>
      </c>
      <c r="E53" s="202">
        <f t="shared" si="6"/>
        <v>0</v>
      </c>
      <c r="F53" s="202">
        <f t="shared" si="6"/>
        <v>0</v>
      </c>
      <c r="G53" s="202">
        <f t="shared" si="6"/>
        <v>0</v>
      </c>
      <c r="H53" s="202">
        <f t="shared" si="6"/>
        <v>0</v>
      </c>
      <c r="I53" s="202">
        <f t="shared" si="6"/>
        <v>0</v>
      </c>
      <c r="J53" s="202">
        <f t="shared" si="6"/>
        <v>0</v>
      </c>
      <c r="K53" s="202">
        <f t="shared" si="6"/>
        <v>0</v>
      </c>
      <c r="L53" s="202">
        <f t="shared" si="6"/>
        <v>0</v>
      </c>
      <c r="M53" s="202">
        <f t="shared" si="6"/>
        <v>0</v>
      </c>
      <c r="N53" s="202">
        <f t="shared" si="6"/>
        <v>0</v>
      </c>
      <c r="O53" s="202">
        <f t="shared" si="6"/>
        <v>0</v>
      </c>
      <c r="P53" s="202">
        <f t="shared" si="6"/>
        <v>0</v>
      </c>
      <c r="Q53" s="202">
        <f t="shared" si="6"/>
        <v>0</v>
      </c>
      <c r="R53" s="202">
        <f t="shared" si="6"/>
        <v>0</v>
      </c>
      <c r="S53" s="202">
        <f t="shared" si="6"/>
        <v>0</v>
      </c>
      <c r="T53" s="202">
        <f t="shared" si="6"/>
        <v>0</v>
      </c>
      <c r="U53" s="202">
        <f t="shared" si="6"/>
        <v>0</v>
      </c>
      <c r="V53" s="202">
        <f t="shared" si="6"/>
        <v>0</v>
      </c>
      <c r="W53" s="202">
        <f t="shared" si="6"/>
        <v>0</v>
      </c>
      <c r="X53" s="202">
        <f t="shared" si="6"/>
        <v>0</v>
      </c>
      <c r="Y53" s="202">
        <f t="shared" si="6"/>
        <v>0</v>
      </c>
      <c r="Z53" s="202">
        <f t="shared" si="6"/>
        <v>0</v>
      </c>
      <c r="AA53" s="202">
        <f t="shared" si="6"/>
        <v>0</v>
      </c>
      <c r="AB53" s="202">
        <f t="shared" si="6"/>
        <v>0</v>
      </c>
      <c r="AC53" s="202">
        <f t="shared" si="6"/>
        <v>0</v>
      </c>
      <c r="AD53" s="202">
        <f t="shared" si="6"/>
        <v>0</v>
      </c>
      <c r="AE53" s="202">
        <f t="shared" si="6"/>
        <v>0</v>
      </c>
      <c r="AF53" s="202">
        <f t="shared" si="6"/>
        <v>0</v>
      </c>
      <c r="AG53" s="202">
        <f t="shared" si="6"/>
        <v>0</v>
      </c>
      <c r="AH53" s="202">
        <f t="shared" si="6"/>
        <v>0</v>
      </c>
      <c r="AI53" s="202">
        <f t="shared" si="6"/>
        <v>0</v>
      </c>
      <c r="AJ53" s="202">
        <f t="shared" si="6"/>
        <v>0</v>
      </c>
      <c r="AK53" s="202">
        <f t="shared" si="6"/>
        <v>0</v>
      </c>
      <c r="AL53" s="202">
        <f t="shared" si="6"/>
        <v>0</v>
      </c>
      <c r="AM53" s="202">
        <f t="shared" si="6"/>
        <v>0</v>
      </c>
      <c r="AN53" s="202">
        <f t="shared" si="6"/>
        <v>0</v>
      </c>
      <c r="AO53" s="202">
        <f t="shared" si="6"/>
        <v>0</v>
      </c>
      <c r="AP53" s="202">
        <f t="shared" si="6"/>
        <v>0</v>
      </c>
    </row>
    <row r="54" spans="1:45" x14ac:dyDescent="0.2">
      <c r="A54" s="201" t="s">
        <v>543</v>
      </c>
      <c r="B54" s="202">
        <f>B25*B28*B43*1.18</f>
        <v>0</v>
      </c>
      <c r="C54" s="202">
        <v>0</v>
      </c>
      <c r="D54" s="202">
        <v>0</v>
      </c>
      <c r="E54" s="202">
        <v>0</v>
      </c>
      <c r="F54" s="202">
        <v>0</v>
      </c>
      <c r="G54" s="202">
        <v>0</v>
      </c>
      <c r="H54" s="202">
        <v>0</v>
      </c>
      <c r="I54" s="202">
        <v>0</v>
      </c>
      <c r="J54" s="202">
        <v>0</v>
      </c>
      <c r="K54" s="202">
        <v>0</v>
      </c>
      <c r="L54" s="202">
        <v>0</v>
      </c>
      <c r="M54" s="202">
        <v>0</v>
      </c>
      <c r="N54" s="202">
        <v>0</v>
      </c>
      <c r="O54" s="202">
        <v>0</v>
      </c>
      <c r="P54" s="202">
        <v>0</v>
      </c>
      <c r="Q54" s="202">
        <v>0</v>
      </c>
      <c r="R54" s="202">
        <v>0</v>
      </c>
      <c r="S54" s="202">
        <v>0</v>
      </c>
      <c r="T54" s="202">
        <v>0</v>
      </c>
      <c r="U54" s="202">
        <v>0</v>
      </c>
      <c r="V54" s="202">
        <v>0</v>
      </c>
      <c r="W54" s="202">
        <v>0</v>
      </c>
      <c r="X54" s="202">
        <v>0</v>
      </c>
      <c r="Y54" s="202">
        <v>0</v>
      </c>
      <c r="Z54" s="202">
        <v>0</v>
      </c>
      <c r="AA54" s="202">
        <v>0</v>
      </c>
      <c r="AB54" s="202">
        <v>0</v>
      </c>
      <c r="AC54" s="202">
        <v>0</v>
      </c>
      <c r="AD54" s="202">
        <v>0</v>
      </c>
      <c r="AE54" s="202">
        <v>0</v>
      </c>
      <c r="AF54" s="202">
        <v>0</v>
      </c>
      <c r="AG54" s="202">
        <v>0</v>
      </c>
      <c r="AH54" s="202">
        <v>0</v>
      </c>
      <c r="AI54" s="202">
        <v>0</v>
      </c>
      <c r="AJ54" s="202">
        <v>0</v>
      </c>
      <c r="AK54" s="202">
        <v>0</v>
      </c>
      <c r="AL54" s="202">
        <v>0</v>
      </c>
      <c r="AM54" s="202">
        <v>0</v>
      </c>
      <c r="AN54" s="202">
        <v>0</v>
      </c>
      <c r="AO54" s="202">
        <v>0</v>
      </c>
      <c r="AP54" s="202">
        <v>0</v>
      </c>
    </row>
    <row r="55" spans="1:45" x14ac:dyDescent="0.2">
      <c r="A55" s="201" t="s">
        <v>302</v>
      </c>
      <c r="B55" s="202">
        <f>$B$54/$B$40</f>
        <v>0</v>
      </c>
      <c r="C55" s="202">
        <f t="shared" ref="C55:AP55" si="7">IF(ROUND(C53,1)=0,0,B55+C54/$B$40)</f>
        <v>0</v>
      </c>
      <c r="D55" s="202">
        <f t="shared" si="7"/>
        <v>0</v>
      </c>
      <c r="E55" s="202">
        <f t="shared" si="7"/>
        <v>0</v>
      </c>
      <c r="F55" s="202">
        <f t="shared" si="7"/>
        <v>0</v>
      </c>
      <c r="G55" s="202">
        <f t="shared" si="7"/>
        <v>0</v>
      </c>
      <c r="H55" s="202">
        <f t="shared" si="7"/>
        <v>0</v>
      </c>
      <c r="I55" s="202">
        <f t="shared" si="7"/>
        <v>0</v>
      </c>
      <c r="J55" s="202">
        <f t="shared" si="7"/>
        <v>0</v>
      </c>
      <c r="K55" s="202">
        <f t="shared" si="7"/>
        <v>0</v>
      </c>
      <c r="L55" s="202">
        <f t="shared" si="7"/>
        <v>0</v>
      </c>
      <c r="M55" s="202">
        <f t="shared" si="7"/>
        <v>0</v>
      </c>
      <c r="N55" s="202">
        <f t="shared" si="7"/>
        <v>0</v>
      </c>
      <c r="O55" s="202">
        <f t="shared" si="7"/>
        <v>0</v>
      </c>
      <c r="P55" s="202">
        <f t="shared" si="7"/>
        <v>0</v>
      </c>
      <c r="Q55" s="202">
        <f t="shared" si="7"/>
        <v>0</v>
      </c>
      <c r="R55" s="202">
        <f t="shared" si="7"/>
        <v>0</v>
      </c>
      <c r="S55" s="202">
        <f t="shared" si="7"/>
        <v>0</v>
      </c>
      <c r="T55" s="202">
        <f t="shared" si="7"/>
        <v>0</v>
      </c>
      <c r="U55" s="202">
        <f t="shared" si="7"/>
        <v>0</v>
      </c>
      <c r="V55" s="202">
        <f t="shared" si="7"/>
        <v>0</v>
      </c>
      <c r="W55" s="202">
        <f t="shared" si="7"/>
        <v>0</v>
      </c>
      <c r="X55" s="202">
        <f t="shared" si="7"/>
        <v>0</v>
      </c>
      <c r="Y55" s="202">
        <f t="shared" si="7"/>
        <v>0</v>
      </c>
      <c r="Z55" s="202">
        <f t="shared" si="7"/>
        <v>0</v>
      </c>
      <c r="AA55" s="202">
        <f t="shared" si="7"/>
        <v>0</v>
      </c>
      <c r="AB55" s="202">
        <f t="shared" si="7"/>
        <v>0</v>
      </c>
      <c r="AC55" s="202">
        <f t="shared" si="7"/>
        <v>0</v>
      </c>
      <c r="AD55" s="202">
        <f t="shared" si="7"/>
        <v>0</v>
      </c>
      <c r="AE55" s="202">
        <f t="shared" si="7"/>
        <v>0</v>
      </c>
      <c r="AF55" s="202">
        <f t="shared" si="7"/>
        <v>0</v>
      </c>
      <c r="AG55" s="202">
        <f t="shared" si="7"/>
        <v>0</v>
      </c>
      <c r="AH55" s="202">
        <f t="shared" si="7"/>
        <v>0</v>
      </c>
      <c r="AI55" s="202">
        <f t="shared" si="7"/>
        <v>0</v>
      </c>
      <c r="AJ55" s="202">
        <f t="shared" si="7"/>
        <v>0</v>
      </c>
      <c r="AK55" s="202">
        <f t="shared" si="7"/>
        <v>0</v>
      </c>
      <c r="AL55" s="202">
        <f t="shared" si="7"/>
        <v>0</v>
      </c>
      <c r="AM55" s="202">
        <f t="shared" si="7"/>
        <v>0</v>
      </c>
      <c r="AN55" s="202">
        <f t="shared" si="7"/>
        <v>0</v>
      </c>
      <c r="AO55" s="202">
        <f t="shared" si="7"/>
        <v>0</v>
      </c>
      <c r="AP55" s="202">
        <f t="shared" si="7"/>
        <v>0</v>
      </c>
    </row>
    <row r="56" spans="1:45" ht="16.5" thickBot="1" x14ac:dyDescent="0.25">
      <c r="A56" s="203" t="s">
        <v>301</v>
      </c>
      <c r="B56" s="204">
        <f t="shared" ref="B56:AP56" si="8">AVERAGE(SUM(B53:B54),(SUM(B53:B54)-B55))*$B$42</f>
        <v>0</v>
      </c>
      <c r="C56" s="204">
        <f t="shared" si="8"/>
        <v>0</v>
      </c>
      <c r="D56" s="204">
        <f t="shared" si="8"/>
        <v>0</v>
      </c>
      <c r="E56" s="204">
        <f t="shared" si="8"/>
        <v>0</v>
      </c>
      <c r="F56" s="204">
        <f t="shared" si="8"/>
        <v>0</v>
      </c>
      <c r="G56" s="204">
        <f t="shared" si="8"/>
        <v>0</v>
      </c>
      <c r="H56" s="204">
        <f t="shared" si="8"/>
        <v>0</v>
      </c>
      <c r="I56" s="204">
        <f t="shared" si="8"/>
        <v>0</v>
      </c>
      <c r="J56" s="204">
        <f t="shared" si="8"/>
        <v>0</v>
      </c>
      <c r="K56" s="204">
        <f t="shared" si="8"/>
        <v>0</v>
      </c>
      <c r="L56" s="204">
        <f t="shared" si="8"/>
        <v>0</v>
      </c>
      <c r="M56" s="204">
        <f t="shared" si="8"/>
        <v>0</v>
      </c>
      <c r="N56" s="204">
        <f t="shared" si="8"/>
        <v>0</v>
      </c>
      <c r="O56" s="204">
        <f t="shared" si="8"/>
        <v>0</v>
      </c>
      <c r="P56" s="204">
        <f t="shared" si="8"/>
        <v>0</v>
      </c>
      <c r="Q56" s="204">
        <f t="shared" si="8"/>
        <v>0</v>
      </c>
      <c r="R56" s="204">
        <f t="shared" si="8"/>
        <v>0</v>
      </c>
      <c r="S56" s="204">
        <f t="shared" si="8"/>
        <v>0</v>
      </c>
      <c r="T56" s="204">
        <f t="shared" si="8"/>
        <v>0</v>
      </c>
      <c r="U56" s="204">
        <f t="shared" si="8"/>
        <v>0</v>
      </c>
      <c r="V56" s="204">
        <f t="shared" si="8"/>
        <v>0</v>
      </c>
      <c r="W56" s="204">
        <f t="shared" si="8"/>
        <v>0</v>
      </c>
      <c r="X56" s="204">
        <f t="shared" si="8"/>
        <v>0</v>
      </c>
      <c r="Y56" s="204">
        <f t="shared" si="8"/>
        <v>0</v>
      </c>
      <c r="Z56" s="204">
        <f t="shared" si="8"/>
        <v>0</v>
      </c>
      <c r="AA56" s="204">
        <f t="shared" si="8"/>
        <v>0</v>
      </c>
      <c r="AB56" s="204">
        <f t="shared" si="8"/>
        <v>0</v>
      </c>
      <c r="AC56" s="204">
        <f t="shared" si="8"/>
        <v>0</v>
      </c>
      <c r="AD56" s="204">
        <f t="shared" si="8"/>
        <v>0</v>
      </c>
      <c r="AE56" s="204">
        <f t="shared" si="8"/>
        <v>0</v>
      </c>
      <c r="AF56" s="204">
        <f t="shared" si="8"/>
        <v>0</v>
      </c>
      <c r="AG56" s="204">
        <f t="shared" si="8"/>
        <v>0</v>
      </c>
      <c r="AH56" s="204">
        <f t="shared" si="8"/>
        <v>0</v>
      </c>
      <c r="AI56" s="204">
        <f t="shared" si="8"/>
        <v>0</v>
      </c>
      <c r="AJ56" s="204">
        <f t="shared" si="8"/>
        <v>0</v>
      </c>
      <c r="AK56" s="204">
        <f t="shared" si="8"/>
        <v>0</v>
      </c>
      <c r="AL56" s="204">
        <f t="shared" si="8"/>
        <v>0</v>
      </c>
      <c r="AM56" s="204">
        <f t="shared" si="8"/>
        <v>0</v>
      </c>
      <c r="AN56" s="204">
        <f t="shared" si="8"/>
        <v>0</v>
      </c>
      <c r="AO56" s="204">
        <f t="shared" si="8"/>
        <v>0</v>
      </c>
      <c r="AP56" s="204">
        <f t="shared" si="8"/>
        <v>0</v>
      </c>
    </row>
    <row r="57" spans="1:45" s="313" customFormat="1" ht="16.5" thickBot="1" x14ac:dyDescent="0.25">
      <c r="A57" s="311"/>
      <c r="B57" s="312"/>
      <c r="C57" s="312"/>
      <c r="D57" s="312"/>
      <c r="E57" s="312"/>
      <c r="F57" s="312"/>
      <c r="G57" s="312"/>
      <c r="H57" s="312"/>
      <c r="I57" s="312"/>
      <c r="J57" s="312"/>
      <c r="K57" s="312"/>
      <c r="L57" s="312"/>
      <c r="M57" s="312"/>
      <c r="N57" s="312"/>
      <c r="O57" s="312"/>
      <c r="P57" s="312"/>
      <c r="Q57" s="312"/>
      <c r="R57" s="312"/>
      <c r="S57" s="312"/>
      <c r="T57" s="312"/>
      <c r="U57" s="312"/>
      <c r="V57" s="312"/>
      <c r="W57" s="312"/>
      <c r="X57" s="312"/>
      <c r="Y57" s="312"/>
      <c r="Z57" s="312"/>
      <c r="AA57" s="312"/>
      <c r="AB57" s="312"/>
      <c r="AC57" s="312"/>
      <c r="AD57" s="312"/>
      <c r="AE57" s="312"/>
      <c r="AF57" s="312"/>
      <c r="AG57" s="312"/>
      <c r="AH57" s="312"/>
      <c r="AI57" s="312"/>
      <c r="AJ57" s="312"/>
      <c r="AK57" s="312"/>
      <c r="AL57" s="312"/>
      <c r="AM57" s="312"/>
      <c r="AN57" s="312"/>
      <c r="AO57" s="312"/>
      <c r="AP57" s="312"/>
      <c r="AQ57" s="265"/>
      <c r="AR57" s="265"/>
      <c r="AS57" s="265"/>
    </row>
    <row r="58" spans="1:45" x14ac:dyDescent="0.2">
      <c r="A58" s="310" t="s">
        <v>511</v>
      </c>
      <c r="B58" s="200">
        <v>1</v>
      </c>
      <c r="C58" s="200">
        <f>B58+1</f>
        <v>2</v>
      </c>
      <c r="D58" s="200">
        <f t="shared" ref="D58:AP58" si="9">C58+1</f>
        <v>3</v>
      </c>
      <c r="E58" s="200">
        <f t="shared" si="9"/>
        <v>4</v>
      </c>
      <c r="F58" s="200">
        <f t="shared" si="9"/>
        <v>5</v>
      </c>
      <c r="G58" s="200">
        <f t="shared" si="9"/>
        <v>6</v>
      </c>
      <c r="H58" s="200">
        <f t="shared" si="9"/>
        <v>7</v>
      </c>
      <c r="I58" s="200">
        <f t="shared" si="9"/>
        <v>8</v>
      </c>
      <c r="J58" s="200">
        <f t="shared" si="9"/>
        <v>9</v>
      </c>
      <c r="K58" s="200">
        <f t="shared" si="9"/>
        <v>10</v>
      </c>
      <c r="L58" s="200">
        <f t="shared" si="9"/>
        <v>11</v>
      </c>
      <c r="M58" s="200">
        <f t="shared" si="9"/>
        <v>12</v>
      </c>
      <c r="N58" s="200">
        <f t="shared" si="9"/>
        <v>13</v>
      </c>
      <c r="O58" s="200">
        <f t="shared" si="9"/>
        <v>14</v>
      </c>
      <c r="P58" s="200">
        <f t="shared" si="9"/>
        <v>15</v>
      </c>
      <c r="Q58" s="200">
        <f t="shared" si="9"/>
        <v>16</v>
      </c>
      <c r="R58" s="200">
        <f t="shared" si="9"/>
        <v>17</v>
      </c>
      <c r="S58" s="200">
        <f t="shared" si="9"/>
        <v>18</v>
      </c>
      <c r="T58" s="200">
        <f t="shared" si="9"/>
        <v>19</v>
      </c>
      <c r="U58" s="200">
        <f t="shared" si="9"/>
        <v>20</v>
      </c>
      <c r="V58" s="200">
        <f t="shared" si="9"/>
        <v>21</v>
      </c>
      <c r="W58" s="200">
        <f t="shared" si="9"/>
        <v>22</v>
      </c>
      <c r="X58" s="200">
        <f t="shared" si="9"/>
        <v>23</v>
      </c>
      <c r="Y58" s="200">
        <f t="shared" si="9"/>
        <v>24</v>
      </c>
      <c r="Z58" s="200">
        <f t="shared" si="9"/>
        <v>25</v>
      </c>
      <c r="AA58" s="200">
        <f t="shared" si="9"/>
        <v>26</v>
      </c>
      <c r="AB58" s="200">
        <f t="shared" si="9"/>
        <v>27</v>
      </c>
      <c r="AC58" s="200">
        <f t="shared" si="9"/>
        <v>28</v>
      </c>
      <c r="AD58" s="200">
        <f t="shared" si="9"/>
        <v>29</v>
      </c>
      <c r="AE58" s="200">
        <f t="shared" si="9"/>
        <v>30</v>
      </c>
      <c r="AF58" s="200">
        <f t="shared" si="9"/>
        <v>31</v>
      </c>
      <c r="AG58" s="200">
        <f t="shared" si="9"/>
        <v>32</v>
      </c>
      <c r="AH58" s="200">
        <f t="shared" si="9"/>
        <v>33</v>
      </c>
      <c r="AI58" s="200">
        <f t="shared" si="9"/>
        <v>34</v>
      </c>
      <c r="AJ58" s="200">
        <f t="shared" si="9"/>
        <v>35</v>
      </c>
      <c r="AK58" s="200">
        <f t="shared" si="9"/>
        <v>36</v>
      </c>
      <c r="AL58" s="200">
        <f t="shared" si="9"/>
        <v>37</v>
      </c>
      <c r="AM58" s="200">
        <f t="shared" si="9"/>
        <v>38</v>
      </c>
      <c r="AN58" s="200">
        <f t="shared" si="9"/>
        <v>39</v>
      </c>
      <c r="AO58" s="200">
        <f t="shared" si="9"/>
        <v>40</v>
      </c>
      <c r="AP58" s="200">
        <f t="shared" si="9"/>
        <v>41</v>
      </c>
    </row>
    <row r="59" spans="1:45" ht="14.25" x14ac:dyDescent="0.2">
      <c r="A59" s="314" t="s">
        <v>300</v>
      </c>
      <c r="B59" s="205">
        <f t="shared" ref="B59:AP59" si="10">B50*$B$28</f>
        <v>94499.95</v>
      </c>
      <c r="C59" s="205">
        <f t="shared" si="10"/>
        <v>0</v>
      </c>
      <c r="D59" s="205">
        <f t="shared" si="10"/>
        <v>0</v>
      </c>
      <c r="E59" s="205">
        <f t="shared" si="10"/>
        <v>0</v>
      </c>
      <c r="F59" s="205">
        <f t="shared" si="10"/>
        <v>0</v>
      </c>
      <c r="G59" s="205">
        <f t="shared" si="10"/>
        <v>0</v>
      </c>
      <c r="H59" s="205">
        <f t="shared" si="10"/>
        <v>0</v>
      </c>
      <c r="I59" s="205">
        <f t="shared" si="10"/>
        <v>0</v>
      </c>
      <c r="J59" s="205">
        <f t="shared" si="10"/>
        <v>0</v>
      </c>
      <c r="K59" s="205">
        <f t="shared" si="10"/>
        <v>0</v>
      </c>
      <c r="L59" s="205">
        <f t="shared" si="10"/>
        <v>0</v>
      </c>
      <c r="M59" s="205">
        <f t="shared" si="10"/>
        <v>0</v>
      </c>
      <c r="N59" s="205">
        <f t="shared" si="10"/>
        <v>0</v>
      </c>
      <c r="O59" s="205">
        <f t="shared" si="10"/>
        <v>0</v>
      </c>
      <c r="P59" s="205">
        <f t="shared" si="10"/>
        <v>0</v>
      </c>
      <c r="Q59" s="205">
        <f t="shared" si="10"/>
        <v>0</v>
      </c>
      <c r="R59" s="205">
        <f t="shared" si="10"/>
        <v>0</v>
      </c>
      <c r="S59" s="205">
        <f t="shared" si="10"/>
        <v>0</v>
      </c>
      <c r="T59" s="205">
        <f t="shared" si="10"/>
        <v>0</v>
      </c>
      <c r="U59" s="205">
        <f t="shared" si="10"/>
        <v>0</v>
      </c>
      <c r="V59" s="205">
        <f t="shared" si="10"/>
        <v>0</v>
      </c>
      <c r="W59" s="205">
        <f t="shared" si="10"/>
        <v>0</v>
      </c>
      <c r="X59" s="205">
        <f t="shared" si="10"/>
        <v>0</v>
      </c>
      <c r="Y59" s="205">
        <f t="shared" si="10"/>
        <v>0</v>
      </c>
      <c r="Z59" s="205">
        <f t="shared" si="10"/>
        <v>0</v>
      </c>
      <c r="AA59" s="205">
        <f t="shared" si="10"/>
        <v>0</v>
      </c>
      <c r="AB59" s="205">
        <f t="shared" si="10"/>
        <v>0</v>
      </c>
      <c r="AC59" s="205">
        <f t="shared" si="10"/>
        <v>0</v>
      </c>
      <c r="AD59" s="205">
        <f t="shared" si="10"/>
        <v>0</v>
      </c>
      <c r="AE59" s="205">
        <f t="shared" si="10"/>
        <v>0</v>
      </c>
      <c r="AF59" s="205">
        <f t="shared" si="10"/>
        <v>0</v>
      </c>
      <c r="AG59" s="205">
        <f t="shared" si="10"/>
        <v>0</v>
      </c>
      <c r="AH59" s="205">
        <f t="shared" si="10"/>
        <v>0</v>
      </c>
      <c r="AI59" s="205">
        <f t="shared" si="10"/>
        <v>0</v>
      </c>
      <c r="AJ59" s="205">
        <f t="shared" si="10"/>
        <v>0</v>
      </c>
      <c r="AK59" s="205">
        <f t="shared" si="10"/>
        <v>0</v>
      </c>
      <c r="AL59" s="205">
        <f t="shared" si="10"/>
        <v>0</v>
      </c>
      <c r="AM59" s="205">
        <f t="shared" si="10"/>
        <v>0</v>
      </c>
      <c r="AN59" s="205">
        <f t="shared" si="10"/>
        <v>0</v>
      </c>
      <c r="AO59" s="205">
        <f t="shared" si="10"/>
        <v>0</v>
      </c>
      <c r="AP59" s="205">
        <f t="shared" si="10"/>
        <v>0</v>
      </c>
    </row>
    <row r="60" spans="1:45" x14ac:dyDescent="0.2">
      <c r="A60" s="201" t="s">
        <v>299</v>
      </c>
      <c r="B60" s="202">
        <f t="shared" ref="B60:Z60" si="11">SUM(B61:B65)</f>
        <v>0</v>
      </c>
      <c r="C60" s="202">
        <f t="shared" si="11"/>
        <v>-3502.5827407007882</v>
      </c>
      <c r="D60" s="202">
        <f>SUM(D61:D65)</f>
        <v>-3649.6912158102214</v>
      </c>
      <c r="E60" s="202">
        <f t="shared" si="11"/>
        <v>-3802.9782468742505</v>
      </c>
      <c r="F60" s="202">
        <f t="shared" si="11"/>
        <v>-3962.7033332429692</v>
      </c>
      <c r="G60" s="202">
        <f t="shared" si="11"/>
        <v>-4129.1368732391738</v>
      </c>
      <c r="H60" s="202">
        <f t="shared" si="11"/>
        <v>-4302.5606219152196</v>
      </c>
      <c r="I60" s="202">
        <f t="shared" si="11"/>
        <v>-4483.2681680356591</v>
      </c>
      <c r="J60" s="202">
        <f t="shared" si="11"/>
        <v>-4671.5654310931568</v>
      </c>
      <c r="K60" s="202">
        <f t="shared" si="11"/>
        <v>-4867.7711791990705</v>
      </c>
      <c r="L60" s="202">
        <f t="shared" si="11"/>
        <v>-5072.2175687254312</v>
      </c>
      <c r="M60" s="202">
        <f t="shared" si="11"/>
        <v>-5285.2507066118997</v>
      </c>
      <c r="N60" s="202">
        <f t="shared" si="11"/>
        <v>-5507.2312362896</v>
      </c>
      <c r="O60" s="202">
        <f t="shared" si="11"/>
        <v>-5738.5349482137626</v>
      </c>
      <c r="P60" s="202">
        <f t="shared" si="11"/>
        <v>-5979.5534160387415</v>
      </c>
      <c r="Q60" s="202">
        <f t="shared" si="11"/>
        <v>-6230.6946595123682</v>
      </c>
      <c r="R60" s="202">
        <f t="shared" si="11"/>
        <v>-6492.3838352118883</v>
      </c>
      <c r="S60" s="202">
        <f t="shared" si="11"/>
        <v>-6765.0639562907872</v>
      </c>
      <c r="T60" s="202">
        <f t="shared" si="11"/>
        <v>-7049.1966424550001</v>
      </c>
      <c r="U60" s="202">
        <f t="shared" si="11"/>
        <v>-7345.2629014381109</v>
      </c>
      <c r="V60" s="202">
        <f t="shared" si="11"/>
        <v>-7653.7639432985125</v>
      </c>
      <c r="W60" s="202">
        <f t="shared" si="11"/>
        <v>-7975.22202891705</v>
      </c>
      <c r="X60" s="202">
        <f t="shared" si="11"/>
        <v>-8310.181354131566</v>
      </c>
      <c r="Y60" s="202">
        <f t="shared" si="11"/>
        <v>-8659.2089710050932</v>
      </c>
      <c r="Z60" s="202">
        <f t="shared" si="11"/>
        <v>-9022.8957477873064</v>
      </c>
      <c r="AA60" s="202">
        <f t="shared" ref="AA60:AP60" si="12">SUM(AA61:AA65)</f>
        <v>-9401.8573691943748</v>
      </c>
      <c r="AB60" s="202">
        <f t="shared" si="12"/>
        <v>-9796.7353787005395</v>
      </c>
      <c r="AC60" s="202">
        <f t="shared" si="12"/>
        <v>-10208.198264605962</v>
      </c>
      <c r="AD60" s="202">
        <f t="shared" si="12"/>
        <v>-10636.942591719413</v>
      </c>
      <c r="AE60" s="202">
        <f t="shared" si="12"/>
        <v>-11083.694180571629</v>
      </c>
      <c r="AF60" s="202">
        <f t="shared" si="12"/>
        <v>-11549.209336155638</v>
      </c>
      <c r="AG60" s="202">
        <f t="shared" si="12"/>
        <v>-12034.276128274174</v>
      </c>
      <c r="AH60" s="202">
        <f t="shared" si="12"/>
        <v>-12539.715725661688</v>
      </c>
      <c r="AI60" s="202">
        <f t="shared" si="12"/>
        <v>-13066.38378613948</v>
      </c>
      <c r="AJ60" s="202">
        <f t="shared" si="12"/>
        <v>-13615.171905157338</v>
      </c>
      <c r="AK60" s="202">
        <f t="shared" si="12"/>
        <v>-14187.009125173947</v>
      </c>
      <c r="AL60" s="202">
        <f t="shared" si="12"/>
        <v>-14782.863508431254</v>
      </c>
      <c r="AM60" s="202">
        <f t="shared" si="12"/>
        <v>-15403.74377578537</v>
      </c>
      <c r="AN60" s="202">
        <f t="shared" si="12"/>
        <v>-16050.701014368356</v>
      </c>
      <c r="AO60" s="202">
        <f t="shared" si="12"/>
        <v>-16724.830456971828</v>
      </c>
      <c r="AP60" s="202">
        <f t="shared" si="12"/>
        <v>-17427.273336164646</v>
      </c>
    </row>
    <row r="61" spans="1:45" x14ac:dyDescent="0.2">
      <c r="A61" s="206" t="s">
        <v>544</v>
      </c>
      <c r="B61" s="202"/>
      <c r="C61" s="202">
        <f>-IF(C$47&lt;=$B$30,0,$B$29*(1+C$49)*$B$28)</f>
        <v>-3502.5827407007882</v>
      </c>
      <c r="D61" s="202">
        <f>-IF(D$47&lt;=$B$30,0,$B$29*(1+D$49)*$B$28)</f>
        <v>-3649.6912158102214</v>
      </c>
      <c r="E61" s="202">
        <f t="shared" ref="E61:AP61" si="13">-IF(E$47&lt;=$B$30,0,$B$29*(1+E$49)*$B$28)</f>
        <v>-3802.9782468742505</v>
      </c>
      <c r="F61" s="202">
        <f t="shared" si="13"/>
        <v>-3962.7033332429692</v>
      </c>
      <c r="G61" s="202">
        <f t="shared" si="13"/>
        <v>-4129.1368732391738</v>
      </c>
      <c r="H61" s="202">
        <f t="shared" si="13"/>
        <v>-4302.5606219152196</v>
      </c>
      <c r="I61" s="202">
        <f t="shared" si="13"/>
        <v>-4483.2681680356591</v>
      </c>
      <c r="J61" s="202">
        <f t="shared" si="13"/>
        <v>-4671.5654310931568</v>
      </c>
      <c r="K61" s="202">
        <f t="shared" si="13"/>
        <v>-4867.7711791990705</v>
      </c>
      <c r="L61" s="202">
        <f t="shared" si="13"/>
        <v>-5072.2175687254312</v>
      </c>
      <c r="M61" s="202">
        <f t="shared" si="13"/>
        <v>-5285.2507066118997</v>
      </c>
      <c r="N61" s="202">
        <f t="shared" si="13"/>
        <v>-5507.2312362896</v>
      </c>
      <c r="O61" s="202">
        <f t="shared" si="13"/>
        <v>-5738.5349482137626</v>
      </c>
      <c r="P61" s="202">
        <f t="shared" si="13"/>
        <v>-5979.5534160387415</v>
      </c>
      <c r="Q61" s="202">
        <f t="shared" si="13"/>
        <v>-6230.6946595123682</v>
      </c>
      <c r="R61" s="202">
        <f t="shared" si="13"/>
        <v>-6492.3838352118883</v>
      </c>
      <c r="S61" s="202">
        <f t="shared" si="13"/>
        <v>-6765.0639562907872</v>
      </c>
      <c r="T61" s="202">
        <f t="shared" si="13"/>
        <v>-7049.1966424550001</v>
      </c>
      <c r="U61" s="202">
        <f t="shared" si="13"/>
        <v>-7345.2629014381109</v>
      </c>
      <c r="V61" s="202">
        <f t="shared" si="13"/>
        <v>-7653.7639432985125</v>
      </c>
      <c r="W61" s="202">
        <f t="shared" si="13"/>
        <v>-7975.22202891705</v>
      </c>
      <c r="X61" s="202">
        <f t="shared" si="13"/>
        <v>-8310.181354131566</v>
      </c>
      <c r="Y61" s="202">
        <f t="shared" si="13"/>
        <v>-8659.2089710050932</v>
      </c>
      <c r="Z61" s="202">
        <f t="shared" si="13"/>
        <v>-9022.8957477873064</v>
      </c>
      <c r="AA61" s="202">
        <f t="shared" si="13"/>
        <v>-9401.8573691943748</v>
      </c>
      <c r="AB61" s="202">
        <f t="shared" si="13"/>
        <v>-9796.7353787005395</v>
      </c>
      <c r="AC61" s="202">
        <f t="shared" si="13"/>
        <v>-10208.198264605962</v>
      </c>
      <c r="AD61" s="202">
        <f t="shared" si="13"/>
        <v>-10636.942591719413</v>
      </c>
      <c r="AE61" s="202">
        <f t="shared" si="13"/>
        <v>-11083.694180571629</v>
      </c>
      <c r="AF61" s="202">
        <f t="shared" si="13"/>
        <v>-11549.209336155638</v>
      </c>
      <c r="AG61" s="202">
        <f t="shared" si="13"/>
        <v>-12034.276128274174</v>
      </c>
      <c r="AH61" s="202">
        <f t="shared" si="13"/>
        <v>-12539.715725661688</v>
      </c>
      <c r="AI61" s="202">
        <f t="shared" si="13"/>
        <v>-13066.38378613948</v>
      </c>
      <c r="AJ61" s="202">
        <f t="shared" si="13"/>
        <v>-13615.171905157338</v>
      </c>
      <c r="AK61" s="202">
        <f t="shared" si="13"/>
        <v>-14187.009125173947</v>
      </c>
      <c r="AL61" s="202">
        <f t="shared" si="13"/>
        <v>-14782.863508431254</v>
      </c>
      <c r="AM61" s="202">
        <f t="shared" si="13"/>
        <v>-15403.74377578537</v>
      </c>
      <c r="AN61" s="202">
        <f t="shared" si="13"/>
        <v>-16050.701014368356</v>
      </c>
      <c r="AO61" s="202">
        <f t="shared" si="13"/>
        <v>-16724.830456971828</v>
      </c>
      <c r="AP61" s="202">
        <f t="shared" si="13"/>
        <v>-17427.273336164646</v>
      </c>
    </row>
    <row r="62" spans="1:45" x14ac:dyDescent="0.2">
      <c r="A62" s="206" t="str">
        <f>A32</f>
        <v>Прочие расходы при эксплуатации объекта, руб. без НДС</v>
      </c>
      <c r="B62" s="202"/>
      <c r="C62" s="202"/>
      <c r="D62" s="202"/>
      <c r="E62" s="202"/>
      <c r="F62" s="202"/>
      <c r="G62" s="202"/>
      <c r="H62" s="202"/>
      <c r="I62" s="202"/>
      <c r="J62" s="202"/>
      <c r="K62" s="202"/>
      <c r="L62" s="202"/>
      <c r="M62" s="202"/>
      <c r="N62" s="202"/>
      <c r="O62" s="202"/>
      <c r="P62" s="202"/>
      <c r="Q62" s="202"/>
      <c r="R62" s="202"/>
      <c r="S62" s="202"/>
      <c r="T62" s="202"/>
      <c r="U62" s="202"/>
      <c r="V62" s="202"/>
      <c r="W62" s="202"/>
      <c r="X62" s="202"/>
      <c r="Y62" s="202"/>
      <c r="Z62" s="202"/>
      <c r="AA62" s="202"/>
      <c r="AB62" s="202"/>
      <c r="AC62" s="202"/>
      <c r="AD62" s="202"/>
      <c r="AE62" s="202"/>
      <c r="AF62" s="202"/>
      <c r="AG62" s="202"/>
      <c r="AH62" s="202"/>
      <c r="AI62" s="202"/>
      <c r="AJ62" s="202"/>
      <c r="AK62" s="202"/>
      <c r="AL62" s="202"/>
      <c r="AM62" s="202"/>
      <c r="AN62" s="202"/>
      <c r="AO62" s="202"/>
      <c r="AP62" s="202"/>
    </row>
    <row r="63" spans="1:45" x14ac:dyDescent="0.2">
      <c r="A63" s="206" t="s">
        <v>509</v>
      </c>
      <c r="B63" s="202"/>
      <c r="C63" s="202"/>
      <c r="D63" s="202"/>
      <c r="E63" s="202"/>
      <c r="F63" s="202"/>
      <c r="G63" s="202"/>
      <c r="H63" s="202"/>
      <c r="I63" s="202"/>
      <c r="J63" s="202"/>
      <c r="K63" s="202"/>
      <c r="L63" s="202"/>
      <c r="M63" s="202"/>
      <c r="N63" s="202"/>
      <c r="O63" s="202"/>
      <c r="P63" s="202"/>
      <c r="Q63" s="202"/>
      <c r="R63" s="202"/>
      <c r="S63" s="202"/>
      <c r="T63" s="202"/>
      <c r="U63" s="202"/>
      <c r="V63" s="202"/>
      <c r="W63" s="202"/>
      <c r="X63" s="202"/>
      <c r="Y63" s="202"/>
      <c r="Z63" s="202"/>
      <c r="AA63" s="202"/>
      <c r="AB63" s="202"/>
      <c r="AC63" s="202"/>
      <c r="AD63" s="202"/>
      <c r="AE63" s="202"/>
      <c r="AF63" s="202"/>
      <c r="AG63" s="202"/>
      <c r="AH63" s="202"/>
      <c r="AI63" s="202"/>
      <c r="AJ63" s="202"/>
      <c r="AK63" s="202"/>
      <c r="AL63" s="202"/>
      <c r="AM63" s="202"/>
      <c r="AN63" s="202"/>
      <c r="AO63" s="202"/>
      <c r="AP63" s="202"/>
    </row>
    <row r="64" spans="1:45" x14ac:dyDescent="0.2">
      <c r="A64" s="206" t="s">
        <v>509</v>
      </c>
      <c r="B64" s="202"/>
      <c r="C64" s="202"/>
      <c r="D64" s="202"/>
      <c r="E64" s="202"/>
      <c r="F64" s="202"/>
      <c r="G64" s="202"/>
      <c r="H64" s="202"/>
      <c r="I64" s="202"/>
      <c r="J64" s="202"/>
      <c r="K64" s="202"/>
      <c r="L64" s="202"/>
      <c r="M64" s="202"/>
      <c r="N64" s="202"/>
      <c r="O64" s="202"/>
      <c r="P64" s="202"/>
      <c r="Q64" s="202"/>
      <c r="R64" s="202"/>
      <c r="S64" s="202"/>
      <c r="T64" s="202"/>
      <c r="U64" s="202"/>
      <c r="V64" s="202"/>
      <c r="W64" s="202"/>
      <c r="X64" s="202"/>
      <c r="Y64" s="202"/>
      <c r="Z64" s="202"/>
      <c r="AA64" s="202"/>
      <c r="AB64" s="202"/>
      <c r="AC64" s="202"/>
      <c r="AD64" s="202"/>
      <c r="AE64" s="202"/>
      <c r="AF64" s="202"/>
      <c r="AG64" s="202"/>
      <c r="AH64" s="202"/>
      <c r="AI64" s="202"/>
      <c r="AJ64" s="202"/>
      <c r="AK64" s="202"/>
      <c r="AL64" s="202"/>
      <c r="AM64" s="202"/>
      <c r="AN64" s="202"/>
      <c r="AO64" s="202"/>
      <c r="AP64" s="202"/>
    </row>
    <row r="65" spans="1:45" ht="31.5" x14ac:dyDescent="0.2">
      <c r="A65" s="206" t="s">
        <v>545</v>
      </c>
      <c r="B65" s="202"/>
      <c r="C65" s="202"/>
      <c r="D65" s="202"/>
      <c r="E65" s="202"/>
      <c r="F65" s="202"/>
      <c r="G65" s="202"/>
      <c r="H65" s="202"/>
      <c r="I65" s="202"/>
      <c r="J65" s="202"/>
      <c r="K65" s="202"/>
      <c r="L65" s="202"/>
      <c r="M65" s="202"/>
      <c r="N65" s="202"/>
      <c r="O65" s="202"/>
      <c r="P65" s="202"/>
      <c r="Q65" s="202"/>
      <c r="R65" s="202"/>
      <c r="S65" s="202"/>
      <c r="T65" s="202"/>
      <c r="U65" s="202"/>
      <c r="V65" s="202"/>
      <c r="W65" s="202"/>
      <c r="X65" s="202"/>
      <c r="Y65" s="202"/>
      <c r="Z65" s="202"/>
      <c r="AA65" s="202"/>
      <c r="AB65" s="202"/>
      <c r="AC65" s="202"/>
      <c r="AD65" s="202"/>
      <c r="AE65" s="202"/>
      <c r="AF65" s="202"/>
      <c r="AG65" s="202"/>
      <c r="AH65" s="202"/>
      <c r="AI65" s="202"/>
      <c r="AJ65" s="202"/>
      <c r="AK65" s="202"/>
      <c r="AL65" s="202"/>
      <c r="AM65" s="202"/>
      <c r="AN65" s="202"/>
      <c r="AO65" s="202"/>
      <c r="AP65" s="202"/>
    </row>
    <row r="66" spans="1:45" ht="28.5" x14ac:dyDescent="0.2">
      <c r="A66" s="315" t="s">
        <v>546</v>
      </c>
      <c r="B66" s="205">
        <f t="shared" ref="B66:AO66" si="14">B59+B60</f>
        <v>94499.95</v>
      </c>
      <c r="C66" s="205">
        <f t="shared" si="14"/>
        <v>-3502.5827407007882</v>
      </c>
      <c r="D66" s="205">
        <f t="shared" si="14"/>
        <v>-3649.6912158102214</v>
      </c>
      <c r="E66" s="205">
        <f t="shared" si="14"/>
        <v>-3802.9782468742505</v>
      </c>
      <c r="F66" s="205">
        <f t="shared" si="14"/>
        <v>-3962.7033332429692</v>
      </c>
      <c r="G66" s="205">
        <f t="shared" si="14"/>
        <v>-4129.1368732391738</v>
      </c>
      <c r="H66" s="205">
        <f t="shared" si="14"/>
        <v>-4302.5606219152196</v>
      </c>
      <c r="I66" s="205">
        <f t="shared" si="14"/>
        <v>-4483.2681680356591</v>
      </c>
      <c r="J66" s="205">
        <f t="shared" si="14"/>
        <v>-4671.5654310931568</v>
      </c>
      <c r="K66" s="205">
        <f t="shared" si="14"/>
        <v>-4867.7711791990705</v>
      </c>
      <c r="L66" s="205">
        <f t="shared" si="14"/>
        <v>-5072.2175687254312</v>
      </c>
      <c r="M66" s="205">
        <f t="shared" si="14"/>
        <v>-5285.2507066118997</v>
      </c>
      <c r="N66" s="205">
        <f t="shared" si="14"/>
        <v>-5507.2312362896</v>
      </c>
      <c r="O66" s="205">
        <f t="shared" si="14"/>
        <v>-5738.5349482137626</v>
      </c>
      <c r="P66" s="205">
        <f t="shared" si="14"/>
        <v>-5979.5534160387415</v>
      </c>
      <c r="Q66" s="205">
        <f t="shared" si="14"/>
        <v>-6230.6946595123682</v>
      </c>
      <c r="R66" s="205">
        <f t="shared" si="14"/>
        <v>-6492.3838352118883</v>
      </c>
      <c r="S66" s="205">
        <f t="shared" si="14"/>
        <v>-6765.0639562907872</v>
      </c>
      <c r="T66" s="205">
        <f t="shared" si="14"/>
        <v>-7049.1966424550001</v>
      </c>
      <c r="U66" s="205">
        <f t="shared" si="14"/>
        <v>-7345.2629014381109</v>
      </c>
      <c r="V66" s="205">
        <f t="shared" si="14"/>
        <v>-7653.7639432985125</v>
      </c>
      <c r="W66" s="205">
        <f t="shared" si="14"/>
        <v>-7975.22202891705</v>
      </c>
      <c r="X66" s="205">
        <f t="shared" si="14"/>
        <v>-8310.181354131566</v>
      </c>
      <c r="Y66" s="205">
        <f t="shared" si="14"/>
        <v>-8659.2089710050932</v>
      </c>
      <c r="Z66" s="205">
        <f t="shared" si="14"/>
        <v>-9022.8957477873064</v>
      </c>
      <c r="AA66" s="205">
        <f t="shared" si="14"/>
        <v>-9401.8573691943748</v>
      </c>
      <c r="AB66" s="205">
        <f t="shared" si="14"/>
        <v>-9796.7353787005395</v>
      </c>
      <c r="AC66" s="205">
        <f t="shared" si="14"/>
        <v>-10208.198264605962</v>
      </c>
      <c r="AD66" s="205">
        <f t="shared" si="14"/>
        <v>-10636.942591719413</v>
      </c>
      <c r="AE66" s="205">
        <f t="shared" si="14"/>
        <v>-11083.694180571629</v>
      </c>
      <c r="AF66" s="205">
        <f t="shared" si="14"/>
        <v>-11549.209336155638</v>
      </c>
      <c r="AG66" s="205">
        <f t="shared" si="14"/>
        <v>-12034.276128274174</v>
      </c>
      <c r="AH66" s="205">
        <f t="shared" si="14"/>
        <v>-12539.715725661688</v>
      </c>
      <c r="AI66" s="205">
        <f t="shared" si="14"/>
        <v>-13066.38378613948</v>
      </c>
      <c r="AJ66" s="205">
        <f t="shared" si="14"/>
        <v>-13615.171905157338</v>
      </c>
      <c r="AK66" s="205">
        <f t="shared" si="14"/>
        <v>-14187.009125173947</v>
      </c>
      <c r="AL66" s="205">
        <f t="shared" si="14"/>
        <v>-14782.863508431254</v>
      </c>
      <c r="AM66" s="205">
        <f t="shared" si="14"/>
        <v>-15403.74377578537</v>
      </c>
      <c r="AN66" s="205">
        <f t="shared" si="14"/>
        <v>-16050.701014368356</v>
      </c>
      <c r="AO66" s="205">
        <f t="shared" si="14"/>
        <v>-16724.830456971828</v>
      </c>
      <c r="AP66" s="205">
        <f>AP59+AP60</f>
        <v>-17427.273336164646</v>
      </c>
    </row>
    <row r="67" spans="1:45" x14ac:dyDescent="0.2">
      <c r="A67" s="206" t="s">
        <v>294</v>
      </c>
      <c r="B67" s="316"/>
      <c r="C67" s="202">
        <f>-($B$25)*1.18*$B$28/$B$27</f>
        <v>-3717</v>
      </c>
      <c r="D67" s="202">
        <f>C67</f>
        <v>-3717</v>
      </c>
      <c r="E67" s="202">
        <f t="shared" ref="E67:AP67" si="15">D67</f>
        <v>-3717</v>
      </c>
      <c r="F67" s="202">
        <f t="shared" si="15"/>
        <v>-3717</v>
      </c>
      <c r="G67" s="202">
        <f t="shared" si="15"/>
        <v>-3717</v>
      </c>
      <c r="H67" s="202">
        <f t="shared" si="15"/>
        <v>-3717</v>
      </c>
      <c r="I67" s="202">
        <f t="shared" si="15"/>
        <v>-3717</v>
      </c>
      <c r="J67" s="202">
        <f t="shared" si="15"/>
        <v>-3717</v>
      </c>
      <c r="K67" s="202">
        <f t="shared" si="15"/>
        <v>-3717</v>
      </c>
      <c r="L67" s="202">
        <f t="shared" si="15"/>
        <v>-3717</v>
      </c>
      <c r="M67" s="202">
        <f t="shared" si="15"/>
        <v>-3717</v>
      </c>
      <c r="N67" s="202">
        <f t="shared" si="15"/>
        <v>-3717</v>
      </c>
      <c r="O67" s="202">
        <f t="shared" si="15"/>
        <v>-3717</v>
      </c>
      <c r="P67" s="202">
        <f t="shared" si="15"/>
        <v>-3717</v>
      </c>
      <c r="Q67" s="202">
        <f t="shared" si="15"/>
        <v>-3717</v>
      </c>
      <c r="R67" s="202">
        <f t="shared" si="15"/>
        <v>-3717</v>
      </c>
      <c r="S67" s="202">
        <f t="shared" si="15"/>
        <v>-3717</v>
      </c>
      <c r="T67" s="202">
        <f t="shared" si="15"/>
        <v>-3717</v>
      </c>
      <c r="U67" s="202">
        <f t="shared" si="15"/>
        <v>-3717</v>
      </c>
      <c r="V67" s="202">
        <f t="shared" si="15"/>
        <v>-3717</v>
      </c>
      <c r="W67" s="202">
        <f t="shared" si="15"/>
        <v>-3717</v>
      </c>
      <c r="X67" s="202">
        <f t="shared" si="15"/>
        <v>-3717</v>
      </c>
      <c r="Y67" s="202">
        <f t="shared" si="15"/>
        <v>-3717</v>
      </c>
      <c r="Z67" s="202">
        <f t="shared" si="15"/>
        <v>-3717</v>
      </c>
      <c r="AA67" s="202">
        <f t="shared" si="15"/>
        <v>-3717</v>
      </c>
      <c r="AB67" s="202">
        <f t="shared" si="15"/>
        <v>-3717</v>
      </c>
      <c r="AC67" s="202">
        <f t="shared" si="15"/>
        <v>-3717</v>
      </c>
      <c r="AD67" s="202">
        <f t="shared" si="15"/>
        <v>-3717</v>
      </c>
      <c r="AE67" s="202">
        <f t="shared" si="15"/>
        <v>-3717</v>
      </c>
      <c r="AF67" s="202">
        <f t="shared" si="15"/>
        <v>-3717</v>
      </c>
      <c r="AG67" s="202">
        <f t="shared" si="15"/>
        <v>-3717</v>
      </c>
      <c r="AH67" s="202">
        <f t="shared" si="15"/>
        <v>-3717</v>
      </c>
      <c r="AI67" s="202">
        <f t="shared" si="15"/>
        <v>-3717</v>
      </c>
      <c r="AJ67" s="202">
        <f t="shared" si="15"/>
        <v>-3717</v>
      </c>
      <c r="AK67" s="202">
        <f t="shared" si="15"/>
        <v>-3717</v>
      </c>
      <c r="AL67" s="202">
        <f t="shared" si="15"/>
        <v>-3717</v>
      </c>
      <c r="AM67" s="202">
        <f t="shared" si="15"/>
        <v>-3717</v>
      </c>
      <c r="AN67" s="202">
        <f t="shared" si="15"/>
        <v>-3717</v>
      </c>
      <c r="AO67" s="202">
        <f t="shared" si="15"/>
        <v>-3717</v>
      </c>
      <c r="AP67" s="202">
        <f t="shared" si="15"/>
        <v>-3717</v>
      </c>
      <c r="AQ67" s="317">
        <f>SUM(B67:AA67)/1.18</f>
        <v>-78750</v>
      </c>
      <c r="AR67" s="318">
        <f>SUM(B67:AF67)/1.18</f>
        <v>-94500</v>
      </c>
      <c r="AS67" s="318">
        <f>SUM(B67:AP67)/1.18</f>
        <v>-126000</v>
      </c>
    </row>
    <row r="68" spans="1:45" ht="28.5" x14ac:dyDescent="0.2">
      <c r="A68" s="315" t="s">
        <v>547</v>
      </c>
      <c r="B68" s="205">
        <f t="shared" ref="B68:J68" si="16">B66+B67</f>
        <v>94499.95</v>
      </c>
      <c r="C68" s="205">
        <f>C66+C67</f>
        <v>-7219.5827407007882</v>
      </c>
      <c r="D68" s="205">
        <f>D66+D67</f>
        <v>-7366.6912158102214</v>
      </c>
      <c r="E68" s="205">
        <f t="shared" si="16"/>
        <v>-7519.9782468742505</v>
      </c>
      <c r="F68" s="205">
        <f>F66+C67</f>
        <v>-7679.7033332429692</v>
      </c>
      <c r="G68" s="205">
        <f t="shared" si="16"/>
        <v>-7846.1368732391738</v>
      </c>
      <c r="H68" s="205">
        <f t="shared" si="16"/>
        <v>-8019.5606219152196</v>
      </c>
      <c r="I68" s="205">
        <f t="shared" si="16"/>
        <v>-8200.2681680356582</v>
      </c>
      <c r="J68" s="205">
        <f t="shared" si="16"/>
        <v>-8388.5654310931568</v>
      </c>
      <c r="K68" s="205">
        <f>K66+K67</f>
        <v>-8584.7711791990696</v>
      </c>
      <c r="L68" s="205">
        <f>L66+L67</f>
        <v>-8789.2175687254312</v>
      </c>
      <c r="M68" s="205">
        <f t="shared" ref="M68:AO68" si="17">M66+M67</f>
        <v>-9002.2507066118997</v>
      </c>
      <c r="N68" s="205">
        <f t="shared" si="17"/>
        <v>-9224.2312362896009</v>
      </c>
      <c r="O68" s="205">
        <f t="shared" si="17"/>
        <v>-9455.5349482137626</v>
      </c>
      <c r="P68" s="205">
        <f t="shared" si="17"/>
        <v>-9696.5534160387415</v>
      </c>
      <c r="Q68" s="205">
        <f t="shared" si="17"/>
        <v>-9947.6946595123682</v>
      </c>
      <c r="R68" s="205">
        <f t="shared" si="17"/>
        <v>-10209.383835211887</v>
      </c>
      <c r="S68" s="205">
        <f t="shared" si="17"/>
        <v>-10482.063956290787</v>
      </c>
      <c r="T68" s="205">
        <f t="shared" si="17"/>
        <v>-10766.196642455001</v>
      </c>
      <c r="U68" s="205">
        <f t="shared" si="17"/>
        <v>-11062.262901438111</v>
      </c>
      <c r="V68" s="205">
        <f t="shared" si="17"/>
        <v>-11370.763943298512</v>
      </c>
      <c r="W68" s="205">
        <f t="shared" si="17"/>
        <v>-11692.222028917051</v>
      </c>
      <c r="X68" s="205">
        <f t="shared" si="17"/>
        <v>-12027.181354131566</v>
      </c>
      <c r="Y68" s="205">
        <f t="shared" si="17"/>
        <v>-12376.208971005093</v>
      </c>
      <c r="Z68" s="205">
        <f t="shared" si="17"/>
        <v>-12739.895747787306</v>
      </c>
      <c r="AA68" s="205">
        <f t="shared" si="17"/>
        <v>-13118.857369194375</v>
      </c>
      <c r="AB68" s="205">
        <f t="shared" si="17"/>
        <v>-13513.73537870054</v>
      </c>
      <c r="AC68" s="205">
        <f t="shared" si="17"/>
        <v>-13925.198264605962</v>
      </c>
      <c r="AD68" s="205">
        <f t="shared" si="17"/>
        <v>-14353.942591719413</v>
      </c>
      <c r="AE68" s="205">
        <f t="shared" si="17"/>
        <v>-14800.694180571629</v>
      </c>
      <c r="AF68" s="205">
        <f t="shared" si="17"/>
        <v>-15266.209336155638</v>
      </c>
      <c r="AG68" s="205">
        <f t="shared" si="17"/>
        <v>-15751.276128274174</v>
      </c>
      <c r="AH68" s="205">
        <f t="shared" si="17"/>
        <v>-16256.715725661688</v>
      </c>
      <c r="AI68" s="205">
        <f t="shared" si="17"/>
        <v>-16783.383786139479</v>
      </c>
      <c r="AJ68" s="205">
        <f t="shared" si="17"/>
        <v>-17332.171905157338</v>
      </c>
      <c r="AK68" s="205">
        <f t="shared" si="17"/>
        <v>-17904.009125173947</v>
      </c>
      <c r="AL68" s="205">
        <f t="shared" si="17"/>
        <v>-18499.863508431255</v>
      </c>
      <c r="AM68" s="205">
        <f t="shared" si="17"/>
        <v>-19120.74377578537</v>
      </c>
      <c r="AN68" s="205">
        <f t="shared" si="17"/>
        <v>-19767.701014368358</v>
      </c>
      <c r="AO68" s="205">
        <f t="shared" si="17"/>
        <v>-20441.830456971828</v>
      </c>
      <c r="AP68" s="205">
        <f>AP66+AP67</f>
        <v>-21144.273336164646</v>
      </c>
      <c r="AQ68" s="265">
        <v>25</v>
      </c>
      <c r="AR68" s="265">
        <v>30</v>
      </c>
      <c r="AS68" s="265">
        <v>40</v>
      </c>
    </row>
    <row r="69" spans="1:45" x14ac:dyDescent="0.2">
      <c r="A69" s="206" t="s">
        <v>293</v>
      </c>
      <c r="B69" s="202">
        <f t="shared" ref="B69:AO69" si="18">-B56</f>
        <v>0</v>
      </c>
      <c r="C69" s="202">
        <f t="shared" si="18"/>
        <v>0</v>
      </c>
      <c r="D69" s="202">
        <f t="shared" si="18"/>
        <v>0</v>
      </c>
      <c r="E69" s="202">
        <f t="shared" si="18"/>
        <v>0</v>
      </c>
      <c r="F69" s="202">
        <f t="shared" si="18"/>
        <v>0</v>
      </c>
      <c r="G69" s="202">
        <f t="shared" si="18"/>
        <v>0</v>
      </c>
      <c r="H69" s="202">
        <f t="shared" si="18"/>
        <v>0</v>
      </c>
      <c r="I69" s="202">
        <f t="shared" si="18"/>
        <v>0</v>
      </c>
      <c r="J69" s="202">
        <f t="shared" si="18"/>
        <v>0</v>
      </c>
      <c r="K69" s="202">
        <f t="shared" si="18"/>
        <v>0</v>
      </c>
      <c r="L69" s="202">
        <f t="shared" si="18"/>
        <v>0</v>
      </c>
      <c r="M69" s="202">
        <f t="shared" si="18"/>
        <v>0</v>
      </c>
      <c r="N69" s="202">
        <f t="shared" si="18"/>
        <v>0</v>
      </c>
      <c r="O69" s="202">
        <f t="shared" si="18"/>
        <v>0</v>
      </c>
      <c r="P69" s="202">
        <f t="shared" si="18"/>
        <v>0</v>
      </c>
      <c r="Q69" s="202">
        <f t="shared" si="18"/>
        <v>0</v>
      </c>
      <c r="R69" s="202">
        <f t="shared" si="18"/>
        <v>0</v>
      </c>
      <c r="S69" s="202">
        <f t="shared" si="18"/>
        <v>0</v>
      </c>
      <c r="T69" s="202">
        <f t="shared" si="18"/>
        <v>0</v>
      </c>
      <c r="U69" s="202">
        <f t="shared" si="18"/>
        <v>0</v>
      </c>
      <c r="V69" s="202">
        <f t="shared" si="18"/>
        <v>0</v>
      </c>
      <c r="W69" s="202">
        <f t="shared" si="18"/>
        <v>0</v>
      </c>
      <c r="X69" s="202">
        <f t="shared" si="18"/>
        <v>0</v>
      </c>
      <c r="Y69" s="202">
        <f t="shared" si="18"/>
        <v>0</v>
      </c>
      <c r="Z69" s="202">
        <f t="shared" si="18"/>
        <v>0</v>
      </c>
      <c r="AA69" s="202">
        <f t="shared" si="18"/>
        <v>0</v>
      </c>
      <c r="AB69" s="202">
        <f t="shared" si="18"/>
        <v>0</v>
      </c>
      <c r="AC69" s="202">
        <f t="shared" si="18"/>
        <v>0</v>
      </c>
      <c r="AD69" s="202">
        <f t="shared" si="18"/>
        <v>0</v>
      </c>
      <c r="AE69" s="202">
        <f t="shared" si="18"/>
        <v>0</v>
      </c>
      <c r="AF69" s="202">
        <f t="shared" si="18"/>
        <v>0</v>
      </c>
      <c r="AG69" s="202">
        <f t="shared" si="18"/>
        <v>0</v>
      </c>
      <c r="AH69" s="202">
        <f t="shared" si="18"/>
        <v>0</v>
      </c>
      <c r="AI69" s="202">
        <f t="shared" si="18"/>
        <v>0</v>
      </c>
      <c r="AJ69" s="202">
        <f t="shared" si="18"/>
        <v>0</v>
      </c>
      <c r="AK69" s="202">
        <f t="shared" si="18"/>
        <v>0</v>
      </c>
      <c r="AL69" s="202">
        <f t="shared" si="18"/>
        <v>0</v>
      </c>
      <c r="AM69" s="202">
        <f t="shared" si="18"/>
        <v>0</v>
      </c>
      <c r="AN69" s="202">
        <f t="shared" si="18"/>
        <v>0</v>
      </c>
      <c r="AO69" s="202">
        <f t="shared" si="18"/>
        <v>0</v>
      </c>
      <c r="AP69" s="202">
        <f>-AP56</f>
        <v>0</v>
      </c>
    </row>
    <row r="70" spans="1:45" ht="14.25" x14ac:dyDescent="0.2">
      <c r="A70" s="315" t="s">
        <v>297</v>
      </c>
      <c r="B70" s="205">
        <f t="shared" ref="B70:AO70" si="19">B68+B69</f>
        <v>94499.95</v>
      </c>
      <c r="C70" s="205">
        <f t="shared" si="19"/>
        <v>-7219.5827407007882</v>
      </c>
      <c r="D70" s="205">
        <f t="shared" si="19"/>
        <v>-7366.6912158102214</v>
      </c>
      <c r="E70" s="205">
        <f t="shared" si="19"/>
        <v>-7519.9782468742505</v>
      </c>
      <c r="F70" s="205">
        <f t="shared" si="19"/>
        <v>-7679.7033332429692</v>
      </c>
      <c r="G70" s="205">
        <f t="shared" si="19"/>
        <v>-7846.1368732391738</v>
      </c>
      <c r="H70" s="205">
        <f t="shared" si="19"/>
        <v>-8019.5606219152196</v>
      </c>
      <c r="I70" s="205">
        <f t="shared" si="19"/>
        <v>-8200.2681680356582</v>
      </c>
      <c r="J70" s="205">
        <f t="shared" si="19"/>
        <v>-8388.5654310931568</v>
      </c>
      <c r="K70" s="205">
        <f t="shared" si="19"/>
        <v>-8584.7711791990696</v>
      </c>
      <c r="L70" s="205">
        <f t="shared" si="19"/>
        <v>-8789.2175687254312</v>
      </c>
      <c r="M70" s="205">
        <f t="shared" si="19"/>
        <v>-9002.2507066118997</v>
      </c>
      <c r="N70" s="205">
        <f t="shared" si="19"/>
        <v>-9224.2312362896009</v>
      </c>
      <c r="O70" s="205">
        <f t="shared" si="19"/>
        <v>-9455.5349482137626</v>
      </c>
      <c r="P70" s="205">
        <f t="shared" si="19"/>
        <v>-9696.5534160387415</v>
      </c>
      <c r="Q70" s="205">
        <f t="shared" si="19"/>
        <v>-9947.6946595123682</v>
      </c>
      <c r="R70" s="205">
        <f t="shared" si="19"/>
        <v>-10209.383835211887</v>
      </c>
      <c r="S70" s="205">
        <f t="shared" si="19"/>
        <v>-10482.063956290787</v>
      </c>
      <c r="T70" s="205">
        <f t="shared" si="19"/>
        <v>-10766.196642455001</v>
      </c>
      <c r="U70" s="205">
        <f t="shared" si="19"/>
        <v>-11062.262901438111</v>
      </c>
      <c r="V70" s="205">
        <f t="shared" si="19"/>
        <v>-11370.763943298512</v>
      </c>
      <c r="W70" s="205">
        <f t="shared" si="19"/>
        <v>-11692.222028917051</v>
      </c>
      <c r="X70" s="205">
        <f t="shared" si="19"/>
        <v>-12027.181354131566</v>
      </c>
      <c r="Y70" s="205">
        <f t="shared" si="19"/>
        <v>-12376.208971005093</v>
      </c>
      <c r="Z70" s="205">
        <f t="shared" si="19"/>
        <v>-12739.895747787306</v>
      </c>
      <c r="AA70" s="205">
        <f t="shared" si="19"/>
        <v>-13118.857369194375</v>
      </c>
      <c r="AB70" s="205">
        <f t="shared" si="19"/>
        <v>-13513.73537870054</v>
      </c>
      <c r="AC70" s="205">
        <f t="shared" si="19"/>
        <v>-13925.198264605962</v>
      </c>
      <c r="AD70" s="205">
        <f t="shared" si="19"/>
        <v>-14353.942591719413</v>
      </c>
      <c r="AE70" s="205">
        <f t="shared" si="19"/>
        <v>-14800.694180571629</v>
      </c>
      <c r="AF70" s="205">
        <f t="shared" si="19"/>
        <v>-15266.209336155638</v>
      </c>
      <c r="AG70" s="205">
        <f t="shared" si="19"/>
        <v>-15751.276128274174</v>
      </c>
      <c r="AH70" s="205">
        <f t="shared" si="19"/>
        <v>-16256.715725661688</v>
      </c>
      <c r="AI70" s="205">
        <f t="shared" si="19"/>
        <v>-16783.383786139479</v>
      </c>
      <c r="AJ70" s="205">
        <f t="shared" si="19"/>
        <v>-17332.171905157338</v>
      </c>
      <c r="AK70" s="205">
        <f t="shared" si="19"/>
        <v>-17904.009125173947</v>
      </c>
      <c r="AL70" s="205">
        <f t="shared" si="19"/>
        <v>-18499.863508431255</v>
      </c>
      <c r="AM70" s="205">
        <f t="shared" si="19"/>
        <v>-19120.74377578537</v>
      </c>
      <c r="AN70" s="205">
        <f t="shared" si="19"/>
        <v>-19767.701014368358</v>
      </c>
      <c r="AO70" s="205">
        <f t="shared" si="19"/>
        <v>-20441.830456971828</v>
      </c>
      <c r="AP70" s="205">
        <f>AP68+AP69</f>
        <v>-21144.273336164646</v>
      </c>
    </row>
    <row r="71" spans="1:45" x14ac:dyDescent="0.2">
      <c r="A71" s="206" t="s">
        <v>292</v>
      </c>
      <c r="B71" s="202">
        <f t="shared" ref="B71:AP71" si="20">-B70*$B$36</f>
        <v>-18899.990000000002</v>
      </c>
      <c r="C71" s="202">
        <f t="shared" si="20"/>
        <v>1443.9165481401578</v>
      </c>
      <c r="D71" s="202">
        <f t="shared" si="20"/>
        <v>1473.3382431620444</v>
      </c>
      <c r="E71" s="202">
        <f t="shared" si="20"/>
        <v>1503.9956493748502</v>
      </c>
      <c r="F71" s="202">
        <f t="shared" si="20"/>
        <v>1535.9406666485938</v>
      </c>
      <c r="G71" s="202">
        <f t="shared" si="20"/>
        <v>1569.2273746478349</v>
      </c>
      <c r="H71" s="202">
        <f t="shared" si="20"/>
        <v>1603.9121243830441</v>
      </c>
      <c r="I71" s="202">
        <f t="shared" si="20"/>
        <v>1640.0536336071318</v>
      </c>
      <c r="J71" s="202">
        <f t="shared" si="20"/>
        <v>1677.7130862186314</v>
      </c>
      <c r="K71" s="202">
        <f t="shared" si="20"/>
        <v>1716.9542358398139</v>
      </c>
      <c r="L71" s="202">
        <f t="shared" si="20"/>
        <v>1757.8435137450863</v>
      </c>
      <c r="M71" s="202">
        <f t="shared" si="20"/>
        <v>1800.45014132238</v>
      </c>
      <c r="N71" s="202">
        <f t="shared" si="20"/>
        <v>1844.8462472579204</v>
      </c>
      <c r="O71" s="202">
        <f t="shared" si="20"/>
        <v>1891.1069896427525</v>
      </c>
      <c r="P71" s="202">
        <f t="shared" si="20"/>
        <v>1939.3106832077483</v>
      </c>
      <c r="Q71" s="202">
        <f t="shared" si="20"/>
        <v>1989.5389319024737</v>
      </c>
      <c r="R71" s="202">
        <f t="shared" si="20"/>
        <v>2041.8767670423777</v>
      </c>
      <c r="S71" s="202">
        <f t="shared" si="20"/>
        <v>2096.4127912581575</v>
      </c>
      <c r="T71" s="202">
        <f t="shared" si="20"/>
        <v>2153.2393284910004</v>
      </c>
      <c r="U71" s="202">
        <f t="shared" si="20"/>
        <v>2212.4525802876224</v>
      </c>
      <c r="V71" s="202">
        <f t="shared" si="20"/>
        <v>2274.1527886597028</v>
      </c>
      <c r="W71" s="202">
        <f t="shared" si="20"/>
        <v>2338.4444057834103</v>
      </c>
      <c r="X71" s="202">
        <f t="shared" si="20"/>
        <v>2405.4362708263134</v>
      </c>
      <c r="Y71" s="202">
        <f t="shared" si="20"/>
        <v>2475.2417942010188</v>
      </c>
      <c r="Z71" s="202">
        <f t="shared" si="20"/>
        <v>2547.9791495574614</v>
      </c>
      <c r="AA71" s="202">
        <f t="shared" si="20"/>
        <v>2623.771473838875</v>
      </c>
      <c r="AB71" s="202">
        <f t="shared" si="20"/>
        <v>2702.7470757401079</v>
      </c>
      <c r="AC71" s="202">
        <f t="shared" si="20"/>
        <v>2785.0396529211926</v>
      </c>
      <c r="AD71" s="202">
        <f t="shared" si="20"/>
        <v>2870.788518343883</v>
      </c>
      <c r="AE71" s="202">
        <f t="shared" si="20"/>
        <v>2960.1388361143258</v>
      </c>
      <c r="AF71" s="202">
        <f t="shared" si="20"/>
        <v>3053.2418672311278</v>
      </c>
      <c r="AG71" s="202">
        <f t="shared" si="20"/>
        <v>3150.2552256548352</v>
      </c>
      <c r="AH71" s="202">
        <f t="shared" si="20"/>
        <v>3251.3431451323377</v>
      </c>
      <c r="AI71" s="202">
        <f t="shared" si="20"/>
        <v>3356.6767572278959</v>
      </c>
      <c r="AJ71" s="202">
        <f t="shared" si="20"/>
        <v>3466.4343810314676</v>
      </c>
      <c r="AK71" s="202">
        <f t="shared" si="20"/>
        <v>3580.8018250347895</v>
      </c>
      <c r="AL71" s="202">
        <f t="shared" si="20"/>
        <v>3699.9727016862512</v>
      </c>
      <c r="AM71" s="202">
        <f t="shared" si="20"/>
        <v>3824.148755157074</v>
      </c>
      <c r="AN71" s="202">
        <f t="shared" si="20"/>
        <v>3953.5402028736717</v>
      </c>
      <c r="AO71" s="202">
        <f t="shared" si="20"/>
        <v>4088.3660913943659</v>
      </c>
      <c r="AP71" s="202">
        <f t="shared" si="20"/>
        <v>4228.8546672329294</v>
      </c>
    </row>
    <row r="72" spans="1:45" ht="15" thickBot="1" x14ac:dyDescent="0.25">
      <c r="A72" s="319" t="s">
        <v>296</v>
      </c>
      <c r="B72" s="207">
        <f t="shared" ref="B72:AO72" si="21">B70+B71</f>
        <v>75599.959999999992</v>
      </c>
      <c r="C72" s="207">
        <f t="shared" si="21"/>
        <v>-5775.6661925606304</v>
      </c>
      <c r="D72" s="207">
        <f t="shared" si="21"/>
        <v>-5893.3529726481775</v>
      </c>
      <c r="E72" s="207">
        <f t="shared" si="21"/>
        <v>-6015.9825974994001</v>
      </c>
      <c r="F72" s="207">
        <f t="shared" si="21"/>
        <v>-6143.7626665943753</v>
      </c>
      <c r="G72" s="207">
        <f t="shared" si="21"/>
        <v>-6276.9094985913389</v>
      </c>
      <c r="H72" s="207">
        <f t="shared" si="21"/>
        <v>-6415.6484975321755</v>
      </c>
      <c r="I72" s="207">
        <f t="shared" si="21"/>
        <v>-6560.2145344285263</v>
      </c>
      <c r="J72" s="207">
        <f t="shared" si="21"/>
        <v>-6710.8523448745254</v>
      </c>
      <c r="K72" s="207">
        <f t="shared" si="21"/>
        <v>-6867.8169433592557</v>
      </c>
      <c r="L72" s="207">
        <f t="shared" si="21"/>
        <v>-7031.3740549803451</v>
      </c>
      <c r="M72" s="207">
        <f t="shared" si="21"/>
        <v>-7201.8005652895199</v>
      </c>
      <c r="N72" s="207">
        <f t="shared" si="21"/>
        <v>-7379.3849890316806</v>
      </c>
      <c r="O72" s="207">
        <f t="shared" si="21"/>
        <v>-7564.4279585710101</v>
      </c>
      <c r="P72" s="207">
        <f t="shared" si="21"/>
        <v>-7757.2427328309932</v>
      </c>
      <c r="Q72" s="207">
        <f t="shared" si="21"/>
        <v>-7958.1557276098947</v>
      </c>
      <c r="R72" s="207">
        <f t="shared" si="21"/>
        <v>-8167.5070681695097</v>
      </c>
      <c r="S72" s="207">
        <f t="shared" si="21"/>
        <v>-8385.6511650326302</v>
      </c>
      <c r="T72" s="207">
        <f t="shared" si="21"/>
        <v>-8612.9573139640015</v>
      </c>
      <c r="U72" s="207">
        <f t="shared" si="21"/>
        <v>-8849.8103211504895</v>
      </c>
      <c r="V72" s="207">
        <f t="shared" si="21"/>
        <v>-9096.6111546388092</v>
      </c>
      <c r="W72" s="207">
        <f t="shared" si="21"/>
        <v>-9353.7776231336411</v>
      </c>
      <c r="X72" s="207">
        <f t="shared" si="21"/>
        <v>-9621.7450833052535</v>
      </c>
      <c r="Y72" s="207">
        <f t="shared" si="21"/>
        <v>-9900.9671768040753</v>
      </c>
      <c r="Z72" s="207">
        <f t="shared" si="21"/>
        <v>-10191.916598229845</v>
      </c>
      <c r="AA72" s="207">
        <f t="shared" si="21"/>
        <v>-10495.0858953555</v>
      </c>
      <c r="AB72" s="207">
        <f t="shared" si="21"/>
        <v>-10810.988302960432</v>
      </c>
      <c r="AC72" s="207">
        <f t="shared" si="21"/>
        <v>-11140.15861168477</v>
      </c>
      <c r="AD72" s="207">
        <f t="shared" si="21"/>
        <v>-11483.15407337553</v>
      </c>
      <c r="AE72" s="207">
        <f t="shared" si="21"/>
        <v>-11840.555344457303</v>
      </c>
      <c r="AF72" s="207">
        <f t="shared" si="21"/>
        <v>-12212.967468924511</v>
      </c>
      <c r="AG72" s="207">
        <f t="shared" si="21"/>
        <v>-12601.020902619339</v>
      </c>
      <c r="AH72" s="207">
        <f t="shared" si="21"/>
        <v>-13005.372580529351</v>
      </c>
      <c r="AI72" s="207">
        <f t="shared" si="21"/>
        <v>-13426.707028911584</v>
      </c>
      <c r="AJ72" s="207">
        <f t="shared" si="21"/>
        <v>-13865.737524125871</v>
      </c>
      <c r="AK72" s="207">
        <f t="shared" si="21"/>
        <v>-14323.207300139158</v>
      </c>
      <c r="AL72" s="207">
        <f t="shared" si="21"/>
        <v>-14799.890806745005</v>
      </c>
      <c r="AM72" s="207">
        <f t="shared" si="21"/>
        <v>-15296.595020628296</v>
      </c>
      <c r="AN72" s="207">
        <f t="shared" si="21"/>
        <v>-15814.160811494687</v>
      </c>
      <c r="AO72" s="207">
        <f t="shared" si="21"/>
        <v>-16353.464365577462</v>
      </c>
      <c r="AP72" s="207">
        <f>AP70+AP71</f>
        <v>-16915.418668931718</v>
      </c>
    </row>
    <row r="73" spans="1:45" s="321" customFormat="1" ht="16.5" thickBot="1" x14ac:dyDescent="0.25">
      <c r="A73" s="311"/>
      <c r="B73" s="320">
        <f>G141</f>
        <v>3.5</v>
      </c>
      <c r="C73" s="320">
        <f t="shared" ref="C73:AP73" si="22">H141</f>
        <v>4.5</v>
      </c>
      <c r="D73" s="320">
        <f t="shared" si="22"/>
        <v>5.5</v>
      </c>
      <c r="E73" s="320">
        <f t="shared" si="22"/>
        <v>6.5</v>
      </c>
      <c r="F73" s="320">
        <f t="shared" si="22"/>
        <v>7.5</v>
      </c>
      <c r="G73" s="320">
        <f t="shared" si="22"/>
        <v>8.5</v>
      </c>
      <c r="H73" s="320">
        <f t="shared" si="22"/>
        <v>9.5</v>
      </c>
      <c r="I73" s="320">
        <f t="shared" si="22"/>
        <v>10.5</v>
      </c>
      <c r="J73" s="320">
        <f t="shared" si="22"/>
        <v>11.5</v>
      </c>
      <c r="K73" s="320">
        <f t="shared" si="22"/>
        <v>12.5</v>
      </c>
      <c r="L73" s="320">
        <f t="shared" si="22"/>
        <v>13.5</v>
      </c>
      <c r="M73" s="320">
        <f t="shared" si="22"/>
        <v>14.5</v>
      </c>
      <c r="N73" s="320">
        <f t="shared" si="22"/>
        <v>15.5</v>
      </c>
      <c r="O73" s="320">
        <f t="shared" si="22"/>
        <v>16.5</v>
      </c>
      <c r="P73" s="320">
        <f t="shared" si="22"/>
        <v>17.5</v>
      </c>
      <c r="Q73" s="320">
        <f t="shared" si="22"/>
        <v>18.5</v>
      </c>
      <c r="R73" s="320">
        <f t="shared" si="22"/>
        <v>19.5</v>
      </c>
      <c r="S73" s="320">
        <f t="shared" si="22"/>
        <v>20.5</v>
      </c>
      <c r="T73" s="320">
        <f t="shared" si="22"/>
        <v>21.5</v>
      </c>
      <c r="U73" s="320">
        <f t="shared" si="22"/>
        <v>22.5</v>
      </c>
      <c r="V73" s="320">
        <f t="shared" si="22"/>
        <v>23.5</v>
      </c>
      <c r="W73" s="320">
        <f t="shared" si="22"/>
        <v>24.5</v>
      </c>
      <c r="X73" s="320">
        <f t="shared" si="22"/>
        <v>25.5</v>
      </c>
      <c r="Y73" s="320">
        <f t="shared" si="22"/>
        <v>26.5</v>
      </c>
      <c r="Z73" s="320">
        <f t="shared" si="22"/>
        <v>27.5</v>
      </c>
      <c r="AA73" s="320">
        <f t="shared" si="22"/>
        <v>28.5</v>
      </c>
      <c r="AB73" s="320">
        <f t="shared" si="22"/>
        <v>29.5</v>
      </c>
      <c r="AC73" s="320">
        <f t="shared" si="22"/>
        <v>30.5</v>
      </c>
      <c r="AD73" s="320">
        <f t="shared" si="22"/>
        <v>31.5</v>
      </c>
      <c r="AE73" s="320">
        <f t="shared" si="22"/>
        <v>32.5</v>
      </c>
      <c r="AF73" s="320">
        <f t="shared" si="22"/>
        <v>33.5</v>
      </c>
      <c r="AG73" s="320">
        <f t="shared" si="22"/>
        <v>34.5</v>
      </c>
      <c r="AH73" s="320">
        <f t="shared" si="22"/>
        <v>35.5</v>
      </c>
      <c r="AI73" s="320">
        <f t="shared" si="22"/>
        <v>36.5</v>
      </c>
      <c r="AJ73" s="320">
        <f t="shared" si="22"/>
        <v>37.5</v>
      </c>
      <c r="AK73" s="320">
        <f t="shared" si="22"/>
        <v>38.5</v>
      </c>
      <c r="AL73" s="320">
        <f t="shared" si="22"/>
        <v>39.5</v>
      </c>
      <c r="AM73" s="320">
        <f t="shared" si="22"/>
        <v>40.5</v>
      </c>
      <c r="AN73" s="320">
        <f t="shared" si="22"/>
        <v>41.5</v>
      </c>
      <c r="AO73" s="320">
        <f t="shared" si="22"/>
        <v>42.5</v>
      </c>
      <c r="AP73" s="320">
        <f t="shared" si="22"/>
        <v>43.5</v>
      </c>
      <c r="AQ73" s="265"/>
      <c r="AR73" s="265"/>
      <c r="AS73" s="265"/>
    </row>
    <row r="74" spans="1:45" x14ac:dyDescent="0.2">
      <c r="A74" s="310" t="s">
        <v>295</v>
      </c>
      <c r="B74" s="200">
        <f t="shared" ref="B74:AO74" si="23">B58</f>
        <v>1</v>
      </c>
      <c r="C74" s="200">
        <f t="shared" si="23"/>
        <v>2</v>
      </c>
      <c r="D74" s="200">
        <f t="shared" si="23"/>
        <v>3</v>
      </c>
      <c r="E74" s="200">
        <f t="shared" si="23"/>
        <v>4</v>
      </c>
      <c r="F74" s="200">
        <f t="shared" si="23"/>
        <v>5</v>
      </c>
      <c r="G74" s="200">
        <f t="shared" si="23"/>
        <v>6</v>
      </c>
      <c r="H74" s="200">
        <f t="shared" si="23"/>
        <v>7</v>
      </c>
      <c r="I74" s="200">
        <f t="shared" si="23"/>
        <v>8</v>
      </c>
      <c r="J74" s="200">
        <f t="shared" si="23"/>
        <v>9</v>
      </c>
      <c r="K74" s="200">
        <f t="shared" si="23"/>
        <v>10</v>
      </c>
      <c r="L74" s="200">
        <f t="shared" si="23"/>
        <v>11</v>
      </c>
      <c r="M74" s="200">
        <f t="shared" si="23"/>
        <v>12</v>
      </c>
      <c r="N74" s="200">
        <f t="shared" si="23"/>
        <v>13</v>
      </c>
      <c r="O74" s="200">
        <f t="shared" si="23"/>
        <v>14</v>
      </c>
      <c r="P74" s="200">
        <f t="shared" si="23"/>
        <v>15</v>
      </c>
      <c r="Q74" s="200">
        <f t="shared" si="23"/>
        <v>16</v>
      </c>
      <c r="R74" s="200">
        <f t="shared" si="23"/>
        <v>17</v>
      </c>
      <c r="S74" s="200">
        <f t="shared" si="23"/>
        <v>18</v>
      </c>
      <c r="T74" s="200">
        <f t="shared" si="23"/>
        <v>19</v>
      </c>
      <c r="U74" s="200">
        <f t="shared" si="23"/>
        <v>20</v>
      </c>
      <c r="V74" s="200">
        <f t="shared" si="23"/>
        <v>21</v>
      </c>
      <c r="W74" s="200">
        <f t="shared" si="23"/>
        <v>22</v>
      </c>
      <c r="X74" s="200">
        <f t="shared" si="23"/>
        <v>23</v>
      </c>
      <c r="Y74" s="200">
        <f t="shared" si="23"/>
        <v>24</v>
      </c>
      <c r="Z74" s="200">
        <f t="shared" si="23"/>
        <v>25</v>
      </c>
      <c r="AA74" s="200">
        <f t="shared" si="23"/>
        <v>26</v>
      </c>
      <c r="AB74" s="200">
        <f t="shared" si="23"/>
        <v>27</v>
      </c>
      <c r="AC74" s="200">
        <f t="shared" si="23"/>
        <v>28</v>
      </c>
      <c r="AD74" s="200">
        <f t="shared" si="23"/>
        <v>29</v>
      </c>
      <c r="AE74" s="200">
        <f t="shared" si="23"/>
        <v>30</v>
      </c>
      <c r="AF74" s="200">
        <f t="shared" si="23"/>
        <v>31</v>
      </c>
      <c r="AG74" s="200">
        <f t="shared" si="23"/>
        <v>32</v>
      </c>
      <c r="AH74" s="200">
        <f t="shared" si="23"/>
        <v>33</v>
      </c>
      <c r="AI74" s="200">
        <f t="shared" si="23"/>
        <v>34</v>
      </c>
      <c r="AJ74" s="200">
        <f t="shared" si="23"/>
        <v>35</v>
      </c>
      <c r="AK74" s="200">
        <f t="shared" si="23"/>
        <v>36</v>
      </c>
      <c r="AL74" s="200">
        <f t="shared" si="23"/>
        <v>37</v>
      </c>
      <c r="AM74" s="200">
        <f t="shared" si="23"/>
        <v>38</v>
      </c>
      <c r="AN74" s="200">
        <f t="shared" si="23"/>
        <v>39</v>
      </c>
      <c r="AO74" s="200">
        <f t="shared" si="23"/>
        <v>40</v>
      </c>
      <c r="AP74" s="200">
        <f>AP58</f>
        <v>41</v>
      </c>
    </row>
    <row r="75" spans="1:45" ht="28.5" x14ac:dyDescent="0.2">
      <c r="A75" s="314" t="s">
        <v>547</v>
      </c>
      <c r="B75" s="205">
        <f t="shared" ref="B75:AO75" si="24">B68</f>
        <v>94499.95</v>
      </c>
      <c r="C75" s="205">
        <f t="shared" si="24"/>
        <v>-7219.5827407007882</v>
      </c>
      <c r="D75" s="205">
        <f>D68</f>
        <v>-7366.6912158102214</v>
      </c>
      <c r="E75" s="205">
        <f t="shared" si="24"/>
        <v>-7519.9782468742505</v>
      </c>
      <c r="F75" s="205">
        <f t="shared" si="24"/>
        <v>-7679.7033332429692</v>
      </c>
      <c r="G75" s="205">
        <f t="shared" si="24"/>
        <v>-7846.1368732391738</v>
      </c>
      <c r="H75" s="205">
        <f t="shared" si="24"/>
        <v>-8019.5606219152196</v>
      </c>
      <c r="I75" s="205">
        <f t="shared" si="24"/>
        <v>-8200.2681680356582</v>
      </c>
      <c r="J75" s="205">
        <f t="shared" si="24"/>
        <v>-8388.5654310931568</v>
      </c>
      <c r="K75" s="205">
        <f t="shared" si="24"/>
        <v>-8584.7711791990696</v>
      </c>
      <c r="L75" s="205">
        <f t="shared" si="24"/>
        <v>-8789.2175687254312</v>
      </c>
      <c r="M75" s="205">
        <f t="shared" si="24"/>
        <v>-9002.2507066118997</v>
      </c>
      <c r="N75" s="205">
        <f t="shared" si="24"/>
        <v>-9224.2312362896009</v>
      </c>
      <c r="O75" s="205">
        <f t="shared" si="24"/>
        <v>-9455.5349482137626</v>
      </c>
      <c r="P75" s="205">
        <f t="shared" si="24"/>
        <v>-9696.5534160387415</v>
      </c>
      <c r="Q75" s="205">
        <f t="shared" si="24"/>
        <v>-9947.6946595123682</v>
      </c>
      <c r="R75" s="205">
        <f t="shared" si="24"/>
        <v>-10209.383835211887</v>
      </c>
      <c r="S75" s="205">
        <f t="shared" si="24"/>
        <v>-10482.063956290787</v>
      </c>
      <c r="T75" s="205">
        <f t="shared" si="24"/>
        <v>-10766.196642455001</v>
      </c>
      <c r="U75" s="205">
        <f t="shared" si="24"/>
        <v>-11062.262901438111</v>
      </c>
      <c r="V75" s="205">
        <f t="shared" si="24"/>
        <v>-11370.763943298512</v>
      </c>
      <c r="W75" s="205">
        <f t="shared" si="24"/>
        <v>-11692.222028917051</v>
      </c>
      <c r="X75" s="205">
        <f t="shared" si="24"/>
        <v>-12027.181354131566</v>
      </c>
      <c r="Y75" s="205">
        <f t="shared" si="24"/>
        <v>-12376.208971005093</v>
      </c>
      <c r="Z75" s="205">
        <f t="shared" si="24"/>
        <v>-12739.895747787306</v>
      </c>
      <c r="AA75" s="205">
        <f t="shared" si="24"/>
        <v>-13118.857369194375</v>
      </c>
      <c r="AB75" s="205">
        <f t="shared" si="24"/>
        <v>-13513.73537870054</v>
      </c>
      <c r="AC75" s="205">
        <f t="shared" si="24"/>
        <v>-13925.198264605962</v>
      </c>
      <c r="AD75" s="205">
        <f t="shared" si="24"/>
        <v>-14353.942591719413</v>
      </c>
      <c r="AE75" s="205">
        <f t="shared" si="24"/>
        <v>-14800.694180571629</v>
      </c>
      <c r="AF75" s="205">
        <f t="shared" si="24"/>
        <v>-15266.209336155638</v>
      </c>
      <c r="AG75" s="205">
        <f t="shared" si="24"/>
        <v>-15751.276128274174</v>
      </c>
      <c r="AH75" s="205">
        <f t="shared" si="24"/>
        <v>-16256.715725661688</v>
      </c>
      <c r="AI75" s="205">
        <f t="shared" si="24"/>
        <v>-16783.383786139479</v>
      </c>
      <c r="AJ75" s="205">
        <f t="shared" si="24"/>
        <v>-17332.171905157338</v>
      </c>
      <c r="AK75" s="205">
        <f t="shared" si="24"/>
        <v>-17904.009125173947</v>
      </c>
      <c r="AL75" s="205">
        <f t="shared" si="24"/>
        <v>-18499.863508431255</v>
      </c>
      <c r="AM75" s="205">
        <f t="shared" si="24"/>
        <v>-19120.74377578537</v>
      </c>
      <c r="AN75" s="205">
        <f t="shared" si="24"/>
        <v>-19767.701014368358</v>
      </c>
      <c r="AO75" s="205">
        <f t="shared" si="24"/>
        <v>-20441.830456971828</v>
      </c>
      <c r="AP75" s="205">
        <f>AP68</f>
        <v>-21144.273336164646</v>
      </c>
    </row>
    <row r="76" spans="1:45" x14ac:dyDescent="0.2">
      <c r="A76" s="206" t="s">
        <v>294</v>
      </c>
      <c r="B76" s="202">
        <f t="shared" ref="B76:AO76" si="25">-B67</f>
        <v>0</v>
      </c>
      <c r="C76" s="202">
        <f>-C67</f>
        <v>3717</v>
      </c>
      <c r="D76" s="202">
        <f t="shared" si="25"/>
        <v>3717</v>
      </c>
      <c r="E76" s="202">
        <f t="shared" si="25"/>
        <v>3717</v>
      </c>
      <c r="F76" s="202">
        <f>-C67</f>
        <v>3717</v>
      </c>
      <c r="G76" s="202">
        <f t="shared" si="25"/>
        <v>3717</v>
      </c>
      <c r="H76" s="202">
        <f t="shared" si="25"/>
        <v>3717</v>
      </c>
      <c r="I76" s="202">
        <f t="shared" si="25"/>
        <v>3717</v>
      </c>
      <c r="J76" s="202">
        <f t="shared" si="25"/>
        <v>3717</v>
      </c>
      <c r="K76" s="202">
        <f t="shared" si="25"/>
        <v>3717</v>
      </c>
      <c r="L76" s="202">
        <f>-L67</f>
        <v>3717</v>
      </c>
      <c r="M76" s="202">
        <f>-M67</f>
        <v>3717</v>
      </c>
      <c r="N76" s="202">
        <f t="shared" si="25"/>
        <v>3717</v>
      </c>
      <c r="O76" s="202">
        <f t="shared" si="25"/>
        <v>3717</v>
      </c>
      <c r="P76" s="202">
        <f t="shared" si="25"/>
        <v>3717</v>
      </c>
      <c r="Q76" s="202">
        <f t="shared" si="25"/>
        <v>3717</v>
      </c>
      <c r="R76" s="202">
        <f t="shared" si="25"/>
        <v>3717</v>
      </c>
      <c r="S76" s="202">
        <f t="shared" si="25"/>
        <v>3717</v>
      </c>
      <c r="T76" s="202">
        <f t="shared" si="25"/>
        <v>3717</v>
      </c>
      <c r="U76" s="202">
        <f t="shared" si="25"/>
        <v>3717</v>
      </c>
      <c r="V76" s="202">
        <f t="shared" si="25"/>
        <v>3717</v>
      </c>
      <c r="W76" s="202">
        <f t="shared" si="25"/>
        <v>3717</v>
      </c>
      <c r="X76" s="202">
        <f t="shared" si="25"/>
        <v>3717</v>
      </c>
      <c r="Y76" s="202">
        <f t="shared" si="25"/>
        <v>3717</v>
      </c>
      <c r="Z76" s="202">
        <f t="shared" si="25"/>
        <v>3717</v>
      </c>
      <c r="AA76" s="202">
        <f t="shared" si="25"/>
        <v>3717</v>
      </c>
      <c r="AB76" s="202">
        <f t="shared" si="25"/>
        <v>3717</v>
      </c>
      <c r="AC76" s="202">
        <f t="shared" si="25"/>
        <v>3717</v>
      </c>
      <c r="AD76" s="202">
        <f t="shared" si="25"/>
        <v>3717</v>
      </c>
      <c r="AE76" s="202">
        <f t="shared" si="25"/>
        <v>3717</v>
      </c>
      <c r="AF76" s="202">
        <f t="shared" si="25"/>
        <v>3717</v>
      </c>
      <c r="AG76" s="202">
        <f t="shared" si="25"/>
        <v>3717</v>
      </c>
      <c r="AH76" s="202">
        <f t="shared" si="25"/>
        <v>3717</v>
      </c>
      <c r="AI76" s="202">
        <f t="shared" si="25"/>
        <v>3717</v>
      </c>
      <c r="AJ76" s="202">
        <f t="shared" si="25"/>
        <v>3717</v>
      </c>
      <c r="AK76" s="202">
        <f t="shared" si="25"/>
        <v>3717</v>
      </c>
      <c r="AL76" s="202">
        <f t="shared" si="25"/>
        <v>3717</v>
      </c>
      <c r="AM76" s="202">
        <f t="shared" si="25"/>
        <v>3717</v>
      </c>
      <c r="AN76" s="202">
        <f t="shared" si="25"/>
        <v>3717</v>
      </c>
      <c r="AO76" s="202">
        <f t="shared" si="25"/>
        <v>3717</v>
      </c>
      <c r="AP76" s="202">
        <f>-AP67</f>
        <v>3717</v>
      </c>
    </row>
    <row r="77" spans="1:45" x14ac:dyDescent="0.2">
      <c r="A77" s="206" t="s">
        <v>293</v>
      </c>
      <c r="B77" s="202">
        <f t="shared" ref="B77:AO77" si="26">B69</f>
        <v>0</v>
      </c>
      <c r="C77" s="202">
        <f t="shared" si="26"/>
        <v>0</v>
      </c>
      <c r="D77" s="202">
        <f t="shared" si="26"/>
        <v>0</v>
      </c>
      <c r="E77" s="202">
        <f t="shared" si="26"/>
        <v>0</v>
      </c>
      <c r="F77" s="202">
        <f t="shared" si="26"/>
        <v>0</v>
      </c>
      <c r="G77" s="202">
        <f t="shared" si="26"/>
        <v>0</v>
      </c>
      <c r="H77" s="202">
        <f t="shared" si="26"/>
        <v>0</v>
      </c>
      <c r="I77" s="202">
        <f t="shared" si="26"/>
        <v>0</v>
      </c>
      <c r="J77" s="202">
        <f t="shared" si="26"/>
        <v>0</v>
      </c>
      <c r="K77" s="202">
        <f t="shared" si="26"/>
        <v>0</v>
      </c>
      <c r="L77" s="202">
        <f t="shared" si="26"/>
        <v>0</v>
      </c>
      <c r="M77" s="202">
        <f t="shared" si="26"/>
        <v>0</v>
      </c>
      <c r="N77" s="202">
        <f t="shared" si="26"/>
        <v>0</v>
      </c>
      <c r="O77" s="202">
        <f t="shared" si="26"/>
        <v>0</v>
      </c>
      <c r="P77" s="202">
        <f t="shared" si="26"/>
        <v>0</v>
      </c>
      <c r="Q77" s="202">
        <f t="shared" si="26"/>
        <v>0</v>
      </c>
      <c r="R77" s="202">
        <f t="shared" si="26"/>
        <v>0</v>
      </c>
      <c r="S77" s="202">
        <f t="shared" si="26"/>
        <v>0</v>
      </c>
      <c r="T77" s="202">
        <f t="shared" si="26"/>
        <v>0</v>
      </c>
      <c r="U77" s="202">
        <f t="shared" si="26"/>
        <v>0</v>
      </c>
      <c r="V77" s="202">
        <f t="shared" si="26"/>
        <v>0</v>
      </c>
      <c r="W77" s="202">
        <f t="shared" si="26"/>
        <v>0</v>
      </c>
      <c r="X77" s="202">
        <f t="shared" si="26"/>
        <v>0</v>
      </c>
      <c r="Y77" s="202">
        <f t="shared" si="26"/>
        <v>0</v>
      </c>
      <c r="Z77" s="202">
        <f t="shared" si="26"/>
        <v>0</v>
      </c>
      <c r="AA77" s="202">
        <f t="shared" si="26"/>
        <v>0</v>
      </c>
      <c r="AB77" s="202">
        <f t="shared" si="26"/>
        <v>0</v>
      </c>
      <c r="AC77" s="202">
        <f t="shared" si="26"/>
        <v>0</v>
      </c>
      <c r="AD77" s="202">
        <f t="shared" si="26"/>
        <v>0</v>
      </c>
      <c r="AE77" s="202">
        <f t="shared" si="26"/>
        <v>0</v>
      </c>
      <c r="AF77" s="202">
        <f t="shared" si="26"/>
        <v>0</v>
      </c>
      <c r="AG77" s="202">
        <f t="shared" si="26"/>
        <v>0</v>
      </c>
      <c r="AH77" s="202">
        <f t="shared" si="26"/>
        <v>0</v>
      </c>
      <c r="AI77" s="202">
        <f t="shared" si="26"/>
        <v>0</v>
      </c>
      <c r="AJ77" s="202">
        <f t="shared" si="26"/>
        <v>0</v>
      </c>
      <c r="AK77" s="202">
        <f t="shared" si="26"/>
        <v>0</v>
      </c>
      <c r="AL77" s="202">
        <f t="shared" si="26"/>
        <v>0</v>
      </c>
      <c r="AM77" s="202">
        <f t="shared" si="26"/>
        <v>0</v>
      </c>
      <c r="AN77" s="202">
        <f t="shared" si="26"/>
        <v>0</v>
      </c>
      <c r="AO77" s="202">
        <f t="shared" si="26"/>
        <v>0</v>
      </c>
      <c r="AP77" s="202">
        <f>AP69</f>
        <v>0</v>
      </c>
    </row>
    <row r="78" spans="1:45" x14ac:dyDescent="0.2">
      <c r="A78" s="206" t="s">
        <v>292</v>
      </c>
      <c r="B78" s="202">
        <f>IF(SUM($B$71:B71)+SUM($A$78:A78)&gt;0,0,SUM($B$71:B71)-SUM($A$78:A78))</f>
        <v>-18899.990000000002</v>
      </c>
      <c r="C78" s="202">
        <f>IF(SUM($B$71:C71)+SUM($A$78:B78)&gt;0,0,SUM($B$71:C71)-SUM($A$78:B78))</f>
        <v>1443.9165481401578</v>
      </c>
      <c r="D78" s="202">
        <f>IF(SUM($B$71:D71)+SUM($A$78:C78)&gt;0,0,SUM($B$71:D71)-SUM($A$78:C78))</f>
        <v>1473.3382431620448</v>
      </c>
      <c r="E78" s="202">
        <f>IF(SUM($B$71:E71)+SUM($A$78:D78)&gt;0,0,SUM($B$71:E71)-SUM($A$78:D78))</f>
        <v>1503.9956493748505</v>
      </c>
      <c r="F78" s="202">
        <f>IF(SUM($B$71:F71)+SUM($A$78:E78)&gt;0,0,SUM($B$71:F71)-SUM($A$78:E78))</f>
        <v>1535.9406666485938</v>
      </c>
      <c r="G78" s="202">
        <f>IF(SUM($B$71:G71)+SUM($A$78:F78)&gt;0,0,SUM($B$71:G71)-SUM($A$78:F78))</f>
        <v>1569.2273746478349</v>
      </c>
      <c r="H78" s="202">
        <f>IF(SUM($B$71:H71)+SUM($A$78:G78)&gt;0,0,SUM($B$71:H71)-SUM($A$78:G78))</f>
        <v>1603.9121243830432</v>
      </c>
      <c r="I78" s="202">
        <f>IF(SUM($B$71:I71)+SUM($A$78:H78)&gt;0,0,SUM($B$71:I71)-SUM($A$78:H78))</f>
        <v>1640.0536336071318</v>
      </c>
      <c r="J78" s="202">
        <f>IF(SUM($B$71:J71)+SUM($A$78:I78)&gt;0,0,SUM($B$71:J71)-SUM($A$78:I78))</f>
        <v>1677.7130862186314</v>
      </c>
      <c r="K78" s="202">
        <f>IF(SUM($B$71:K71)+SUM($A$78:J78)&gt;0,0,SUM($B$71:K71)-SUM($A$78:J78))</f>
        <v>1716.9542358398139</v>
      </c>
      <c r="L78" s="202">
        <f>IF(SUM($B$71:L71)+SUM($A$78:K78)&gt;0,0,SUM($B$71:L71)-SUM($A$78:K78))</f>
        <v>1757.8435137450861</v>
      </c>
      <c r="M78" s="202">
        <f>IF(SUM($B$71:M71)+SUM($A$78:L78)&gt;0,0,SUM($B$71:M71)-SUM($A$78:L78))</f>
        <v>1800.45014132238</v>
      </c>
      <c r="N78" s="202">
        <f>IF(SUM($B$71:N71)+SUM($A$78:M78)&gt;0,0,SUM($B$71:N71)-SUM($A$78:M78))</f>
        <v>1844.8462472579204</v>
      </c>
      <c r="O78" s="202">
        <f>IF(SUM($B$71:O71)+SUM($A$78:N78)&gt;0,0,SUM($B$71:O71)-SUM($A$78:N78))</f>
        <v>0</v>
      </c>
      <c r="P78" s="202">
        <f>IF(SUM($B$71:P71)+SUM($A$78:O78)&gt;0,0,SUM($B$71:P71)-SUM($A$78:O78))</f>
        <v>0</v>
      </c>
      <c r="Q78" s="202">
        <f>IF(SUM($B$71:Q71)+SUM($A$78:P78)&gt;0,0,SUM($B$71:Q71)-SUM($A$78:P78))</f>
        <v>0</v>
      </c>
      <c r="R78" s="202">
        <f>IF(SUM($B$71:R71)+SUM($A$78:Q78)&gt;0,0,SUM($B$71:R71)-SUM($A$78:Q78))</f>
        <v>0</v>
      </c>
      <c r="S78" s="202">
        <f>IF(SUM($B$71:S71)+SUM($A$78:R78)&gt;0,0,SUM($B$71:S71)-SUM($A$78:R78))</f>
        <v>0</v>
      </c>
      <c r="T78" s="202">
        <f>IF(SUM($B$71:T71)+SUM($A$78:S78)&gt;0,0,SUM($B$71:T71)-SUM($A$78:S78))</f>
        <v>0</v>
      </c>
      <c r="U78" s="202">
        <f>IF(SUM($B$71:U71)+SUM($A$78:T78)&gt;0,0,SUM($B$71:U71)-SUM($A$78:T78))</f>
        <v>0</v>
      </c>
      <c r="V78" s="202">
        <f>IF(SUM($B$71:V71)+SUM($A$78:U78)&gt;0,0,SUM($B$71:V71)-SUM($A$78:U78))</f>
        <v>0</v>
      </c>
      <c r="W78" s="202">
        <f>IF(SUM($B$71:W71)+SUM($A$78:V78)&gt;0,0,SUM($B$71:W71)-SUM($A$78:V78))</f>
        <v>0</v>
      </c>
      <c r="X78" s="202">
        <f>IF(SUM($B$71:X71)+SUM($A$78:W78)&gt;0,0,SUM($B$71:X71)-SUM($A$78:W78))</f>
        <v>0</v>
      </c>
      <c r="Y78" s="202">
        <f>IF(SUM($B$71:Y71)+SUM($A$78:X78)&gt;0,0,SUM($B$71:Y71)-SUM($A$78:X78))</f>
        <v>0</v>
      </c>
      <c r="Z78" s="202">
        <f>IF(SUM($B$71:Z71)+SUM($A$78:Y78)&gt;0,0,SUM($B$71:Z71)-SUM($A$78:Y78))</f>
        <v>0</v>
      </c>
      <c r="AA78" s="202">
        <f>IF(SUM($B$71:AA71)+SUM($A$78:Z78)&gt;0,0,SUM($B$71:AA71)-SUM($A$78:Z78))</f>
        <v>0</v>
      </c>
      <c r="AB78" s="202">
        <f>IF(SUM($B$71:AB71)+SUM($A$78:AA78)&gt;0,0,SUM($B$71:AB71)-SUM($A$78:AA78))</f>
        <v>0</v>
      </c>
      <c r="AC78" s="202">
        <f>IF(SUM($B$71:AC71)+SUM($A$78:AB78)&gt;0,0,SUM($B$71:AC71)-SUM($A$78:AB78))</f>
        <v>0</v>
      </c>
      <c r="AD78" s="202">
        <f>IF(SUM($B$71:AD71)+SUM($A$78:AC78)&gt;0,0,SUM($B$71:AD71)-SUM($A$78:AC78))</f>
        <v>0</v>
      </c>
      <c r="AE78" s="202">
        <f>IF(SUM($B$71:AE71)+SUM($A$78:AD78)&gt;0,0,SUM($B$71:AE71)-SUM($A$78:AD78))</f>
        <v>0</v>
      </c>
      <c r="AF78" s="202">
        <f>IF(SUM($B$71:AF71)+SUM($A$78:AE78)&gt;0,0,SUM($B$71:AF71)-SUM($A$78:AE78))</f>
        <v>0</v>
      </c>
      <c r="AG78" s="202">
        <f>IF(SUM($B$71:AG71)+SUM($A$78:AF78)&gt;0,0,SUM($B$71:AG71)-SUM($A$78:AF78))</f>
        <v>0</v>
      </c>
      <c r="AH78" s="202">
        <f>IF(SUM($B$71:AH71)+SUM($A$78:AG78)&gt;0,0,SUM($B$71:AH71)-SUM($A$78:AG78))</f>
        <v>0</v>
      </c>
      <c r="AI78" s="202">
        <f>IF(SUM($B$71:AI71)+SUM($A$78:AH78)&gt;0,0,SUM($B$71:AI71)-SUM($A$78:AH78))</f>
        <v>0</v>
      </c>
      <c r="AJ78" s="202">
        <f>IF(SUM($B$71:AJ71)+SUM($A$78:AI78)&gt;0,0,SUM($B$71:AJ71)-SUM($A$78:AI78))</f>
        <v>0</v>
      </c>
      <c r="AK78" s="202">
        <f>IF(SUM($B$71:AK71)+SUM($A$78:AJ78)&gt;0,0,SUM($B$71:AK71)-SUM($A$78:AJ78))</f>
        <v>0</v>
      </c>
      <c r="AL78" s="202">
        <f>IF(SUM($B$71:AL71)+SUM($A$78:AK78)&gt;0,0,SUM($B$71:AL71)-SUM($A$78:AK78))</f>
        <v>0</v>
      </c>
      <c r="AM78" s="202">
        <f>IF(SUM($B$71:AM71)+SUM($A$78:AL78)&gt;0,0,SUM($B$71:AM71)-SUM($A$78:AL78))</f>
        <v>0</v>
      </c>
      <c r="AN78" s="202">
        <f>IF(SUM($B$71:AN71)+SUM($A$78:AM78)&gt;0,0,SUM($B$71:AN71)-SUM($A$78:AM78))</f>
        <v>0</v>
      </c>
      <c r="AO78" s="202">
        <f>IF(SUM($B$71:AO71)+SUM($A$78:AN78)&gt;0,0,SUM($B$71:AO71)-SUM($A$78:AN78))</f>
        <v>0</v>
      </c>
      <c r="AP78" s="202">
        <f>IF(SUM($B$71:AP71)+SUM($A$78:AO78)&gt;0,0,SUM($B$71:AP71)-SUM($A$78:AO78))</f>
        <v>0</v>
      </c>
    </row>
    <row r="79" spans="1:45" x14ac:dyDescent="0.2">
      <c r="A79" s="206" t="s">
        <v>291</v>
      </c>
      <c r="B79" s="202">
        <f>IF(((SUM($B$59:B59)+SUM($B$61:B64))+SUM($B$81:B81))&lt;0,((SUM($B$59:B59)+SUM($B$61:B64))+SUM($B$81:B81))*0.18-SUM($A$79:A79),IF(SUM(A$79:$B79)&lt;0,0-SUM(A$79:$B79),0))</f>
        <v>-9.0000000005238685E-3</v>
      </c>
      <c r="C79" s="202">
        <f>IF(((SUM($B$59:C59)+SUM($B$61:C64))+SUM($B$81:C81))&lt;0,((SUM($B$59:C59)+SUM($B$61:C64))+SUM($B$81:C81))*0.18-SUM($A$79:B79),IF(SUM($B$79:B79)&lt;0,0-SUM($B$79:B79),0))</f>
        <v>-630.46489332614203</v>
      </c>
      <c r="D79" s="202">
        <f>IF(((SUM($B$59:D59)+SUM($B$61:D64))+SUM($B$81:D81))&lt;0,((SUM($B$59:D59)+SUM($B$61:D64))+SUM($B$81:D81))*0.18-SUM($A$79:C79),IF(SUM($B$79:C79)&lt;0,0-SUM($B$79:C79),0))</f>
        <v>-656.94441884583978</v>
      </c>
      <c r="E79" s="202">
        <f>IF(((SUM($B$59:E59)+SUM($B$61:E64))+SUM($B$81:E81))&lt;0,((SUM($B$59:E59)+SUM($B$61:E64))+SUM($B$81:E81))*0.18-SUM($A$79:D79),IF(SUM($B$79:D79)&lt;0,0-SUM($B$79:D79),0))</f>
        <v>-684.53608443736471</v>
      </c>
      <c r="F79" s="202">
        <f>IF(((SUM($B$59:F59)+SUM($B$61:F64))+SUM($B$81:F81))&lt;0,((SUM($B$59:F59)+SUM($B$61:F64))+SUM($B$81:F81))*0.18-SUM($A$79:E79),IF(SUM($B$79:E79)&lt;0,0-SUM($B$79:E79),0))</f>
        <v>-713.2865999837345</v>
      </c>
      <c r="G79" s="202">
        <f>IF(((SUM($B$59:G59)+SUM($B$61:G64))+SUM($B$81:G81))&lt;0,((SUM($B$59:G59)+SUM($B$61:G64))+SUM($B$81:G81))*0.18-SUM($A$79:F79),IF(SUM($B$79:F79)&lt;0,0-SUM($B$79:F79),0))</f>
        <v>-743.24463718305105</v>
      </c>
      <c r="H79" s="202">
        <f>IF(((SUM($B$59:H59)+SUM($B$61:H64))+SUM($B$81:H81))&lt;0,((SUM($B$59:H59)+SUM($B$61:H64))+SUM($B$81:H81))*0.18-SUM($A$79:G79),IF(SUM($B$79:G79)&lt;0,0-SUM($B$79:G79),0))</f>
        <v>-774.46091194474002</v>
      </c>
      <c r="I79" s="202">
        <f>IF(((SUM($B$59:I59)+SUM($B$61:I64))+SUM($B$81:I81))&lt;0,((SUM($B$59:I59)+SUM($B$61:I64))+SUM($B$81:I81))*0.18-SUM($A$79:H79),IF(SUM($B$79:H79)&lt;0,0-SUM($B$79:H79),0))</f>
        <v>-806.98827024641923</v>
      </c>
      <c r="J79" s="202">
        <f>IF(((SUM($B$59:J59)+SUM($B$61:J64))+SUM($B$81:J81))&lt;0,((SUM($B$59:J59)+SUM($B$61:J64))+SUM($B$81:J81))*0.18-SUM($A$79:I79),IF(SUM($B$79:I79)&lt;0,0-SUM($B$79:I79),0))</f>
        <v>-840.88177759676819</v>
      </c>
      <c r="K79" s="202">
        <f>IF(((SUM($B$59:K59)+SUM($B$61:K64))+SUM($B$81:K81))&lt;0,((SUM($B$59:K59)+SUM($B$61:K64))+SUM($B$81:K81))*0.18-SUM($A$79:J79),IF(SUM($B$79:J79)&lt;0,0-SUM($B$79:J79),0))</f>
        <v>-876.19881225583231</v>
      </c>
      <c r="L79" s="202">
        <f>IF(((SUM($B$59:L59)+SUM($B$61:L64))+SUM($B$81:L81))&lt;0,((SUM($B$59:L59)+SUM($B$61:L64))+SUM($B$81:L81))*0.18-SUM($A$79:K79),IF(SUM($B$79:K79)&lt;0,0-SUM($B$79:K79),0))</f>
        <v>-912.99916237057641</v>
      </c>
      <c r="M79" s="202">
        <f>IF(((SUM($B$59:M59)+SUM($B$61:M64))+SUM($B$81:M81))&lt;0,((SUM($B$59:M59)+SUM($B$61:M64))+SUM($B$81:M81))*0.18-SUM($A$79:L79),IF(SUM($B$79:L79)&lt;0,0-SUM($B$79:L79),0))</f>
        <v>-951.3451271901431</v>
      </c>
      <c r="N79" s="202">
        <f>IF(((SUM($B$59:N59)+SUM($B$61:N64))+SUM($B$81:N81))&lt;0,((SUM($B$59:N59)+SUM($B$61:N64))+SUM($B$81:N81))*0.18-SUM($A$79:M79),IF(SUM($B$79:M79)&lt;0,0-SUM($B$79:M79),0))</f>
        <v>-991.3016225321262</v>
      </c>
      <c r="O79" s="202">
        <f>IF(((SUM($B$59:O59)+SUM($B$61:O64))+SUM($B$81:O81))&lt;0,((SUM($B$59:O59)+SUM($B$61:O64))+SUM($B$81:O81))*0.18-SUM($A$79:N79),IF(SUM($B$79:N79)&lt;0,0-SUM($B$79:N79),0))</f>
        <v>-1032.9362906784772</v>
      </c>
      <c r="P79" s="202">
        <f>IF(((SUM($B$59:P59)+SUM($B$61:P64))+SUM($B$81:P81))&lt;0,((SUM($B$59:P59)+SUM($B$61:P64))+SUM($B$81:P81))*0.18-SUM($A$79:O79),IF(SUM($B$79:O79)&lt;0,0-SUM($B$79:O79),0))</f>
        <v>-1076.3196148869738</v>
      </c>
      <c r="Q79" s="202">
        <f>IF(((SUM($B$59:Q59)+SUM($B$61:Q64))+SUM($B$81:Q81))&lt;0,((SUM($B$59:Q59)+SUM($B$61:Q64))+SUM($B$81:Q81))*0.18-SUM($A$79:P79),IF(SUM($B$79:P79)&lt;0,0-SUM($B$79:P79),0))</f>
        <v>-1121.5250387122251</v>
      </c>
      <c r="R79" s="202">
        <f>IF(((SUM($B$59:R59)+SUM($B$61:R64))+SUM($B$81:R81))&lt;0,((SUM($B$59:R59)+SUM($B$61:R64))+SUM($B$81:R81))*0.18-SUM($A$79:Q79),IF(SUM($B$79:Q79)&lt;0,0-SUM($B$79:Q79),0))</f>
        <v>-1168.6290903381414</v>
      </c>
      <c r="S79" s="202">
        <f>IF(((SUM($B$59:S59)+SUM($B$61:S64))+SUM($B$81:S81))&lt;0,((SUM($B$59:S59)+SUM($B$61:S64))+SUM($B$81:S81))*0.18-SUM($A$79:R79),IF(SUM($B$79:R79)&lt;0,0-SUM($B$79:R79),0))</f>
        <v>-1217.7115121323404</v>
      </c>
      <c r="T79" s="202">
        <f>IF(((SUM($B$59:T59)+SUM($B$61:T64))+SUM($B$81:T81))&lt;0,((SUM($B$59:T59)+SUM($B$61:T64))+SUM($B$81:T81))*0.18-SUM($A$79:S79),IF(SUM($B$79:S79)&lt;0,0-SUM($B$79:S79),0))</f>
        <v>-1268.8553956419</v>
      </c>
      <c r="U79" s="202">
        <f>IF(((SUM($B$59:U59)+SUM($B$61:U64))+SUM($B$81:U81))&lt;0,((SUM($B$59:U59)+SUM($B$61:U64))+SUM($B$81:U81))*0.18-SUM($A$79:T79),IF(SUM($B$79:T79)&lt;0,0-SUM($B$79:T79),0))</f>
        <v>-1322.1473222588611</v>
      </c>
      <c r="V79" s="202">
        <f>IF(((SUM($B$59:V59)+SUM($B$61:V64))+SUM($B$81:V81))&lt;0,((SUM($B$59:V59)+SUM($B$61:V64))+SUM($B$81:V81))*0.18-SUM($A$79:U79),IF(SUM($B$79:U79)&lt;0,0-SUM($B$79:U79),0))</f>
        <v>-1377.6775097937316</v>
      </c>
      <c r="W79" s="202">
        <f>IF(((SUM($B$59:W59)+SUM($B$61:W64))+SUM($B$81:W81))&lt;0,((SUM($B$59:W59)+SUM($B$61:W64))+SUM($B$81:W81))*0.18-SUM($A$79:V79),IF(SUM($B$79:V79)&lt;0,0-SUM($B$79:V79),0))</f>
        <v>-1435.5399652050692</v>
      </c>
      <c r="X79" s="202">
        <f>IF(((SUM($B$59:X59)+SUM($B$61:X64))+SUM($B$81:X81))&lt;0,((SUM($B$59:X59)+SUM($B$61:X64))+SUM($B$81:X81))*0.18-SUM($A$79:W79),IF(SUM($B$79:W79)&lt;0,0-SUM($B$79:W79),0))</f>
        <v>-1495.8326437436808</v>
      </c>
      <c r="Y79" s="202">
        <f>IF(((SUM($B$59:Y59)+SUM($B$61:Y64))+SUM($B$81:Y81))&lt;0,((SUM($B$59:Y59)+SUM($B$61:Y64))+SUM($B$81:Y81))*0.18-SUM($A$79:X79),IF(SUM($B$79:X79)&lt;0,0-SUM($B$79:X79),0))</f>
        <v>-1558.6576147809174</v>
      </c>
      <c r="Z79" s="202">
        <f>IF(((SUM($B$59:Z59)+SUM($B$61:Z64))+SUM($B$81:Z81))&lt;0,((SUM($B$59:Z59)+SUM($B$61:Z64))+SUM($B$81:Z81))*0.18-SUM($A$79:Y79),IF(SUM($B$79:Y79)&lt;0,0-SUM($B$79:Y79),0))</f>
        <v>-1624.1212346017201</v>
      </c>
      <c r="AA79" s="202">
        <f>IF(((SUM($B$59:AA59)+SUM($B$61:AA64))+SUM($B$81:AA81))&lt;0,((SUM($B$59:AA59)+SUM($B$61:AA64))+SUM($B$81:AA81))*0.18-SUM($A$79:Z79),IF(SUM($B$79:Z79)&lt;0,0-SUM($B$79:Z79),0))</f>
        <v>-1692.3343264549876</v>
      </c>
      <c r="AB79" s="202">
        <f>IF(((SUM($B$59:AB59)+SUM($B$61:AB64))+SUM($B$81:AB81))&lt;0,((SUM($B$59:AB59)+SUM($B$61:AB64))+SUM($B$81:AB81))*0.18-SUM($A$79:AA79),IF(SUM($B$79:AA79)&lt;0,0-SUM($B$79:AA79),0))</f>
        <v>-1763.4123681660967</v>
      </c>
      <c r="AC79" s="202">
        <f>IF(((SUM($B$59:AC59)+SUM($B$61:AC64))+SUM($B$81:AC81))&lt;0,((SUM($B$59:AC59)+SUM($B$61:AC64))+SUM($B$81:AC81))*0.18-SUM($A$79:AB79),IF(SUM($B$79:AB79)&lt;0,0-SUM($B$79:AB79),0))</f>
        <v>-1837.4756876290703</v>
      </c>
      <c r="AD79" s="202">
        <f>IF(((SUM($B$59:AD59)+SUM($B$61:AD64))+SUM($B$81:AD81))&lt;0,((SUM($B$59:AD59)+SUM($B$61:AD64))+SUM($B$81:AD81))*0.18-SUM($A$79:AC79),IF(SUM($B$79:AC79)&lt;0,0-SUM($B$79:AC79),0))</f>
        <v>-1914.6496665095037</v>
      </c>
      <c r="AE79" s="202">
        <f>IF(((SUM($B$59:AE59)+SUM($B$61:AE64))+SUM($B$81:AE81))&lt;0,((SUM($B$59:AE59)+SUM($B$61:AE64))+SUM($B$81:AE81))*0.18-SUM($A$79:AD79),IF(SUM($B$79:AD79)&lt;0,0-SUM($B$79:AD79),0))</f>
        <v>-1995.0649525028857</v>
      </c>
      <c r="AF79" s="202">
        <f>IF(((SUM($B$59:AF59)+SUM($B$61:AF64))+SUM($B$81:AF81))&lt;0,((SUM($B$59:AF59)+SUM($B$61:AF64))+SUM($B$81:AF81))*0.18-SUM($A$79:AE79),IF(SUM($B$79:AE79)&lt;0,0-SUM($B$79:AE79),0))</f>
        <v>-2078.8576805080229</v>
      </c>
      <c r="AG79" s="202">
        <f>IF(((SUM($B$59:AG59)+SUM($B$61:AG64))+SUM($B$81:AG81))&lt;0,((SUM($B$59:AG59)+SUM($B$61:AG64))+SUM($B$81:AG81))*0.18-SUM($A$79:AF79),IF(SUM($B$79:AF79)&lt;0,0-SUM($B$79:AF79),0))</f>
        <v>-2166.1697030893483</v>
      </c>
      <c r="AH79" s="202">
        <f>IF(((SUM($B$59:AH59)+SUM($B$61:AH64))+SUM($B$81:AH81))&lt;0,((SUM($B$59:AH59)+SUM($B$61:AH64))+SUM($B$81:AH81))*0.18-SUM($A$79:AG79),IF(SUM($B$79:AG79)&lt;0,0-SUM($B$79:AG79),0))</f>
        <v>-2257.1488306191095</v>
      </c>
      <c r="AI79" s="202">
        <f>IF(((SUM($B$59:AI59)+SUM($B$61:AI64))+SUM($B$81:AI81))&lt;0,((SUM($B$59:AI59)+SUM($B$61:AI64))+SUM($B$81:AI81))*0.18-SUM($A$79:AH79),IF(SUM($B$79:AH79)&lt;0,0-SUM($B$79:AH79),0))</f>
        <v>-2351.9490815051031</v>
      </c>
      <c r="AJ79" s="202">
        <f>IF(((SUM($B$59:AJ59)+SUM($B$61:AJ64))+SUM($B$81:AJ81))&lt;0,((SUM($B$59:AJ59)+SUM($B$61:AJ64))+SUM($B$81:AJ81))*0.18-SUM($A$79:AI79),IF(SUM($B$79:AI79)&lt;0,0-SUM($B$79:AI79),0))</f>
        <v>-2450.7309429283196</v>
      </c>
      <c r="AK79" s="202">
        <f>IF(((SUM($B$59:AK59)+SUM($B$61:AK64))+SUM($B$81:AK81))&lt;0,((SUM($B$59:AK59)+SUM($B$61:AK64))+SUM($B$81:AK81))*0.18-SUM($A$79:AJ79),IF(SUM($B$79:AJ79)&lt;0,0-SUM($B$79:AJ79),0))</f>
        <v>-2553.6616425313041</v>
      </c>
      <c r="AL79" s="202">
        <f>IF(((SUM($B$59:AL59)+SUM($B$61:AL64))+SUM($B$81:AL81))&lt;0,((SUM($B$59:AL59)+SUM($B$61:AL64))+SUM($B$81:AL81))*0.18-SUM($A$79:AK79),IF(SUM($B$79:AK79)&lt;0,0-SUM($B$79:AK79),0))</f>
        <v>-2660.9154315176274</v>
      </c>
      <c r="AM79" s="202">
        <f>IF(((SUM($B$59:AM59)+SUM($B$61:AM64))+SUM($B$81:AM81))&lt;0,((SUM($B$59:AM59)+SUM($B$61:AM64))+SUM($B$81:AM81))*0.18-SUM($A$79:AL79),IF(SUM($B$79:AL79)&lt;0,0-SUM($B$79:AL79),0))</f>
        <v>-2772.6738796413629</v>
      </c>
      <c r="AN79" s="202">
        <f>IF(((SUM($B$59:AN59)+SUM($B$61:AN64))+SUM($B$81:AN81))&lt;0,((SUM($B$59:AN59)+SUM($B$61:AN64))+SUM($B$81:AN81))*0.18-SUM($A$79:AM79),IF(SUM($B$79:AM79)&lt;0,0-SUM($B$79:AM79),0))</f>
        <v>-2889.1261825863039</v>
      </c>
      <c r="AO79" s="202">
        <f>IF(((SUM($B$59:AO59)+SUM($B$61:AO64))+SUM($B$81:AO81))&lt;0,((SUM($B$59:AO59)+SUM($B$61:AO64))+SUM($B$81:AO81))*0.18-SUM($A$79:AN79),IF(SUM($B$79:AN79)&lt;0,0-SUM($B$79:AN79),0))</f>
        <v>-3010.4694822549282</v>
      </c>
      <c r="AP79" s="202">
        <f>IF(((SUM($B$59:AP59)+SUM($B$61:AP64))+SUM($B$81:AP81))&lt;0,((SUM($B$59:AP59)+SUM($B$61:AP64))+SUM($B$81:AP81))*0.18-SUM($A$79:AO79),IF(SUM($B$79:AO79)&lt;0,0-SUM($B$79:AO79),0))</f>
        <v>-3136.9092005096318</v>
      </c>
    </row>
    <row r="80" spans="1:45" x14ac:dyDescent="0.2">
      <c r="A80" s="206" t="s">
        <v>290</v>
      </c>
      <c r="B80" s="202">
        <f>-B59*(B39)</f>
        <v>0</v>
      </c>
      <c r="C80" s="202">
        <f t="shared" ref="C80:AP80" si="27">-(C59-B59)*$B$39</f>
        <v>0</v>
      </c>
      <c r="D80" s="202">
        <f t="shared" si="27"/>
        <v>0</v>
      </c>
      <c r="E80" s="202">
        <f t="shared" si="27"/>
        <v>0</v>
      </c>
      <c r="F80" s="202">
        <f t="shared" si="27"/>
        <v>0</v>
      </c>
      <c r="G80" s="202">
        <f t="shared" si="27"/>
        <v>0</v>
      </c>
      <c r="H80" s="202">
        <f t="shared" si="27"/>
        <v>0</v>
      </c>
      <c r="I80" s="202">
        <f t="shared" si="27"/>
        <v>0</v>
      </c>
      <c r="J80" s="202">
        <f t="shared" si="27"/>
        <v>0</v>
      </c>
      <c r="K80" s="202">
        <f t="shared" si="27"/>
        <v>0</v>
      </c>
      <c r="L80" s="202">
        <f t="shared" si="27"/>
        <v>0</v>
      </c>
      <c r="M80" s="202">
        <f t="shared" si="27"/>
        <v>0</v>
      </c>
      <c r="N80" s="202">
        <f t="shared" si="27"/>
        <v>0</v>
      </c>
      <c r="O80" s="202">
        <f t="shared" si="27"/>
        <v>0</v>
      </c>
      <c r="P80" s="202">
        <f t="shared" si="27"/>
        <v>0</v>
      </c>
      <c r="Q80" s="202">
        <f t="shared" si="27"/>
        <v>0</v>
      </c>
      <c r="R80" s="202">
        <f t="shared" si="27"/>
        <v>0</v>
      </c>
      <c r="S80" s="202">
        <f t="shared" si="27"/>
        <v>0</v>
      </c>
      <c r="T80" s="202">
        <f t="shared" si="27"/>
        <v>0</v>
      </c>
      <c r="U80" s="202">
        <f t="shared" si="27"/>
        <v>0</v>
      </c>
      <c r="V80" s="202">
        <f t="shared" si="27"/>
        <v>0</v>
      </c>
      <c r="W80" s="202">
        <f t="shared" si="27"/>
        <v>0</v>
      </c>
      <c r="X80" s="202">
        <f t="shared" si="27"/>
        <v>0</v>
      </c>
      <c r="Y80" s="202">
        <f t="shared" si="27"/>
        <v>0</v>
      </c>
      <c r="Z80" s="202">
        <f t="shared" si="27"/>
        <v>0</v>
      </c>
      <c r="AA80" s="202">
        <f t="shared" si="27"/>
        <v>0</v>
      </c>
      <c r="AB80" s="202">
        <f t="shared" si="27"/>
        <v>0</v>
      </c>
      <c r="AC80" s="202">
        <f t="shared" si="27"/>
        <v>0</v>
      </c>
      <c r="AD80" s="202">
        <f t="shared" si="27"/>
        <v>0</v>
      </c>
      <c r="AE80" s="202">
        <f t="shared" si="27"/>
        <v>0</v>
      </c>
      <c r="AF80" s="202">
        <f t="shared" si="27"/>
        <v>0</v>
      </c>
      <c r="AG80" s="202">
        <f t="shared" si="27"/>
        <v>0</v>
      </c>
      <c r="AH80" s="202">
        <f t="shared" si="27"/>
        <v>0</v>
      </c>
      <c r="AI80" s="202">
        <f t="shared" si="27"/>
        <v>0</v>
      </c>
      <c r="AJ80" s="202">
        <f t="shared" si="27"/>
        <v>0</v>
      </c>
      <c r="AK80" s="202">
        <f t="shared" si="27"/>
        <v>0</v>
      </c>
      <c r="AL80" s="202">
        <f t="shared" si="27"/>
        <v>0</v>
      </c>
      <c r="AM80" s="202">
        <f t="shared" si="27"/>
        <v>0</v>
      </c>
      <c r="AN80" s="202">
        <f t="shared" si="27"/>
        <v>0</v>
      </c>
      <c r="AO80" s="202">
        <f t="shared" si="27"/>
        <v>0</v>
      </c>
      <c r="AP80" s="202">
        <f t="shared" si="27"/>
        <v>0</v>
      </c>
    </row>
    <row r="81" spans="1:45" x14ac:dyDescent="0.2">
      <c r="A81" s="206" t="s">
        <v>548</v>
      </c>
      <c r="B81" s="202">
        <f>-$B$126</f>
        <v>-94500</v>
      </c>
      <c r="C81" s="202"/>
      <c r="D81" s="202"/>
      <c r="E81" s="202"/>
      <c r="F81" s="202"/>
      <c r="G81" s="202"/>
      <c r="H81" s="202"/>
      <c r="I81" s="202"/>
      <c r="J81" s="202"/>
      <c r="K81" s="202"/>
      <c r="L81" s="202"/>
      <c r="M81" s="202"/>
      <c r="N81" s="202"/>
      <c r="O81" s="202"/>
      <c r="P81" s="202"/>
      <c r="Q81" s="202"/>
      <c r="R81" s="202"/>
      <c r="S81" s="202"/>
      <c r="T81" s="202"/>
      <c r="U81" s="202"/>
      <c r="V81" s="202"/>
      <c r="W81" s="202"/>
      <c r="X81" s="202"/>
      <c r="Y81" s="202"/>
      <c r="Z81" s="202"/>
      <c r="AA81" s="202"/>
      <c r="AB81" s="202"/>
      <c r="AC81" s="202"/>
      <c r="AD81" s="202"/>
      <c r="AE81" s="202"/>
      <c r="AF81" s="202"/>
      <c r="AG81" s="202"/>
      <c r="AH81" s="202"/>
      <c r="AI81" s="202"/>
      <c r="AJ81" s="202"/>
      <c r="AK81" s="202"/>
      <c r="AL81" s="202"/>
      <c r="AM81" s="202"/>
      <c r="AN81" s="202"/>
      <c r="AO81" s="202"/>
      <c r="AP81" s="202"/>
      <c r="AQ81" s="317">
        <f>SUM(B81:AP81)</f>
        <v>-94500</v>
      </c>
      <c r="AR81" s="318"/>
    </row>
    <row r="82" spans="1:45" x14ac:dyDescent="0.2">
      <c r="A82" s="206" t="s">
        <v>289</v>
      </c>
      <c r="B82" s="202">
        <f t="shared" ref="B82:AO82" si="28">B54-B55</f>
        <v>0</v>
      </c>
      <c r="C82" s="202">
        <f t="shared" si="28"/>
        <v>0</v>
      </c>
      <c r="D82" s="202">
        <f t="shared" si="28"/>
        <v>0</v>
      </c>
      <c r="E82" s="202">
        <f t="shared" si="28"/>
        <v>0</v>
      </c>
      <c r="F82" s="202">
        <f t="shared" si="28"/>
        <v>0</v>
      </c>
      <c r="G82" s="202">
        <f t="shared" si="28"/>
        <v>0</v>
      </c>
      <c r="H82" s="202">
        <f t="shared" si="28"/>
        <v>0</v>
      </c>
      <c r="I82" s="202">
        <f t="shared" si="28"/>
        <v>0</v>
      </c>
      <c r="J82" s="202">
        <f t="shared" si="28"/>
        <v>0</v>
      </c>
      <c r="K82" s="202">
        <f t="shared" si="28"/>
        <v>0</v>
      </c>
      <c r="L82" s="202">
        <f t="shared" si="28"/>
        <v>0</v>
      </c>
      <c r="M82" s="202">
        <f t="shared" si="28"/>
        <v>0</v>
      </c>
      <c r="N82" s="202">
        <f t="shared" si="28"/>
        <v>0</v>
      </c>
      <c r="O82" s="202">
        <f t="shared" si="28"/>
        <v>0</v>
      </c>
      <c r="P82" s="202">
        <f t="shared" si="28"/>
        <v>0</v>
      </c>
      <c r="Q82" s="202">
        <f t="shared" si="28"/>
        <v>0</v>
      </c>
      <c r="R82" s="202">
        <f t="shared" si="28"/>
        <v>0</v>
      </c>
      <c r="S82" s="202">
        <f t="shared" si="28"/>
        <v>0</v>
      </c>
      <c r="T82" s="202">
        <f t="shared" si="28"/>
        <v>0</v>
      </c>
      <c r="U82" s="202">
        <f t="shared" si="28"/>
        <v>0</v>
      </c>
      <c r="V82" s="202">
        <f t="shared" si="28"/>
        <v>0</v>
      </c>
      <c r="W82" s="202">
        <f t="shared" si="28"/>
        <v>0</v>
      </c>
      <c r="X82" s="202">
        <f t="shared" si="28"/>
        <v>0</v>
      </c>
      <c r="Y82" s="202">
        <f t="shared" si="28"/>
        <v>0</v>
      </c>
      <c r="Z82" s="202">
        <f t="shared" si="28"/>
        <v>0</v>
      </c>
      <c r="AA82" s="202">
        <f t="shared" si="28"/>
        <v>0</v>
      </c>
      <c r="AB82" s="202">
        <f t="shared" si="28"/>
        <v>0</v>
      </c>
      <c r="AC82" s="202">
        <f t="shared" si="28"/>
        <v>0</v>
      </c>
      <c r="AD82" s="202">
        <f t="shared" si="28"/>
        <v>0</v>
      </c>
      <c r="AE82" s="202">
        <f t="shared" si="28"/>
        <v>0</v>
      </c>
      <c r="AF82" s="202">
        <f t="shared" si="28"/>
        <v>0</v>
      </c>
      <c r="AG82" s="202">
        <f t="shared" si="28"/>
        <v>0</v>
      </c>
      <c r="AH82" s="202">
        <f t="shared" si="28"/>
        <v>0</v>
      </c>
      <c r="AI82" s="202">
        <f t="shared" si="28"/>
        <v>0</v>
      </c>
      <c r="AJ82" s="202">
        <f t="shared" si="28"/>
        <v>0</v>
      </c>
      <c r="AK82" s="202">
        <f t="shared" si="28"/>
        <v>0</v>
      </c>
      <c r="AL82" s="202">
        <f t="shared" si="28"/>
        <v>0</v>
      </c>
      <c r="AM82" s="202">
        <f t="shared" si="28"/>
        <v>0</v>
      </c>
      <c r="AN82" s="202">
        <f t="shared" si="28"/>
        <v>0</v>
      </c>
      <c r="AO82" s="202">
        <f t="shared" si="28"/>
        <v>0</v>
      </c>
      <c r="AP82" s="202">
        <f>AP54-AP55</f>
        <v>0</v>
      </c>
    </row>
    <row r="83" spans="1:45" ht="14.25" x14ac:dyDescent="0.2">
      <c r="A83" s="315" t="s">
        <v>288</v>
      </c>
      <c r="B83" s="205">
        <f>SUM(B75:B82)</f>
        <v>-18900.049000000014</v>
      </c>
      <c r="C83" s="205">
        <f t="shared" ref="C83:V83" si="29">SUM(C75:C82)</f>
        <v>-2689.1310858867723</v>
      </c>
      <c r="D83" s="205">
        <f t="shared" si="29"/>
        <v>-2833.2973914940162</v>
      </c>
      <c r="E83" s="205">
        <f t="shared" si="29"/>
        <v>-2983.5186819367646</v>
      </c>
      <c r="F83" s="205">
        <f t="shared" si="29"/>
        <v>-3140.0492665781098</v>
      </c>
      <c r="G83" s="205">
        <f t="shared" si="29"/>
        <v>-3303.1541357743899</v>
      </c>
      <c r="H83" s="205">
        <f t="shared" si="29"/>
        <v>-3473.1094094769164</v>
      </c>
      <c r="I83" s="205">
        <f t="shared" si="29"/>
        <v>-3650.2028046749456</v>
      </c>
      <c r="J83" s="205">
        <f t="shared" si="29"/>
        <v>-3834.7341224712936</v>
      </c>
      <c r="K83" s="205">
        <f t="shared" si="29"/>
        <v>-4027.015755615088</v>
      </c>
      <c r="L83" s="205">
        <f t="shared" si="29"/>
        <v>-4227.3732173509215</v>
      </c>
      <c r="M83" s="205">
        <f t="shared" si="29"/>
        <v>-4436.145692479663</v>
      </c>
      <c r="N83" s="205">
        <f t="shared" si="29"/>
        <v>-4653.6866115638068</v>
      </c>
      <c r="O83" s="205">
        <f t="shared" si="29"/>
        <v>-6771.4712388922399</v>
      </c>
      <c r="P83" s="205">
        <f t="shared" si="29"/>
        <v>-7055.8730309257153</v>
      </c>
      <c r="Q83" s="205">
        <f t="shared" si="29"/>
        <v>-7352.2196982245932</v>
      </c>
      <c r="R83" s="205">
        <f t="shared" si="29"/>
        <v>-7661.0129255500287</v>
      </c>
      <c r="S83" s="205">
        <f t="shared" si="29"/>
        <v>-7982.7754684231277</v>
      </c>
      <c r="T83" s="205">
        <f t="shared" si="29"/>
        <v>-8318.052038096901</v>
      </c>
      <c r="U83" s="205">
        <f t="shared" si="29"/>
        <v>-8667.410223696972</v>
      </c>
      <c r="V83" s="205">
        <f t="shared" si="29"/>
        <v>-9031.441453092244</v>
      </c>
      <c r="W83" s="205">
        <f>SUM(W75:W82)</f>
        <v>-9410.7619941221201</v>
      </c>
      <c r="X83" s="205">
        <f>SUM(X75:X82)</f>
        <v>-9806.0139978752468</v>
      </c>
      <c r="Y83" s="205">
        <f>SUM(Y75:Y82)</f>
        <v>-10217.866585786011</v>
      </c>
      <c r="Z83" s="205">
        <f>SUM(Z75:Z82)</f>
        <v>-10647.016982389026</v>
      </c>
      <c r="AA83" s="205">
        <f t="shared" ref="AA83:AP83" si="30">SUM(AA75:AA82)</f>
        <v>-11094.191695649362</v>
      </c>
      <c r="AB83" s="205">
        <f t="shared" si="30"/>
        <v>-11560.147746866636</v>
      </c>
      <c r="AC83" s="205">
        <f t="shared" si="30"/>
        <v>-12045.673952235033</v>
      </c>
      <c r="AD83" s="205">
        <f t="shared" si="30"/>
        <v>-12551.592258228917</v>
      </c>
      <c r="AE83" s="205">
        <f t="shared" si="30"/>
        <v>-13078.759133074514</v>
      </c>
      <c r="AF83" s="205">
        <f t="shared" si="30"/>
        <v>-13628.067016663661</v>
      </c>
      <c r="AG83" s="205">
        <f t="shared" si="30"/>
        <v>-14200.445831363522</v>
      </c>
      <c r="AH83" s="205">
        <f t="shared" si="30"/>
        <v>-14796.864556280798</v>
      </c>
      <c r="AI83" s="205">
        <f t="shared" si="30"/>
        <v>-15418.332867644582</v>
      </c>
      <c r="AJ83" s="205">
        <f t="shared" si="30"/>
        <v>-16065.902848085658</v>
      </c>
      <c r="AK83" s="205">
        <f t="shared" si="30"/>
        <v>-16740.670767705251</v>
      </c>
      <c r="AL83" s="205">
        <f t="shared" si="30"/>
        <v>-17443.778939948883</v>
      </c>
      <c r="AM83" s="205">
        <f t="shared" si="30"/>
        <v>-18176.417655426732</v>
      </c>
      <c r="AN83" s="205">
        <f t="shared" si="30"/>
        <v>-18939.827196954662</v>
      </c>
      <c r="AO83" s="205">
        <f t="shared" si="30"/>
        <v>-19735.299939226756</v>
      </c>
      <c r="AP83" s="205">
        <f t="shared" si="30"/>
        <v>-20564.182536674278</v>
      </c>
    </row>
    <row r="84" spans="1:45" ht="14.25" x14ac:dyDescent="0.2">
      <c r="A84" s="315" t="s">
        <v>549</v>
      </c>
      <c r="B84" s="205">
        <f>SUM($B$83:B83)</f>
        <v>-18900.049000000014</v>
      </c>
      <c r="C84" s="205">
        <f>SUM($B$83:C83)</f>
        <v>-21589.180085886786</v>
      </c>
      <c r="D84" s="205">
        <f>SUM($B$83:D83)</f>
        <v>-24422.477477380802</v>
      </c>
      <c r="E84" s="205">
        <f>SUM($B$83:E83)</f>
        <v>-27405.996159317569</v>
      </c>
      <c r="F84" s="205">
        <f>SUM($B$83:F83)</f>
        <v>-30546.045425895678</v>
      </c>
      <c r="G84" s="205">
        <f>SUM($B$83:G83)</f>
        <v>-33849.199561670066</v>
      </c>
      <c r="H84" s="205">
        <f>SUM($B$83:H83)</f>
        <v>-37322.30897114698</v>
      </c>
      <c r="I84" s="205">
        <f>SUM($B$83:I83)</f>
        <v>-40972.511775821928</v>
      </c>
      <c r="J84" s="205">
        <f>SUM($B$83:J83)</f>
        <v>-44807.245898293222</v>
      </c>
      <c r="K84" s="205">
        <f>SUM($B$83:K83)</f>
        <v>-48834.26165390831</v>
      </c>
      <c r="L84" s="205">
        <f>SUM($B$83:L83)</f>
        <v>-53061.63487125923</v>
      </c>
      <c r="M84" s="205">
        <f>SUM($B$83:M83)</f>
        <v>-57497.780563738896</v>
      </c>
      <c r="N84" s="205">
        <f>SUM($B$83:N83)</f>
        <v>-62151.4671753027</v>
      </c>
      <c r="O84" s="205">
        <f>SUM($B$83:O83)</f>
        <v>-68922.938414194941</v>
      </c>
      <c r="P84" s="205">
        <f>SUM($B$83:P83)</f>
        <v>-75978.811445120664</v>
      </c>
      <c r="Q84" s="205">
        <f>SUM($B$83:Q83)</f>
        <v>-83331.031143345259</v>
      </c>
      <c r="R84" s="205">
        <f>SUM($B$83:R83)</f>
        <v>-90992.04406889528</v>
      </c>
      <c r="S84" s="205">
        <f>SUM($B$83:S83)</f>
        <v>-98974.819537318413</v>
      </c>
      <c r="T84" s="205">
        <f>SUM($B$83:T83)</f>
        <v>-107292.87157541531</v>
      </c>
      <c r="U84" s="205">
        <f>SUM($B$83:U83)</f>
        <v>-115960.28179911229</v>
      </c>
      <c r="V84" s="205">
        <f>SUM($B$83:V83)</f>
        <v>-124991.72325220454</v>
      </c>
      <c r="W84" s="205">
        <f>SUM($B$83:W83)</f>
        <v>-134402.48524632666</v>
      </c>
      <c r="X84" s="205">
        <f>SUM($B$83:X83)</f>
        <v>-144208.4992442019</v>
      </c>
      <c r="Y84" s="205">
        <f>SUM($B$83:Y83)</f>
        <v>-154426.36582998792</v>
      </c>
      <c r="Z84" s="205">
        <f>SUM($B$83:Z83)</f>
        <v>-165073.38281237695</v>
      </c>
      <c r="AA84" s="205">
        <f>SUM($B$83:AA83)</f>
        <v>-176167.5745080263</v>
      </c>
      <c r="AB84" s="205">
        <f>SUM($B$83:AB83)</f>
        <v>-187727.72225489293</v>
      </c>
      <c r="AC84" s="205">
        <f>SUM($B$83:AC83)</f>
        <v>-199773.39620712795</v>
      </c>
      <c r="AD84" s="205">
        <f>SUM($B$83:AD83)</f>
        <v>-212324.98846535687</v>
      </c>
      <c r="AE84" s="205">
        <f>SUM($B$83:AE83)</f>
        <v>-225403.74759843139</v>
      </c>
      <c r="AF84" s="205">
        <f>SUM($B$83:AF83)</f>
        <v>-239031.81461509506</v>
      </c>
      <c r="AG84" s="205">
        <f>SUM($B$83:AG83)</f>
        <v>-253232.26044645859</v>
      </c>
      <c r="AH84" s="205">
        <f>SUM($B$83:AH83)</f>
        <v>-268029.12500273937</v>
      </c>
      <c r="AI84" s="205">
        <f>SUM($B$83:AI83)</f>
        <v>-283447.45787038398</v>
      </c>
      <c r="AJ84" s="205">
        <f>SUM($B$83:AJ83)</f>
        <v>-299513.36071846966</v>
      </c>
      <c r="AK84" s="205">
        <f>SUM($B$83:AK83)</f>
        <v>-316254.03148617491</v>
      </c>
      <c r="AL84" s="205">
        <f>SUM($B$83:AL83)</f>
        <v>-333697.81042612379</v>
      </c>
      <c r="AM84" s="205">
        <f>SUM($B$83:AM83)</f>
        <v>-351874.22808155051</v>
      </c>
      <c r="AN84" s="205">
        <f>SUM($B$83:AN83)</f>
        <v>-370814.0552785052</v>
      </c>
      <c r="AO84" s="205">
        <f>SUM($B$83:AO83)</f>
        <v>-390549.35521773197</v>
      </c>
      <c r="AP84" s="205">
        <f>SUM($B$83:AP83)</f>
        <v>-411113.53775440622</v>
      </c>
    </row>
    <row r="85" spans="1:45" x14ac:dyDescent="0.2">
      <c r="A85" s="206" t="s">
        <v>512</v>
      </c>
      <c r="B85" s="322">
        <f t="shared" ref="B85:AP85" si="31">1/POWER((1+$B$44),B73)</f>
        <v>0.52064935632448273</v>
      </c>
      <c r="C85" s="322">
        <f t="shared" si="31"/>
        <v>0.43207415462612664</v>
      </c>
      <c r="D85" s="322">
        <f t="shared" si="31"/>
        <v>0.35856776317520883</v>
      </c>
      <c r="E85" s="322">
        <f t="shared" si="31"/>
        <v>0.29756660844415667</v>
      </c>
      <c r="F85" s="322">
        <f t="shared" si="31"/>
        <v>0.24694324352212174</v>
      </c>
      <c r="G85" s="322">
        <f t="shared" si="31"/>
        <v>0.20493215230051592</v>
      </c>
      <c r="H85" s="322">
        <f t="shared" si="31"/>
        <v>0.1700681761830008</v>
      </c>
      <c r="I85" s="322">
        <f t="shared" si="31"/>
        <v>0.14113541591950271</v>
      </c>
      <c r="J85" s="322">
        <f t="shared" si="31"/>
        <v>0.11712482648921385</v>
      </c>
      <c r="K85" s="322">
        <f t="shared" si="31"/>
        <v>9.719902613212765E-2</v>
      </c>
      <c r="L85" s="322">
        <f t="shared" si="31"/>
        <v>8.0663092225832109E-2</v>
      </c>
      <c r="M85" s="322">
        <f t="shared" si="31"/>
        <v>6.6940325498615838E-2</v>
      </c>
      <c r="N85" s="322">
        <f t="shared" si="31"/>
        <v>5.5552137343249659E-2</v>
      </c>
      <c r="O85" s="322">
        <f t="shared" si="31"/>
        <v>4.6101358791078552E-2</v>
      </c>
      <c r="P85" s="322">
        <f t="shared" si="31"/>
        <v>3.825838903823945E-2</v>
      </c>
      <c r="Q85" s="322">
        <f t="shared" si="31"/>
        <v>3.174970044667174E-2</v>
      </c>
      <c r="R85" s="322">
        <f t="shared" si="31"/>
        <v>2.6348299125868668E-2</v>
      </c>
      <c r="S85" s="322">
        <f t="shared" si="31"/>
        <v>2.1865808403210511E-2</v>
      </c>
      <c r="T85" s="322">
        <f t="shared" si="31"/>
        <v>1.814589908980126E-2</v>
      </c>
      <c r="U85" s="322">
        <f t="shared" si="31"/>
        <v>1.5058837418922204E-2</v>
      </c>
      <c r="V85" s="322">
        <f t="shared" si="31"/>
        <v>1.2496960513628384E-2</v>
      </c>
      <c r="W85" s="322">
        <f t="shared" si="31"/>
        <v>1.0370921588073345E-2</v>
      </c>
      <c r="X85" s="322">
        <f t="shared" si="31"/>
        <v>8.6065739320110735E-3</v>
      </c>
      <c r="Y85" s="322">
        <f t="shared" si="31"/>
        <v>7.1423850058183183E-3</v>
      </c>
      <c r="Z85" s="322">
        <f t="shared" si="31"/>
        <v>5.9272904612600145E-3</v>
      </c>
      <c r="AA85" s="322">
        <f t="shared" si="31"/>
        <v>4.9189132458589318E-3</v>
      </c>
      <c r="AB85" s="322">
        <f t="shared" si="31"/>
        <v>4.082085681210732E-3</v>
      </c>
      <c r="AC85" s="322">
        <f t="shared" si="31"/>
        <v>3.3876229719591129E-3</v>
      </c>
      <c r="AD85" s="322">
        <f t="shared" si="31"/>
        <v>2.8113053709204251E-3</v>
      </c>
      <c r="AE85" s="322">
        <f t="shared" si="31"/>
        <v>2.3330335028385286E-3</v>
      </c>
      <c r="AF85" s="322">
        <f t="shared" si="31"/>
        <v>1.9361273882477412E-3</v>
      </c>
      <c r="AG85" s="322">
        <f t="shared" si="31"/>
        <v>1.6067447205375444E-3</v>
      </c>
      <c r="AH85" s="322">
        <f t="shared" si="31"/>
        <v>1.3333981083299121E-3</v>
      </c>
      <c r="AI85" s="322">
        <f t="shared" si="31"/>
        <v>1.1065544467468149E-3</v>
      </c>
      <c r="AJ85" s="322">
        <f t="shared" si="31"/>
        <v>9.1830244543304122E-4</v>
      </c>
      <c r="AK85" s="322">
        <f t="shared" si="31"/>
        <v>7.6207671820169396E-4</v>
      </c>
      <c r="AL85" s="322">
        <f t="shared" si="31"/>
        <v>6.3242881178563804E-4</v>
      </c>
      <c r="AM85" s="322">
        <f t="shared" si="31"/>
        <v>5.2483718820384888E-4</v>
      </c>
      <c r="AN85" s="322">
        <f t="shared" si="31"/>
        <v>4.3554953377912764E-4</v>
      </c>
      <c r="AO85" s="322">
        <f t="shared" si="31"/>
        <v>3.6145189525238806E-4</v>
      </c>
      <c r="AP85" s="322">
        <f t="shared" si="31"/>
        <v>2.9996007904762516E-4</v>
      </c>
    </row>
    <row r="86" spans="1:45" ht="28.5" x14ac:dyDescent="0.2">
      <c r="A86" s="314" t="s">
        <v>550</v>
      </c>
      <c r="B86" s="205">
        <f>B83*B85</f>
        <v>-9840.29834635119</v>
      </c>
      <c r="C86" s="205">
        <f>C83*C85</f>
        <v>-1161.9040406133652</v>
      </c>
      <c r="D86" s="205">
        <f t="shared" ref="D86:AO86" si="32">D83*D85</f>
        <v>-1015.9291080781634</v>
      </c>
      <c r="E86" s="205">
        <f t="shared" si="32"/>
        <v>-887.79553541370365</v>
      </c>
      <c r="F86" s="205">
        <f t="shared" si="32"/>
        <v>-775.413950708058</v>
      </c>
      <c r="G86" s="205">
        <f t="shared" si="32"/>
        <v>-676.92248642459629</v>
      </c>
      <c r="H86" s="205">
        <f t="shared" si="32"/>
        <v>-590.66538295375813</v>
      </c>
      <c r="I86" s="205">
        <f t="shared" si="32"/>
        <v>-515.17289102833377</v>
      </c>
      <c r="J86" s="205">
        <f t="shared" si="32"/>
        <v>-449.14256872671803</v>
      </c>
      <c r="K86" s="205">
        <f t="shared" si="32"/>
        <v>-391.42200966452071</v>
      </c>
      <c r="L86" s="205">
        <f t="shared" si="32"/>
        <v>-340.99299570418998</v>
      </c>
      <c r="M86" s="205">
        <f t="shared" si="32"/>
        <v>-296.9570366138712</v>
      </c>
      <c r="N86" s="205">
        <f t="shared" si="32"/>
        <v>-258.52223779803472</v>
      </c>
      <c r="O86" s="205">
        <f t="shared" si="32"/>
        <v>-312.17402512764033</v>
      </c>
      <c r="P86" s="205">
        <f t="shared" si="32"/>
        <v>-269.94633542157777</v>
      </c>
      <c r="Q86" s="205">
        <f t="shared" si="32"/>
        <v>-233.43077303675014</v>
      </c>
      <c r="R86" s="205">
        <f t="shared" si="32"/>
        <v>-201.85466016953839</v>
      </c>
      <c r="S86" s="205">
        <f t="shared" si="32"/>
        <v>-174.54983891838916</v>
      </c>
      <c r="T86" s="205">
        <f t="shared" si="32"/>
        <v>-150.93853290702208</v>
      </c>
      <c r="U86" s="205">
        <f t="shared" si="32"/>
        <v>-130.52112140175683</v>
      </c>
      <c r="V86" s="205">
        <f t="shared" si="32"/>
        <v>-112.86556722044033</v>
      </c>
      <c r="W86" s="205">
        <f t="shared" si="32"/>
        <v>-97.598274725061259</v>
      </c>
      <c r="X86" s="205">
        <f t="shared" si="32"/>
        <v>-84.396184451048796</v>
      </c>
      <c r="Y86" s="205">
        <f t="shared" si="32"/>
        <v>-72.979937093770019</v>
      </c>
      <c r="Z86" s="205">
        <f t="shared" si="32"/>
        <v>-63.107962200587863</v>
      </c>
      <c r="AA86" s="205">
        <f t="shared" si="32"/>
        <v>-54.571366483827809</v>
      </c>
      <c r="AB86" s="205">
        <f t="shared" si="32"/>
        <v>-47.1895135901648</v>
      </c>
      <c r="AC86" s="205">
        <f t="shared" si="32"/>
        <v>-40.806201793320916</v>
      </c>
      <c r="AD86" s="205">
        <f t="shared" si="32"/>
        <v>-35.286358729162181</v>
      </c>
      <c r="AE86" s="205">
        <f t="shared" si="32"/>
        <v>-30.513183233018232</v>
      </c>
      <c r="AF86" s="205">
        <f t="shared" si="32"/>
        <v>-26.385673799838202</v>
      </c>
      <c r="AG86" s="205">
        <f t="shared" si="32"/>
        <v>-22.816491368822721</v>
      </c>
      <c r="AH86" s="205">
        <f t="shared" si="32"/>
        <v>-19.730111208558739</v>
      </c>
      <c r="AI86" s="205">
        <f t="shared" si="32"/>
        <v>-17.061224796114683</v>
      </c>
      <c r="AJ86" s="205">
        <f t="shared" si="32"/>
        <v>-14.753357873486721</v>
      </c>
      <c r="AK86" s="205">
        <f t="shared" si="32"/>
        <v>-12.75767543914785</v>
      </c>
      <c r="AL86" s="205">
        <f t="shared" si="32"/>
        <v>-11.031948388043208</v>
      </c>
      <c r="AM86" s="205">
        <f t="shared" si="32"/>
        <v>-9.5396599338929615</v>
      </c>
      <c r="AN86" s="205">
        <f t="shared" si="32"/>
        <v>-8.2492329054908442</v>
      </c>
      <c r="AO86" s="205">
        <f t="shared" si="32"/>
        <v>-7.1333615664078494</v>
      </c>
      <c r="AP86" s="205">
        <f>AP83*AP85</f>
        <v>-6.168433819250609</v>
      </c>
    </row>
    <row r="87" spans="1:45" ht="14.25" x14ac:dyDescent="0.2">
      <c r="A87" s="314" t="s">
        <v>551</v>
      </c>
      <c r="B87" s="205">
        <f>SUM($B$86:B86)</f>
        <v>-9840.29834635119</v>
      </c>
      <c r="C87" s="205">
        <f>SUM($B$86:C86)</f>
        <v>-11002.202386964555</v>
      </c>
      <c r="D87" s="205">
        <f>SUM($B$86:D86)</f>
        <v>-12018.131495042719</v>
      </c>
      <c r="E87" s="205">
        <f>SUM($B$86:E86)</f>
        <v>-12905.927030456422</v>
      </c>
      <c r="F87" s="205">
        <f>SUM($B$86:F86)</f>
        <v>-13681.34098116448</v>
      </c>
      <c r="G87" s="205">
        <f>SUM($B$86:G86)</f>
        <v>-14358.263467589077</v>
      </c>
      <c r="H87" s="205">
        <f>SUM($B$86:H86)</f>
        <v>-14948.928850542834</v>
      </c>
      <c r="I87" s="205">
        <f>SUM($B$86:I86)</f>
        <v>-15464.101741571169</v>
      </c>
      <c r="J87" s="205">
        <f>SUM($B$86:J86)</f>
        <v>-15913.244310297887</v>
      </c>
      <c r="K87" s="205">
        <f>SUM($B$86:K86)</f>
        <v>-16304.666319962407</v>
      </c>
      <c r="L87" s="205">
        <f>SUM($B$86:L86)</f>
        <v>-16645.659315666599</v>
      </c>
      <c r="M87" s="205">
        <f>SUM($B$86:M86)</f>
        <v>-16942.616352280471</v>
      </c>
      <c r="N87" s="205">
        <f>SUM($B$86:N86)</f>
        <v>-17201.138590078506</v>
      </c>
      <c r="O87" s="205">
        <f>SUM($B$86:O86)</f>
        <v>-17513.312615206145</v>
      </c>
      <c r="P87" s="205">
        <f>SUM($B$86:P86)</f>
        <v>-17783.258950627722</v>
      </c>
      <c r="Q87" s="205">
        <f>SUM($B$86:Q86)</f>
        <v>-18016.689723664473</v>
      </c>
      <c r="R87" s="205">
        <f>SUM($B$86:R86)</f>
        <v>-18218.544383834011</v>
      </c>
      <c r="S87" s="205">
        <f>SUM($B$86:S86)</f>
        <v>-18393.094222752399</v>
      </c>
      <c r="T87" s="205">
        <f>SUM($B$86:T86)</f>
        <v>-18544.03275565942</v>
      </c>
      <c r="U87" s="205">
        <f>SUM($B$86:U86)</f>
        <v>-18674.553877061178</v>
      </c>
      <c r="V87" s="205">
        <f>SUM($B$86:V86)</f>
        <v>-18787.419444281619</v>
      </c>
      <c r="W87" s="205">
        <f>SUM($B$86:W86)</f>
        <v>-18885.017719006679</v>
      </c>
      <c r="X87" s="205">
        <f>SUM($B$86:X86)</f>
        <v>-18969.413903457727</v>
      </c>
      <c r="Y87" s="205">
        <f>SUM($B$86:Y86)</f>
        <v>-19042.393840551496</v>
      </c>
      <c r="Z87" s="205">
        <f>SUM($B$86:Z86)</f>
        <v>-19105.501802752085</v>
      </c>
      <c r="AA87" s="205">
        <f>SUM($B$86:AA86)</f>
        <v>-19160.073169235915</v>
      </c>
      <c r="AB87" s="205">
        <f>SUM($B$86:AB86)</f>
        <v>-19207.26268282608</v>
      </c>
      <c r="AC87" s="205">
        <f>SUM($B$86:AC86)</f>
        <v>-19248.068884619403</v>
      </c>
      <c r="AD87" s="205">
        <f>SUM($B$86:AD86)</f>
        <v>-19283.355243348564</v>
      </c>
      <c r="AE87" s="205">
        <f>SUM($B$86:AE86)</f>
        <v>-19313.868426581583</v>
      </c>
      <c r="AF87" s="205">
        <f>SUM($B$86:AF86)</f>
        <v>-19340.254100381422</v>
      </c>
      <c r="AG87" s="205">
        <f>SUM($B$86:AG86)</f>
        <v>-19363.070591750246</v>
      </c>
      <c r="AH87" s="205">
        <f>SUM($B$86:AH86)</f>
        <v>-19382.800702958804</v>
      </c>
      <c r="AI87" s="205">
        <f>SUM($B$86:AI86)</f>
        <v>-19399.861927754919</v>
      </c>
      <c r="AJ87" s="205">
        <f>SUM($B$86:AJ86)</f>
        <v>-19414.615285628406</v>
      </c>
      <c r="AK87" s="205">
        <f>SUM($B$86:AK86)</f>
        <v>-19427.372961067555</v>
      </c>
      <c r="AL87" s="205">
        <f>SUM($B$86:AL86)</f>
        <v>-19438.404909455599</v>
      </c>
      <c r="AM87" s="205">
        <f>SUM($B$86:AM86)</f>
        <v>-19447.944569389492</v>
      </c>
      <c r="AN87" s="205">
        <f>SUM($B$86:AN86)</f>
        <v>-19456.193802294983</v>
      </c>
      <c r="AO87" s="205">
        <f>SUM($B$86:AO86)</f>
        <v>-19463.327163861391</v>
      </c>
      <c r="AP87" s="205">
        <f>SUM($B$86:AP86)</f>
        <v>-19469.495597680641</v>
      </c>
    </row>
    <row r="88" spans="1:45" ht="14.25" x14ac:dyDescent="0.2">
      <c r="A88" s="314" t="s">
        <v>552</v>
      </c>
      <c r="B88" s="208">
        <f>IF((ISERR(IRR($B$83:B83))),0,IF(IRR($B$83:B83)&lt;0,0,IRR($B$83:B83)))</f>
        <v>0</v>
      </c>
      <c r="C88" s="208">
        <f>IF((ISERR(IRR($B$83:C83))),0,IF(IRR($B$83:C83)&lt;0,0,IRR($B$83:C83)))</f>
        <v>0</v>
      </c>
      <c r="D88" s="208">
        <f>IF((ISERR(IRR($B$83:D83))),0,IF(IRR($B$83:D83)&lt;0,0,IRR($B$83:D83)))</f>
        <v>0</v>
      </c>
      <c r="E88" s="208">
        <f>IF((ISERR(IRR($B$83:E83))),0,IF(IRR($B$83:E83)&lt;0,0,IRR($B$83:E83)))</f>
        <v>0</v>
      </c>
      <c r="F88" s="208">
        <f>IF((ISERR(IRR($B$83:F83))),0,IF(IRR($B$83:F83)&lt;0,0,IRR($B$83:F83)))</f>
        <v>0</v>
      </c>
      <c r="G88" s="208">
        <f>IF((ISERR(IRR($B$83:G83))),0,IF(IRR($B$83:G83)&lt;0,0,IRR($B$83:G83)))</f>
        <v>0</v>
      </c>
      <c r="H88" s="208">
        <f>IF((ISERR(IRR($B$83:H83))),0,IF(IRR($B$83:H83)&lt;0,0,IRR($B$83:H83)))</f>
        <v>0</v>
      </c>
      <c r="I88" s="208">
        <f>IF((ISERR(IRR($B$83:I83))),0,IF(IRR($B$83:I83)&lt;0,0,IRR($B$83:I83)))</f>
        <v>0</v>
      </c>
      <c r="J88" s="208">
        <f>IF((ISERR(IRR($B$83:J83))),0,IF(IRR($B$83:J83)&lt;0,0,IRR($B$83:J83)))</f>
        <v>0</v>
      </c>
      <c r="K88" s="208">
        <f>IF((ISERR(IRR($B$83:K83))),0,IF(IRR($B$83:K83)&lt;0,0,IRR($B$83:K83)))</f>
        <v>0</v>
      </c>
      <c r="L88" s="208">
        <f>IF((ISERR(IRR($B$83:L83))),0,IF(IRR($B$83:L83)&lt;0,0,IRR($B$83:L83)))</f>
        <v>0</v>
      </c>
      <c r="M88" s="208">
        <f>IF((ISERR(IRR($B$83:M83))),0,IF(IRR($B$83:M83)&lt;0,0,IRR($B$83:M83)))</f>
        <v>0</v>
      </c>
      <c r="N88" s="208">
        <f>IF((ISERR(IRR($B$83:N83))),0,IF(IRR($B$83:N83)&lt;0,0,IRR($B$83:N83)))</f>
        <v>0</v>
      </c>
      <c r="O88" s="208">
        <f>IF((ISERR(IRR($B$83:O83))),0,IF(IRR($B$83:O83)&lt;0,0,IRR($B$83:O83)))</f>
        <v>0</v>
      </c>
      <c r="P88" s="208">
        <f>IF((ISERR(IRR($B$83:P83))),0,IF(IRR($B$83:P83)&lt;0,0,IRR($B$83:P83)))</f>
        <v>0</v>
      </c>
      <c r="Q88" s="208">
        <f>IF((ISERR(IRR($B$83:Q83))),0,IF(IRR($B$83:Q83)&lt;0,0,IRR($B$83:Q83)))</f>
        <v>0</v>
      </c>
      <c r="R88" s="208">
        <f>IF((ISERR(IRR($B$83:R83))),0,IF(IRR($B$83:R83)&lt;0,0,IRR($B$83:R83)))</f>
        <v>0</v>
      </c>
      <c r="S88" s="208">
        <f>IF((ISERR(IRR($B$83:S83))),0,IF(IRR($B$83:S83)&lt;0,0,IRR($B$83:S83)))</f>
        <v>0</v>
      </c>
      <c r="T88" s="208">
        <f>IF((ISERR(IRR($B$83:T83))),0,IF(IRR($B$83:T83)&lt;0,0,IRR($B$83:T83)))</f>
        <v>0</v>
      </c>
      <c r="U88" s="208">
        <f>IF((ISERR(IRR($B$83:U83))),0,IF(IRR($B$83:U83)&lt;0,0,IRR($B$83:U83)))</f>
        <v>0</v>
      </c>
      <c r="V88" s="208">
        <f>IF((ISERR(IRR($B$83:V83))),0,IF(IRR($B$83:V83)&lt;0,0,IRR($B$83:V83)))</f>
        <v>0</v>
      </c>
      <c r="W88" s="208">
        <f>IF((ISERR(IRR($B$83:W83))),0,IF(IRR($B$83:W83)&lt;0,0,IRR($B$83:W83)))</f>
        <v>0</v>
      </c>
      <c r="X88" s="208">
        <f>IF((ISERR(IRR($B$83:X83))),0,IF(IRR($B$83:X83)&lt;0,0,IRR($B$83:X83)))</f>
        <v>0</v>
      </c>
      <c r="Y88" s="208">
        <f>IF((ISERR(IRR($B$83:Y83))),0,IF(IRR($B$83:Y83)&lt;0,0,IRR($B$83:Y83)))</f>
        <v>0</v>
      </c>
      <c r="Z88" s="208">
        <f>IF((ISERR(IRR($B$83:Z83))),0,IF(IRR($B$83:Z83)&lt;0,0,IRR($B$83:Z83)))</f>
        <v>0</v>
      </c>
      <c r="AA88" s="208">
        <f>IF((ISERR(IRR($B$83:AA83))),0,IF(IRR($B$83:AA83)&lt;0,0,IRR($B$83:AA83)))</f>
        <v>0</v>
      </c>
      <c r="AB88" s="208">
        <f>IF((ISERR(IRR($B$83:AB83))),0,IF(IRR($B$83:AB83)&lt;0,0,IRR($B$83:AB83)))</f>
        <v>0</v>
      </c>
      <c r="AC88" s="208">
        <f>IF((ISERR(IRR($B$83:AC83))),0,IF(IRR($B$83:AC83)&lt;0,0,IRR($B$83:AC83)))</f>
        <v>0</v>
      </c>
      <c r="AD88" s="208">
        <f>IF((ISERR(IRR($B$83:AD83))),0,IF(IRR($B$83:AD83)&lt;0,0,IRR($B$83:AD83)))</f>
        <v>0</v>
      </c>
      <c r="AE88" s="208">
        <f>IF((ISERR(IRR($B$83:AE83))),0,IF(IRR($B$83:AE83)&lt;0,0,IRR($B$83:AE83)))</f>
        <v>0</v>
      </c>
      <c r="AF88" s="208">
        <f>IF((ISERR(IRR($B$83:AF83))),0,IF(IRR($B$83:AF83)&lt;0,0,IRR($B$83:AF83)))</f>
        <v>0</v>
      </c>
      <c r="AG88" s="208">
        <f>IF((ISERR(IRR($B$83:AG83))),0,IF(IRR($B$83:AG83)&lt;0,0,IRR($B$83:AG83)))</f>
        <v>0</v>
      </c>
      <c r="AH88" s="208">
        <f>IF((ISERR(IRR($B$83:AH83))),0,IF(IRR($B$83:AH83)&lt;0,0,IRR($B$83:AH83)))</f>
        <v>0</v>
      </c>
      <c r="AI88" s="208">
        <f>IF((ISERR(IRR($B$83:AI83))),0,IF(IRR($B$83:AI83)&lt;0,0,IRR($B$83:AI83)))</f>
        <v>0</v>
      </c>
      <c r="AJ88" s="208">
        <f>IF((ISERR(IRR($B$83:AJ83))),0,IF(IRR($B$83:AJ83)&lt;0,0,IRR($B$83:AJ83)))</f>
        <v>0</v>
      </c>
      <c r="AK88" s="208">
        <f>IF((ISERR(IRR($B$83:AK83))),0,IF(IRR($B$83:AK83)&lt;0,0,IRR($B$83:AK83)))</f>
        <v>0</v>
      </c>
      <c r="AL88" s="208">
        <f>IF((ISERR(IRR($B$83:AL83))),0,IF(IRR($B$83:AL83)&lt;0,0,IRR($B$83:AL83)))</f>
        <v>0</v>
      </c>
      <c r="AM88" s="208">
        <f>IF((ISERR(IRR($B$83:AM83))),0,IF(IRR($B$83:AM83)&lt;0,0,IRR($B$83:AM83)))</f>
        <v>0</v>
      </c>
      <c r="AN88" s="208">
        <f>IF((ISERR(IRR($B$83:AN83))),0,IF(IRR($B$83:AN83)&lt;0,0,IRR($B$83:AN83)))</f>
        <v>0</v>
      </c>
      <c r="AO88" s="208">
        <f>IF((ISERR(IRR($B$83:AO83))),0,IF(IRR($B$83:AO83)&lt;0,0,IRR($B$83:AO83)))</f>
        <v>0</v>
      </c>
      <c r="AP88" s="208">
        <f>IF((ISERR(IRR($B$83:AP83))),0,IF(IRR($B$83:AP83)&lt;0,0,IRR($B$83:AP83)))</f>
        <v>0</v>
      </c>
    </row>
    <row r="89" spans="1:45" ht="14.25" x14ac:dyDescent="0.2">
      <c r="A89" s="314" t="s">
        <v>553</v>
      </c>
      <c r="B89" s="209">
        <f>IF(AND(B84&gt;0,A84&lt;0),(B74-(B84/(B84-A84))),0)</f>
        <v>0</v>
      </c>
      <c r="C89" s="209">
        <f t="shared" ref="C89:AP89" si="33">IF(AND(C84&gt;0,B84&lt;0),(C74-(C84/(C84-B84))),0)</f>
        <v>0</v>
      </c>
      <c r="D89" s="209">
        <f t="shared" si="33"/>
        <v>0</v>
      </c>
      <c r="E89" s="209">
        <f t="shared" si="33"/>
        <v>0</v>
      </c>
      <c r="F89" s="209">
        <f t="shared" si="33"/>
        <v>0</v>
      </c>
      <c r="G89" s="209">
        <f t="shared" si="33"/>
        <v>0</v>
      </c>
      <c r="H89" s="209">
        <f>IF(AND(H84&gt;0,G84&lt;0),(H74-(H84/(H84-G84))),0)</f>
        <v>0</v>
      </c>
      <c r="I89" s="209">
        <f t="shared" si="33"/>
        <v>0</v>
      </c>
      <c r="J89" s="209">
        <f t="shared" si="33"/>
        <v>0</v>
      </c>
      <c r="K89" s="209">
        <f t="shared" si="33"/>
        <v>0</v>
      </c>
      <c r="L89" s="209">
        <f t="shared" si="33"/>
        <v>0</v>
      </c>
      <c r="M89" s="209">
        <f t="shared" si="33"/>
        <v>0</v>
      </c>
      <c r="N89" s="209">
        <f t="shared" si="33"/>
        <v>0</v>
      </c>
      <c r="O89" s="209">
        <f t="shared" si="33"/>
        <v>0</v>
      </c>
      <c r="P89" s="209">
        <f t="shared" si="33"/>
        <v>0</v>
      </c>
      <c r="Q89" s="209">
        <f t="shared" si="33"/>
        <v>0</v>
      </c>
      <c r="R89" s="209">
        <f t="shared" si="33"/>
        <v>0</v>
      </c>
      <c r="S89" s="209">
        <f t="shared" si="33"/>
        <v>0</v>
      </c>
      <c r="T89" s="209">
        <f t="shared" si="33"/>
        <v>0</v>
      </c>
      <c r="U89" s="209">
        <f t="shared" si="33"/>
        <v>0</v>
      </c>
      <c r="V89" s="209">
        <f t="shared" si="33"/>
        <v>0</v>
      </c>
      <c r="W89" s="209">
        <f t="shared" si="33"/>
        <v>0</v>
      </c>
      <c r="X89" s="209">
        <f t="shared" si="33"/>
        <v>0</v>
      </c>
      <c r="Y89" s="209">
        <f t="shared" si="33"/>
        <v>0</v>
      </c>
      <c r="Z89" s="209">
        <f t="shared" si="33"/>
        <v>0</v>
      </c>
      <c r="AA89" s="209">
        <f t="shared" si="33"/>
        <v>0</v>
      </c>
      <c r="AB89" s="209">
        <f t="shared" si="33"/>
        <v>0</v>
      </c>
      <c r="AC89" s="209">
        <f t="shared" si="33"/>
        <v>0</v>
      </c>
      <c r="AD89" s="209">
        <f t="shared" si="33"/>
        <v>0</v>
      </c>
      <c r="AE89" s="209">
        <f t="shared" si="33"/>
        <v>0</v>
      </c>
      <c r="AF89" s="209">
        <f t="shared" si="33"/>
        <v>0</v>
      </c>
      <c r="AG89" s="209">
        <f t="shared" si="33"/>
        <v>0</v>
      </c>
      <c r="AH89" s="209">
        <f t="shared" si="33"/>
        <v>0</v>
      </c>
      <c r="AI89" s="209">
        <f t="shared" si="33"/>
        <v>0</v>
      </c>
      <c r="AJ89" s="209">
        <f t="shared" si="33"/>
        <v>0</v>
      </c>
      <c r="AK89" s="209">
        <f t="shared" si="33"/>
        <v>0</v>
      </c>
      <c r="AL89" s="209">
        <f t="shared" si="33"/>
        <v>0</v>
      </c>
      <c r="AM89" s="209">
        <f t="shared" si="33"/>
        <v>0</v>
      </c>
      <c r="AN89" s="209">
        <f t="shared" si="33"/>
        <v>0</v>
      </c>
      <c r="AO89" s="209">
        <f t="shared" si="33"/>
        <v>0</v>
      </c>
      <c r="AP89" s="209">
        <f t="shared" si="33"/>
        <v>0</v>
      </c>
    </row>
    <row r="90" spans="1:45" ht="15" thickBot="1" x14ac:dyDescent="0.25">
      <c r="A90" s="323" t="s">
        <v>554</v>
      </c>
      <c r="B90" s="210">
        <f t="shared" ref="B90:AP90" si="34">IF(AND(B87&gt;0,A87&lt;0),(B74-(B87/(B87-A87))),0)</f>
        <v>0</v>
      </c>
      <c r="C90" s="210">
        <f t="shared" si="34"/>
        <v>0</v>
      </c>
      <c r="D90" s="210">
        <f t="shared" si="34"/>
        <v>0</v>
      </c>
      <c r="E90" s="210">
        <f t="shared" si="34"/>
        <v>0</v>
      </c>
      <c r="F90" s="210">
        <f t="shared" si="34"/>
        <v>0</v>
      </c>
      <c r="G90" s="210">
        <f t="shared" si="34"/>
        <v>0</v>
      </c>
      <c r="H90" s="210">
        <f t="shared" si="34"/>
        <v>0</v>
      </c>
      <c r="I90" s="210">
        <f t="shared" si="34"/>
        <v>0</v>
      </c>
      <c r="J90" s="210">
        <f t="shared" si="34"/>
        <v>0</v>
      </c>
      <c r="K90" s="210">
        <f t="shared" si="34"/>
        <v>0</v>
      </c>
      <c r="L90" s="210">
        <f t="shared" si="34"/>
        <v>0</v>
      </c>
      <c r="M90" s="210">
        <f t="shared" si="34"/>
        <v>0</v>
      </c>
      <c r="N90" s="210">
        <f t="shared" si="34"/>
        <v>0</v>
      </c>
      <c r="O90" s="210">
        <f t="shared" si="34"/>
        <v>0</v>
      </c>
      <c r="P90" s="210">
        <f t="shared" si="34"/>
        <v>0</v>
      </c>
      <c r="Q90" s="210">
        <f t="shared" si="34"/>
        <v>0</v>
      </c>
      <c r="R90" s="210">
        <f t="shared" si="34"/>
        <v>0</v>
      </c>
      <c r="S90" s="210">
        <f t="shared" si="34"/>
        <v>0</v>
      </c>
      <c r="T90" s="210">
        <f t="shared" si="34"/>
        <v>0</v>
      </c>
      <c r="U90" s="210">
        <f t="shared" si="34"/>
        <v>0</v>
      </c>
      <c r="V90" s="210">
        <f t="shared" si="34"/>
        <v>0</v>
      </c>
      <c r="W90" s="210">
        <f t="shared" si="34"/>
        <v>0</v>
      </c>
      <c r="X90" s="210">
        <f t="shared" si="34"/>
        <v>0</v>
      </c>
      <c r="Y90" s="210">
        <f t="shared" si="34"/>
        <v>0</v>
      </c>
      <c r="Z90" s="210">
        <f t="shared" si="34"/>
        <v>0</v>
      </c>
      <c r="AA90" s="210">
        <f t="shared" si="34"/>
        <v>0</v>
      </c>
      <c r="AB90" s="210">
        <f t="shared" si="34"/>
        <v>0</v>
      </c>
      <c r="AC90" s="210">
        <f t="shared" si="34"/>
        <v>0</v>
      </c>
      <c r="AD90" s="210">
        <f t="shared" si="34"/>
        <v>0</v>
      </c>
      <c r="AE90" s="210">
        <f t="shared" si="34"/>
        <v>0</v>
      </c>
      <c r="AF90" s="210">
        <f t="shared" si="34"/>
        <v>0</v>
      </c>
      <c r="AG90" s="210">
        <f t="shared" si="34"/>
        <v>0</v>
      </c>
      <c r="AH90" s="210">
        <f t="shared" si="34"/>
        <v>0</v>
      </c>
      <c r="AI90" s="210">
        <f t="shared" si="34"/>
        <v>0</v>
      </c>
      <c r="AJ90" s="210">
        <f t="shared" si="34"/>
        <v>0</v>
      </c>
      <c r="AK90" s="210">
        <f t="shared" si="34"/>
        <v>0</v>
      </c>
      <c r="AL90" s="210">
        <f t="shared" si="34"/>
        <v>0</v>
      </c>
      <c r="AM90" s="210">
        <f t="shared" si="34"/>
        <v>0</v>
      </c>
      <c r="AN90" s="210">
        <f t="shared" si="34"/>
        <v>0</v>
      </c>
      <c r="AO90" s="210">
        <f t="shared" si="34"/>
        <v>0</v>
      </c>
      <c r="AP90" s="210">
        <f t="shared" si="34"/>
        <v>0</v>
      </c>
    </row>
    <row r="91" spans="1:45" s="305" customFormat="1" x14ac:dyDescent="0.2">
      <c r="A91" s="279"/>
      <c r="B91" s="324">
        <v>2021</v>
      </c>
      <c r="C91" s="324">
        <f>B91+1</f>
        <v>2022</v>
      </c>
      <c r="D91" s="264">
        <f t="shared" ref="D91:AP91" si="35">C91+1</f>
        <v>2023</v>
      </c>
      <c r="E91" s="264">
        <f t="shared" si="35"/>
        <v>2024</v>
      </c>
      <c r="F91" s="264">
        <f t="shared" si="35"/>
        <v>2025</v>
      </c>
      <c r="G91" s="264">
        <f t="shared" si="35"/>
        <v>2026</v>
      </c>
      <c r="H91" s="264">
        <f t="shared" si="35"/>
        <v>2027</v>
      </c>
      <c r="I91" s="264">
        <f t="shared" si="35"/>
        <v>2028</v>
      </c>
      <c r="J91" s="264">
        <f t="shared" si="35"/>
        <v>2029</v>
      </c>
      <c r="K91" s="264">
        <f t="shared" si="35"/>
        <v>2030</v>
      </c>
      <c r="L91" s="264">
        <f t="shared" si="35"/>
        <v>2031</v>
      </c>
      <c r="M91" s="264">
        <f t="shared" si="35"/>
        <v>2032</v>
      </c>
      <c r="N91" s="264">
        <f t="shared" si="35"/>
        <v>2033</v>
      </c>
      <c r="O91" s="264">
        <f t="shared" si="35"/>
        <v>2034</v>
      </c>
      <c r="P91" s="264">
        <f t="shared" si="35"/>
        <v>2035</v>
      </c>
      <c r="Q91" s="264">
        <f t="shared" si="35"/>
        <v>2036</v>
      </c>
      <c r="R91" s="264">
        <f t="shared" si="35"/>
        <v>2037</v>
      </c>
      <c r="S91" s="264">
        <f t="shared" si="35"/>
        <v>2038</v>
      </c>
      <c r="T91" s="264">
        <f t="shared" si="35"/>
        <v>2039</v>
      </c>
      <c r="U91" s="264">
        <f t="shared" si="35"/>
        <v>2040</v>
      </c>
      <c r="V91" s="264">
        <f t="shared" si="35"/>
        <v>2041</v>
      </c>
      <c r="W91" s="264">
        <f t="shared" si="35"/>
        <v>2042</v>
      </c>
      <c r="X91" s="264">
        <f t="shared" si="35"/>
        <v>2043</v>
      </c>
      <c r="Y91" s="264">
        <f t="shared" si="35"/>
        <v>2044</v>
      </c>
      <c r="Z91" s="264">
        <f t="shared" si="35"/>
        <v>2045</v>
      </c>
      <c r="AA91" s="264">
        <f t="shared" si="35"/>
        <v>2046</v>
      </c>
      <c r="AB91" s="264">
        <f t="shared" si="35"/>
        <v>2047</v>
      </c>
      <c r="AC91" s="264">
        <f t="shared" si="35"/>
        <v>2048</v>
      </c>
      <c r="AD91" s="264">
        <f t="shared" si="35"/>
        <v>2049</v>
      </c>
      <c r="AE91" s="264">
        <f t="shared" si="35"/>
        <v>2050</v>
      </c>
      <c r="AF91" s="264">
        <f t="shared" si="35"/>
        <v>2051</v>
      </c>
      <c r="AG91" s="264">
        <f t="shared" si="35"/>
        <v>2052</v>
      </c>
      <c r="AH91" s="264">
        <f t="shared" si="35"/>
        <v>2053</v>
      </c>
      <c r="AI91" s="264">
        <f t="shared" si="35"/>
        <v>2054</v>
      </c>
      <c r="AJ91" s="264">
        <f t="shared" si="35"/>
        <v>2055</v>
      </c>
      <c r="AK91" s="264">
        <f t="shared" si="35"/>
        <v>2056</v>
      </c>
      <c r="AL91" s="264">
        <f t="shared" si="35"/>
        <v>2057</v>
      </c>
      <c r="AM91" s="264">
        <f t="shared" si="35"/>
        <v>2058</v>
      </c>
      <c r="AN91" s="264">
        <f t="shared" si="35"/>
        <v>2059</v>
      </c>
      <c r="AO91" s="264">
        <f t="shared" si="35"/>
        <v>2060</v>
      </c>
      <c r="AP91" s="264">
        <f t="shared" si="35"/>
        <v>2061</v>
      </c>
      <c r="AQ91" s="265"/>
      <c r="AR91" s="265"/>
      <c r="AS91" s="265"/>
    </row>
    <row r="92" spans="1:45" ht="15.6" customHeight="1" x14ac:dyDescent="0.2">
      <c r="A92" s="325" t="s">
        <v>555</v>
      </c>
      <c r="B92" s="326"/>
      <c r="C92" s="326"/>
      <c r="D92" s="326"/>
      <c r="E92" s="326"/>
      <c r="F92" s="326"/>
      <c r="G92" s="326"/>
      <c r="H92" s="326"/>
      <c r="I92" s="326"/>
      <c r="J92" s="326"/>
      <c r="K92" s="326"/>
      <c r="L92" s="327">
        <v>10</v>
      </c>
      <c r="M92" s="326"/>
      <c r="N92" s="326"/>
      <c r="O92" s="326"/>
      <c r="P92" s="326"/>
      <c r="Q92" s="326"/>
      <c r="R92" s="326"/>
      <c r="S92" s="326"/>
      <c r="T92" s="326"/>
      <c r="U92" s="326"/>
      <c r="V92" s="326"/>
      <c r="W92" s="326"/>
      <c r="X92" s="326"/>
      <c r="Y92" s="326"/>
      <c r="Z92" s="326"/>
      <c r="AA92" s="326">
        <v>25</v>
      </c>
      <c r="AB92" s="326"/>
      <c r="AC92" s="326"/>
      <c r="AD92" s="326"/>
      <c r="AE92" s="326"/>
      <c r="AF92" s="326">
        <v>30</v>
      </c>
      <c r="AG92" s="326"/>
      <c r="AH92" s="326"/>
      <c r="AI92" s="326"/>
      <c r="AJ92" s="326"/>
      <c r="AK92" s="326"/>
      <c r="AL92" s="326"/>
      <c r="AM92" s="326"/>
      <c r="AN92" s="326"/>
      <c r="AO92" s="326"/>
      <c r="AP92" s="326">
        <v>40</v>
      </c>
    </row>
    <row r="93" spans="1:45" ht="12.75" x14ac:dyDescent="0.2">
      <c r="A93" s="328" t="s">
        <v>556</v>
      </c>
      <c r="B93" s="328"/>
      <c r="C93" s="328"/>
      <c r="D93" s="328"/>
      <c r="E93" s="328"/>
      <c r="F93" s="328"/>
      <c r="G93" s="328"/>
      <c r="H93" s="328"/>
      <c r="I93" s="328"/>
      <c r="J93" s="328"/>
      <c r="K93" s="328"/>
      <c r="L93" s="328"/>
      <c r="M93" s="328"/>
      <c r="N93" s="328"/>
      <c r="O93" s="328"/>
      <c r="P93" s="328"/>
      <c r="Q93" s="328"/>
      <c r="R93" s="328"/>
      <c r="S93" s="328"/>
      <c r="T93" s="328"/>
      <c r="U93" s="328"/>
      <c r="V93" s="328"/>
      <c r="W93" s="328"/>
      <c r="X93" s="328"/>
      <c r="Y93" s="328"/>
      <c r="Z93" s="328"/>
      <c r="AA93" s="328"/>
      <c r="AB93" s="328"/>
      <c r="AC93" s="328"/>
      <c r="AD93" s="328"/>
      <c r="AE93" s="328"/>
      <c r="AF93" s="328"/>
      <c r="AG93" s="328"/>
      <c r="AH93" s="328"/>
      <c r="AI93" s="328"/>
      <c r="AJ93" s="328"/>
      <c r="AK93" s="328"/>
      <c r="AL93" s="328"/>
      <c r="AM93" s="328"/>
      <c r="AN93" s="328"/>
      <c r="AO93" s="328"/>
      <c r="AP93" s="328"/>
    </row>
    <row r="94" spans="1:45" ht="12.75" x14ac:dyDescent="0.2">
      <c r="A94" s="328" t="s">
        <v>557</v>
      </c>
      <c r="B94" s="328"/>
      <c r="C94" s="328"/>
      <c r="D94" s="328"/>
      <c r="E94" s="328"/>
      <c r="F94" s="328"/>
      <c r="G94" s="328"/>
      <c r="H94" s="328"/>
      <c r="I94" s="328"/>
      <c r="J94" s="328"/>
      <c r="K94" s="328"/>
      <c r="L94" s="328"/>
      <c r="M94" s="328"/>
      <c r="N94" s="328"/>
      <c r="O94" s="328"/>
      <c r="P94" s="328"/>
      <c r="Q94" s="328"/>
      <c r="R94" s="328"/>
      <c r="S94" s="328"/>
      <c r="T94" s="328"/>
      <c r="U94" s="328"/>
      <c r="V94" s="328"/>
      <c r="W94" s="328"/>
      <c r="X94" s="328"/>
      <c r="Y94" s="328"/>
      <c r="Z94" s="328"/>
      <c r="AA94" s="328"/>
      <c r="AB94" s="328"/>
      <c r="AC94" s="328"/>
      <c r="AD94" s="328"/>
      <c r="AE94" s="328"/>
      <c r="AF94" s="328"/>
      <c r="AG94" s="328"/>
      <c r="AH94" s="328"/>
      <c r="AI94" s="328"/>
      <c r="AJ94" s="328"/>
      <c r="AK94" s="328"/>
      <c r="AL94" s="328"/>
      <c r="AM94" s="328"/>
      <c r="AN94" s="328"/>
      <c r="AO94" s="328"/>
      <c r="AP94" s="328"/>
    </row>
    <row r="95" spans="1:45" ht="12.75" x14ac:dyDescent="0.2">
      <c r="A95" s="328" t="s">
        <v>558</v>
      </c>
      <c r="B95" s="328"/>
      <c r="C95" s="328"/>
      <c r="D95" s="328"/>
      <c r="E95" s="328"/>
      <c r="F95" s="328"/>
      <c r="G95" s="328"/>
      <c r="H95" s="328"/>
      <c r="I95" s="328"/>
      <c r="J95" s="328"/>
      <c r="K95" s="328"/>
      <c r="L95" s="328"/>
      <c r="M95" s="328"/>
      <c r="N95" s="328"/>
      <c r="O95" s="328"/>
      <c r="P95" s="328"/>
      <c r="Q95" s="328"/>
      <c r="R95" s="328"/>
      <c r="S95" s="328"/>
      <c r="T95" s="328"/>
      <c r="U95" s="328"/>
      <c r="V95" s="328"/>
      <c r="W95" s="328"/>
      <c r="X95" s="328"/>
      <c r="Y95" s="328"/>
      <c r="Z95" s="328"/>
      <c r="AA95" s="328"/>
      <c r="AB95" s="328"/>
      <c r="AC95" s="328"/>
      <c r="AD95" s="328"/>
      <c r="AE95" s="328"/>
      <c r="AF95" s="328"/>
      <c r="AG95" s="328"/>
      <c r="AH95" s="328"/>
      <c r="AI95" s="328"/>
      <c r="AJ95" s="328"/>
      <c r="AK95" s="328"/>
      <c r="AL95" s="328"/>
      <c r="AM95" s="328"/>
      <c r="AN95" s="328"/>
      <c r="AO95" s="328"/>
      <c r="AP95" s="328"/>
    </row>
    <row r="96" spans="1:45" ht="12.75" x14ac:dyDescent="0.2">
      <c r="A96" s="329" t="s">
        <v>559</v>
      </c>
      <c r="B96" s="326"/>
      <c r="C96" s="326"/>
      <c r="D96" s="326"/>
      <c r="E96" s="326"/>
      <c r="F96" s="326"/>
      <c r="G96" s="326"/>
      <c r="H96" s="326"/>
      <c r="I96" s="326"/>
      <c r="J96" s="326"/>
      <c r="K96" s="326"/>
      <c r="L96" s="326"/>
      <c r="M96" s="326"/>
      <c r="N96" s="326"/>
      <c r="O96" s="326"/>
      <c r="P96" s="326"/>
      <c r="Q96" s="326"/>
      <c r="R96" s="326"/>
      <c r="S96" s="326"/>
      <c r="T96" s="326"/>
      <c r="U96" s="326"/>
      <c r="V96" s="326"/>
      <c r="W96" s="326"/>
      <c r="X96" s="326"/>
      <c r="Y96" s="326"/>
      <c r="Z96" s="326"/>
      <c r="AA96" s="326"/>
      <c r="AB96" s="326"/>
      <c r="AC96" s="326"/>
      <c r="AD96" s="326"/>
      <c r="AE96" s="326"/>
      <c r="AF96" s="326"/>
      <c r="AG96" s="326"/>
      <c r="AH96" s="326"/>
      <c r="AI96" s="326"/>
      <c r="AJ96" s="326"/>
      <c r="AK96" s="326"/>
      <c r="AL96" s="326"/>
      <c r="AM96" s="326"/>
      <c r="AN96" s="326"/>
      <c r="AO96" s="326"/>
      <c r="AP96" s="326"/>
    </row>
    <row r="97" spans="1:71" ht="33" customHeight="1" x14ac:dyDescent="0.2">
      <c r="A97" s="466" t="s">
        <v>560</v>
      </c>
      <c r="B97" s="466"/>
      <c r="C97" s="466"/>
      <c r="D97" s="466"/>
      <c r="E97" s="466"/>
      <c r="F97" s="466"/>
      <c r="G97" s="466"/>
      <c r="H97" s="466"/>
      <c r="I97" s="466"/>
      <c r="J97" s="466"/>
      <c r="K97" s="466"/>
      <c r="L97" s="466"/>
      <c r="M97" s="316"/>
      <c r="N97" s="316"/>
      <c r="O97" s="316"/>
      <c r="P97" s="316"/>
      <c r="Q97" s="316"/>
      <c r="R97" s="316"/>
      <c r="S97" s="316"/>
      <c r="T97" s="316"/>
      <c r="U97" s="316"/>
      <c r="V97" s="316"/>
      <c r="W97" s="316"/>
      <c r="X97" s="316"/>
      <c r="Y97" s="316"/>
      <c r="Z97" s="316"/>
      <c r="AA97" s="316"/>
      <c r="AB97" s="316"/>
      <c r="AC97" s="316"/>
      <c r="AD97" s="316"/>
      <c r="AE97" s="316"/>
      <c r="AF97" s="316"/>
      <c r="AG97" s="316"/>
      <c r="AH97" s="316"/>
      <c r="AI97" s="316"/>
      <c r="AJ97" s="316"/>
      <c r="AK97" s="316"/>
      <c r="AL97" s="316"/>
      <c r="AM97" s="316"/>
      <c r="AN97" s="316"/>
      <c r="AO97" s="316"/>
      <c r="AP97" s="316"/>
    </row>
    <row r="98" spans="1:71" ht="16.5" thickBot="1" x14ac:dyDescent="0.25">
      <c r="C98" s="330"/>
    </row>
    <row r="99" spans="1:71" s="336" customFormat="1" ht="16.5" thickTop="1" x14ac:dyDescent="0.2">
      <c r="A99" s="331" t="s">
        <v>561</v>
      </c>
      <c r="B99" s="332">
        <f>B81*B85</f>
        <v>-49201.36417266362</v>
      </c>
      <c r="C99" s="333">
        <f>C81*C85</f>
        <v>0</v>
      </c>
      <c r="D99" s="333">
        <f t="shared" ref="D99:AP99" si="36">D81*D85</f>
        <v>0</v>
      </c>
      <c r="E99" s="333">
        <f t="shared" si="36"/>
        <v>0</v>
      </c>
      <c r="F99" s="333">
        <f t="shared" si="36"/>
        <v>0</v>
      </c>
      <c r="G99" s="333">
        <f t="shared" si="36"/>
        <v>0</v>
      </c>
      <c r="H99" s="333">
        <f t="shared" si="36"/>
        <v>0</v>
      </c>
      <c r="I99" s="333">
        <f t="shared" si="36"/>
        <v>0</v>
      </c>
      <c r="J99" s="333">
        <f>J81*J85</f>
        <v>0</v>
      </c>
      <c r="K99" s="333">
        <f t="shared" si="36"/>
        <v>0</v>
      </c>
      <c r="L99" s="333">
        <f>L81*L85</f>
        <v>0</v>
      </c>
      <c r="M99" s="333">
        <f t="shared" si="36"/>
        <v>0</v>
      </c>
      <c r="N99" s="333">
        <f t="shared" si="36"/>
        <v>0</v>
      </c>
      <c r="O99" s="333">
        <f t="shared" si="36"/>
        <v>0</v>
      </c>
      <c r="P99" s="333">
        <f t="shared" si="36"/>
        <v>0</v>
      </c>
      <c r="Q99" s="333">
        <f t="shared" si="36"/>
        <v>0</v>
      </c>
      <c r="R99" s="333">
        <f t="shared" si="36"/>
        <v>0</v>
      </c>
      <c r="S99" s="333">
        <f t="shared" si="36"/>
        <v>0</v>
      </c>
      <c r="T99" s="333">
        <f t="shared" si="36"/>
        <v>0</v>
      </c>
      <c r="U99" s="333">
        <f t="shared" si="36"/>
        <v>0</v>
      </c>
      <c r="V99" s="333">
        <f t="shared" si="36"/>
        <v>0</v>
      </c>
      <c r="W99" s="333">
        <f t="shared" si="36"/>
        <v>0</v>
      </c>
      <c r="X99" s="333">
        <f t="shared" si="36"/>
        <v>0</v>
      </c>
      <c r="Y99" s="333">
        <f t="shared" si="36"/>
        <v>0</v>
      </c>
      <c r="Z99" s="333">
        <f t="shared" si="36"/>
        <v>0</v>
      </c>
      <c r="AA99" s="333">
        <f t="shared" si="36"/>
        <v>0</v>
      </c>
      <c r="AB99" s="333">
        <f t="shared" si="36"/>
        <v>0</v>
      </c>
      <c r="AC99" s="333">
        <f t="shared" si="36"/>
        <v>0</v>
      </c>
      <c r="AD99" s="333">
        <f t="shared" si="36"/>
        <v>0</v>
      </c>
      <c r="AE99" s="333">
        <f t="shared" si="36"/>
        <v>0</v>
      </c>
      <c r="AF99" s="333">
        <f t="shared" si="36"/>
        <v>0</v>
      </c>
      <c r="AG99" s="333">
        <f t="shared" si="36"/>
        <v>0</v>
      </c>
      <c r="AH99" s="333">
        <f t="shared" si="36"/>
        <v>0</v>
      </c>
      <c r="AI99" s="333">
        <f t="shared" si="36"/>
        <v>0</v>
      </c>
      <c r="AJ99" s="333">
        <f t="shared" si="36"/>
        <v>0</v>
      </c>
      <c r="AK99" s="333">
        <f t="shared" si="36"/>
        <v>0</v>
      </c>
      <c r="AL99" s="333">
        <f t="shared" si="36"/>
        <v>0</v>
      </c>
      <c r="AM99" s="333">
        <f t="shared" si="36"/>
        <v>0</v>
      </c>
      <c r="AN99" s="333">
        <f t="shared" si="36"/>
        <v>0</v>
      </c>
      <c r="AO99" s="333">
        <f t="shared" si="36"/>
        <v>0</v>
      </c>
      <c r="AP99" s="333">
        <f t="shared" si="36"/>
        <v>0</v>
      </c>
      <c r="AQ99" s="334">
        <f>SUM(B99:AP99)</f>
        <v>-49201.36417266362</v>
      </c>
      <c r="AR99" s="335"/>
      <c r="AS99" s="335"/>
    </row>
    <row r="100" spans="1:71" s="339" customFormat="1" x14ac:dyDescent="0.2">
      <c r="A100" s="337">
        <f>AQ99</f>
        <v>-49201.36417266362</v>
      </c>
      <c r="B100" s="338"/>
      <c r="C100" s="302"/>
      <c r="D100" s="302"/>
      <c r="E100" s="302"/>
      <c r="F100" s="302"/>
      <c r="G100" s="302"/>
      <c r="H100" s="302"/>
      <c r="I100" s="302"/>
      <c r="J100" s="302"/>
      <c r="K100" s="302"/>
      <c r="L100" s="302"/>
      <c r="M100" s="302"/>
      <c r="N100" s="302"/>
      <c r="O100" s="302"/>
      <c r="P100" s="302"/>
      <c r="Q100" s="302"/>
      <c r="R100" s="302"/>
      <c r="S100" s="302"/>
      <c r="T100" s="302"/>
      <c r="U100" s="302"/>
      <c r="V100" s="302"/>
      <c r="W100" s="302"/>
      <c r="X100" s="302"/>
      <c r="Y100" s="302"/>
      <c r="Z100" s="302"/>
      <c r="AA100" s="302"/>
      <c r="AB100" s="302"/>
      <c r="AC100" s="302"/>
      <c r="AD100" s="302"/>
      <c r="AE100" s="302"/>
      <c r="AF100" s="302"/>
      <c r="AG100" s="302"/>
      <c r="AH100" s="302"/>
      <c r="AI100" s="302"/>
      <c r="AJ100" s="302"/>
      <c r="AK100" s="302"/>
      <c r="AL100" s="302"/>
      <c r="AM100" s="302"/>
      <c r="AN100" s="302"/>
      <c r="AO100" s="302"/>
      <c r="AP100" s="302"/>
      <c r="AQ100" s="265"/>
      <c r="AR100" s="265"/>
      <c r="AS100" s="265"/>
    </row>
    <row r="101" spans="1:71" s="339" customFormat="1" x14ac:dyDescent="0.2">
      <c r="A101" s="337">
        <f>AP87</f>
        <v>-19469.495597680641</v>
      </c>
      <c r="B101" s="338"/>
      <c r="C101" s="302"/>
      <c r="D101" s="302"/>
      <c r="E101" s="302"/>
      <c r="F101" s="302"/>
      <c r="G101" s="302"/>
      <c r="H101" s="302"/>
      <c r="I101" s="302"/>
      <c r="J101" s="302"/>
      <c r="K101" s="302"/>
      <c r="L101" s="302"/>
      <c r="M101" s="302"/>
      <c r="N101" s="302"/>
      <c r="O101" s="302"/>
      <c r="P101" s="302"/>
      <c r="Q101" s="302"/>
      <c r="R101" s="302"/>
      <c r="S101" s="302"/>
      <c r="T101" s="302"/>
      <c r="U101" s="302"/>
      <c r="V101" s="302"/>
      <c r="W101" s="302"/>
      <c r="X101" s="302"/>
      <c r="Y101" s="302"/>
      <c r="Z101" s="302"/>
      <c r="AA101" s="302"/>
      <c r="AB101" s="302"/>
      <c r="AC101" s="302"/>
      <c r="AD101" s="302"/>
      <c r="AE101" s="302"/>
      <c r="AF101" s="302"/>
      <c r="AG101" s="302"/>
      <c r="AH101" s="302"/>
      <c r="AI101" s="302"/>
      <c r="AJ101" s="302"/>
      <c r="AK101" s="302"/>
      <c r="AL101" s="302"/>
      <c r="AM101" s="302"/>
      <c r="AN101" s="302"/>
      <c r="AO101" s="302"/>
      <c r="AP101" s="302"/>
      <c r="AQ101" s="265"/>
      <c r="AR101" s="265"/>
      <c r="AS101" s="265"/>
    </row>
    <row r="102" spans="1:71" s="339" customFormat="1" x14ac:dyDescent="0.2">
      <c r="A102" s="340" t="s">
        <v>562</v>
      </c>
      <c r="B102" s="341">
        <f>(A101+-A100)/-A100</f>
        <v>0.60428951666145192</v>
      </c>
      <c r="C102" s="302"/>
      <c r="D102" s="302"/>
      <c r="E102" s="302"/>
      <c r="F102" s="302"/>
      <c r="G102" s="302"/>
      <c r="H102" s="302"/>
      <c r="I102" s="302"/>
      <c r="J102" s="302"/>
      <c r="K102" s="302"/>
      <c r="L102" s="302"/>
      <c r="M102" s="302"/>
      <c r="N102" s="302"/>
      <c r="O102" s="302"/>
      <c r="P102" s="302"/>
      <c r="Q102" s="302"/>
      <c r="R102" s="302"/>
      <c r="S102" s="302"/>
      <c r="T102" s="302"/>
      <c r="U102" s="302"/>
      <c r="V102" s="302"/>
      <c r="W102" s="302"/>
      <c r="X102" s="302"/>
      <c r="Y102" s="302"/>
      <c r="Z102" s="302"/>
      <c r="AA102" s="302"/>
      <c r="AB102" s="302"/>
      <c r="AC102" s="302"/>
      <c r="AD102" s="302"/>
      <c r="AE102" s="302"/>
      <c r="AF102" s="302"/>
      <c r="AG102" s="302"/>
      <c r="AH102" s="302"/>
      <c r="AI102" s="302"/>
      <c r="AJ102" s="302"/>
      <c r="AK102" s="302"/>
      <c r="AL102" s="302"/>
      <c r="AM102" s="302"/>
      <c r="AN102" s="302"/>
      <c r="AO102" s="302"/>
      <c r="AP102" s="302"/>
      <c r="AQ102" s="265"/>
      <c r="AR102" s="265"/>
      <c r="AS102" s="265"/>
    </row>
    <row r="103" spans="1:71" s="339" customFormat="1" x14ac:dyDescent="0.2">
      <c r="A103" s="342"/>
      <c r="B103" s="302"/>
      <c r="C103" s="302"/>
      <c r="D103" s="302"/>
      <c r="E103" s="302"/>
      <c r="F103" s="302"/>
      <c r="G103" s="302"/>
      <c r="H103" s="302"/>
      <c r="I103" s="302"/>
      <c r="J103" s="302"/>
      <c r="K103" s="302"/>
      <c r="L103" s="302"/>
      <c r="M103" s="302"/>
      <c r="N103" s="302"/>
      <c r="O103" s="302"/>
      <c r="P103" s="302"/>
      <c r="Q103" s="302"/>
      <c r="R103" s="302"/>
      <c r="S103" s="302"/>
      <c r="T103" s="302"/>
      <c r="U103" s="302"/>
      <c r="V103" s="302"/>
      <c r="W103" s="302"/>
      <c r="X103" s="302"/>
      <c r="Y103" s="302"/>
      <c r="Z103" s="302"/>
      <c r="AA103" s="302"/>
      <c r="AB103" s="302"/>
      <c r="AC103" s="302"/>
      <c r="AD103" s="302"/>
      <c r="AE103" s="302"/>
      <c r="AF103" s="302"/>
      <c r="AG103" s="302"/>
      <c r="AH103" s="302"/>
      <c r="AI103" s="302"/>
      <c r="AJ103" s="302"/>
      <c r="AK103" s="302"/>
      <c r="AL103" s="302"/>
      <c r="AM103" s="302"/>
      <c r="AN103" s="302"/>
      <c r="AO103" s="302"/>
      <c r="AP103" s="302"/>
      <c r="AQ103" s="265"/>
      <c r="AR103" s="265"/>
      <c r="AS103" s="265"/>
    </row>
    <row r="104" spans="1:71" ht="12.75" x14ac:dyDescent="0.2">
      <c r="A104" s="343" t="s">
        <v>563</v>
      </c>
      <c r="B104" s="343" t="s">
        <v>564</v>
      </c>
      <c r="C104" s="343" t="s">
        <v>565</v>
      </c>
      <c r="D104" s="343" t="s">
        <v>566</v>
      </c>
      <c r="E104" s="344"/>
      <c r="F104" s="344"/>
      <c r="G104" s="344"/>
      <c r="H104" s="344"/>
      <c r="I104" s="344"/>
      <c r="J104" s="344"/>
      <c r="K104" s="344"/>
      <c r="L104" s="344"/>
      <c r="M104" s="344"/>
      <c r="N104" s="344"/>
      <c r="O104" s="344"/>
      <c r="P104" s="344"/>
      <c r="Q104" s="344"/>
      <c r="R104" s="344"/>
      <c r="S104" s="344"/>
      <c r="T104" s="344"/>
      <c r="U104" s="344"/>
      <c r="V104" s="344"/>
      <c r="W104" s="344"/>
      <c r="X104" s="344"/>
      <c r="Y104" s="344"/>
      <c r="Z104" s="344"/>
      <c r="AA104" s="344"/>
      <c r="AB104" s="344"/>
      <c r="AC104" s="344"/>
      <c r="AD104" s="344"/>
      <c r="AE104" s="344"/>
      <c r="AF104" s="344"/>
      <c r="AG104" s="344"/>
      <c r="AH104" s="344"/>
      <c r="AI104" s="344"/>
      <c r="AJ104" s="344"/>
      <c r="AK104" s="344"/>
      <c r="AL104" s="344"/>
      <c r="AM104" s="344"/>
      <c r="AN104" s="344"/>
      <c r="AO104" s="344"/>
      <c r="AP104" s="344"/>
      <c r="AQ104" s="345"/>
      <c r="AR104" s="345"/>
      <c r="AS104" s="345"/>
      <c r="AT104" s="344"/>
      <c r="AU104" s="344"/>
      <c r="AV104" s="344"/>
      <c r="AW104" s="344"/>
      <c r="AX104" s="344"/>
      <c r="AY104" s="344"/>
      <c r="AZ104" s="344"/>
      <c r="BA104" s="344"/>
      <c r="BB104" s="344"/>
      <c r="BC104" s="344"/>
      <c r="BD104" s="344"/>
      <c r="BE104" s="344"/>
      <c r="BF104" s="344"/>
      <c r="BG104" s="344"/>
      <c r="BH104" s="344"/>
      <c r="BI104" s="344"/>
      <c r="BJ104" s="344"/>
      <c r="BK104" s="344"/>
      <c r="BL104" s="344"/>
      <c r="BM104" s="344"/>
      <c r="BN104" s="344"/>
      <c r="BO104" s="344"/>
      <c r="BP104" s="344"/>
      <c r="BQ104" s="344"/>
      <c r="BR104" s="344"/>
      <c r="BS104" s="344"/>
    </row>
    <row r="105" spans="1:71" ht="12.75" x14ac:dyDescent="0.2">
      <c r="A105" s="346">
        <f>G30/1000/1000</f>
        <v>-1.6645659315666597E-2</v>
      </c>
      <c r="B105" s="347">
        <f>L88</f>
        <v>0</v>
      </c>
      <c r="C105" s="348" t="str">
        <f>G28</f>
        <v>не окупается</v>
      </c>
      <c r="D105" s="348" t="str">
        <f>G29</f>
        <v>не окупается</v>
      </c>
      <c r="E105" s="349" t="s">
        <v>567</v>
      </c>
      <c r="F105" s="349"/>
      <c r="G105" s="349"/>
      <c r="H105" s="349"/>
      <c r="I105" s="349"/>
      <c r="J105" s="349"/>
      <c r="K105" s="349"/>
      <c r="L105" s="349"/>
      <c r="M105" s="349"/>
      <c r="N105" s="349"/>
      <c r="O105" s="349"/>
      <c r="P105" s="349"/>
      <c r="Q105" s="349"/>
      <c r="R105" s="349"/>
      <c r="S105" s="349"/>
      <c r="T105" s="349"/>
      <c r="U105" s="349"/>
      <c r="V105" s="349"/>
      <c r="W105" s="349"/>
      <c r="X105" s="349"/>
      <c r="Y105" s="349"/>
      <c r="Z105" s="349"/>
      <c r="AA105" s="349"/>
      <c r="AB105" s="349"/>
      <c r="AC105" s="349"/>
      <c r="AD105" s="349"/>
      <c r="AE105" s="349"/>
      <c r="AF105" s="349"/>
      <c r="AG105" s="349"/>
      <c r="AH105" s="349"/>
      <c r="AI105" s="349"/>
      <c r="AJ105" s="349"/>
      <c r="AK105" s="349"/>
      <c r="AL105" s="349"/>
      <c r="AM105" s="349"/>
      <c r="AN105" s="349"/>
      <c r="AO105" s="349"/>
      <c r="AP105" s="349"/>
      <c r="AQ105" s="349"/>
      <c r="AR105" s="349"/>
      <c r="AS105" s="349"/>
      <c r="AT105" s="349"/>
      <c r="AU105" s="349"/>
      <c r="AV105" s="349"/>
      <c r="AW105" s="349"/>
      <c r="AX105" s="349"/>
      <c r="AY105" s="349"/>
      <c r="AZ105" s="349"/>
      <c r="BA105" s="349"/>
      <c r="BB105" s="349"/>
      <c r="BC105" s="349"/>
      <c r="BD105" s="349"/>
      <c r="BE105" s="349"/>
      <c r="BF105" s="349"/>
      <c r="BG105" s="349"/>
      <c r="BH105" s="349"/>
      <c r="BI105" s="349"/>
      <c r="BJ105" s="349"/>
      <c r="BK105" s="349"/>
      <c r="BL105" s="349"/>
      <c r="BM105" s="349"/>
      <c r="BN105" s="349"/>
      <c r="BO105" s="349"/>
      <c r="BP105" s="349"/>
      <c r="BQ105" s="349"/>
      <c r="BR105" s="349"/>
      <c r="BS105" s="349"/>
    </row>
    <row r="106" spans="1:71" ht="12.75" x14ac:dyDescent="0.2">
      <c r="A106" s="350"/>
      <c r="B106" s="344"/>
      <c r="C106" s="344"/>
      <c r="D106" s="344"/>
      <c r="E106" s="344"/>
      <c r="F106" s="344"/>
      <c r="G106" s="344"/>
      <c r="H106" s="344"/>
      <c r="I106" s="344"/>
      <c r="J106" s="344"/>
      <c r="K106" s="344"/>
      <c r="L106" s="344"/>
      <c r="M106" s="344"/>
      <c r="N106" s="344"/>
      <c r="O106" s="344"/>
      <c r="P106" s="344"/>
      <c r="Q106" s="344"/>
      <c r="R106" s="344"/>
      <c r="S106" s="344"/>
      <c r="T106" s="344"/>
      <c r="U106" s="344"/>
      <c r="V106" s="344"/>
      <c r="W106" s="344"/>
      <c r="X106" s="344"/>
      <c r="Y106" s="344"/>
      <c r="Z106" s="344"/>
      <c r="AA106" s="344"/>
      <c r="AB106" s="344"/>
      <c r="AC106" s="344"/>
      <c r="AD106" s="344"/>
      <c r="AE106" s="344"/>
      <c r="AF106" s="344"/>
      <c r="AG106" s="344"/>
      <c r="AH106" s="344"/>
      <c r="AI106" s="344"/>
      <c r="AJ106" s="344"/>
      <c r="AK106" s="344"/>
      <c r="AL106" s="344"/>
      <c r="AM106" s="344"/>
      <c r="AN106" s="344"/>
      <c r="AO106" s="344"/>
      <c r="AP106" s="344"/>
      <c r="AQ106" s="345"/>
      <c r="AR106" s="345"/>
      <c r="AS106" s="345"/>
      <c r="AT106" s="344"/>
      <c r="AU106" s="344"/>
      <c r="AV106" s="344"/>
      <c r="AW106" s="344"/>
      <c r="AX106" s="344"/>
      <c r="AY106" s="344"/>
      <c r="AZ106" s="344"/>
      <c r="BA106" s="344"/>
      <c r="BB106" s="344"/>
      <c r="BC106" s="344"/>
      <c r="BD106" s="344"/>
      <c r="BE106" s="344"/>
      <c r="BF106" s="344"/>
      <c r="BG106" s="344"/>
      <c r="BH106" s="344"/>
      <c r="BI106" s="344"/>
      <c r="BJ106" s="344"/>
      <c r="BK106" s="344"/>
      <c r="BL106" s="344"/>
      <c r="BM106" s="344"/>
      <c r="BN106" s="344"/>
      <c r="BO106" s="344"/>
      <c r="BP106" s="344"/>
      <c r="BQ106" s="344"/>
      <c r="BR106" s="344"/>
      <c r="BS106" s="344"/>
    </row>
    <row r="107" spans="1:71" ht="12.75" x14ac:dyDescent="0.2">
      <c r="A107" s="351"/>
      <c r="B107" s="352">
        <v>2016</v>
      </c>
      <c r="C107" s="352">
        <v>2017</v>
      </c>
      <c r="D107" s="353">
        <f t="shared" ref="D107:AP107" si="37">C107+1</f>
        <v>2018</v>
      </c>
      <c r="E107" s="353">
        <f t="shared" si="37"/>
        <v>2019</v>
      </c>
      <c r="F107" s="353">
        <f t="shared" si="37"/>
        <v>2020</v>
      </c>
      <c r="G107" s="353">
        <f t="shared" si="37"/>
        <v>2021</v>
      </c>
      <c r="H107" s="353">
        <f t="shared" si="37"/>
        <v>2022</v>
      </c>
      <c r="I107" s="353">
        <f t="shared" si="37"/>
        <v>2023</v>
      </c>
      <c r="J107" s="353">
        <f t="shared" si="37"/>
        <v>2024</v>
      </c>
      <c r="K107" s="353">
        <f t="shared" si="37"/>
        <v>2025</v>
      </c>
      <c r="L107" s="353">
        <f t="shared" si="37"/>
        <v>2026</v>
      </c>
      <c r="M107" s="353">
        <f t="shared" si="37"/>
        <v>2027</v>
      </c>
      <c r="N107" s="353">
        <f t="shared" si="37"/>
        <v>2028</v>
      </c>
      <c r="O107" s="353">
        <f t="shared" si="37"/>
        <v>2029</v>
      </c>
      <c r="P107" s="353">
        <f t="shared" si="37"/>
        <v>2030</v>
      </c>
      <c r="Q107" s="353">
        <f t="shared" si="37"/>
        <v>2031</v>
      </c>
      <c r="R107" s="353">
        <f t="shared" si="37"/>
        <v>2032</v>
      </c>
      <c r="S107" s="353">
        <f t="shared" si="37"/>
        <v>2033</v>
      </c>
      <c r="T107" s="353">
        <f t="shared" si="37"/>
        <v>2034</v>
      </c>
      <c r="U107" s="353">
        <f t="shared" si="37"/>
        <v>2035</v>
      </c>
      <c r="V107" s="353">
        <f t="shared" si="37"/>
        <v>2036</v>
      </c>
      <c r="W107" s="353">
        <f t="shared" si="37"/>
        <v>2037</v>
      </c>
      <c r="X107" s="353">
        <f t="shared" si="37"/>
        <v>2038</v>
      </c>
      <c r="Y107" s="353">
        <f t="shared" si="37"/>
        <v>2039</v>
      </c>
      <c r="Z107" s="353">
        <f t="shared" si="37"/>
        <v>2040</v>
      </c>
      <c r="AA107" s="353">
        <f t="shared" si="37"/>
        <v>2041</v>
      </c>
      <c r="AB107" s="353">
        <f t="shared" si="37"/>
        <v>2042</v>
      </c>
      <c r="AC107" s="353">
        <f t="shared" si="37"/>
        <v>2043</v>
      </c>
      <c r="AD107" s="353">
        <f t="shared" si="37"/>
        <v>2044</v>
      </c>
      <c r="AE107" s="353">
        <f t="shared" si="37"/>
        <v>2045</v>
      </c>
      <c r="AF107" s="353">
        <f t="shared" si="37"/>
        <v>2046</v>
      </c>
      <c r="AG107" s="353">
        <f t="shared" si="37"/>
        <v>2047</v>
      </c>
      <c r="AH107" s="353">
        <f t="shared" si="37"/>
        <v>2048</v>
      </c>
      <c r="AI107" s="353">
        <f t="shared" si="37"/>
        <v>2049</v>
      </c>
      <c r="AJ107" s="353">
        <f t="shared" si="37"/>
        <v>2050</v>
      </c>
      <c r="AK107" s="353">
        <f t="shared" si="37"/>
        <v>2051</v>
      </c>
      <c r="AL107" s="353">
        <f t="shared" si="37"/>
        <v>2052</v>
      </c>
      <c r="AM107" s="353">
        <f t="shared" si="37"/>
        <v>2053</v>
      </c>
      <c r="AN107" s="353">
        <f t="shared" si="37"/>
        <v>2054</v>
      </c>
      <c r="AO107" s="353">
        <f t="shared" si="37"/>
        <v>2055</v>
      </c>
      <c r="AP107" s="353">
        <f t="shared" si="37"/>
        <v>2056</v>
      </c>
      <c r="AT107" s="339"/>
      <c r="AU107" s="339"/>
      <c r="AV107" s="339"/>
      <c r="AW107" s="339"/>
      <c r="AX107" s="339"/>
      <c r="AY107" s="339"/>
      <c r="AZ107" s="339"/>
      <c r="BA107" s="339"/>
      <c r="BB107" s="339"/>
      <c r="BC107" s="339"/>
      <c r="BD107" s="339"/>
      <c r="BE107" s="339"/>
      <c r="BF107" s="339"/>
      <c r="BG107" s="339"/>
    </row>
    <row r="108" spans="1:71" ht="12.75" x14ac:dyDescent="0.2">
      <c r="A108" s="354" t="s">
        <v>568</v>
      </c>
      <c r="B108" s="355"/>
      <c r="C108" s="355">
        <f>C109*$B$111*$B$112*1000</f>
        <v>0</v>
      </c>
      <c r="D108" s="355">
        <f t="shared" ref="D108:AP108" si="38">D109*$B$111*$B$112*1000</f>
        <v>0</v>
      </c>
      <c r="E108" s="355">
        <f>E109*$B$111*$B$112*1000</f>
        <v>0</v>
      </c>
      <c r="F108" s="355">
        <f t="shared" si="38"/>
        <v>0</v>
      </c>
      <c r="G108" s="355">
        <f t="shared" si="38"/>
        <v>0</v>
      </c>
      <c r="H108" s="355">
        <f t="shared" si="38"/>
        <v>0</v>
      </c>
      <c r="I108" s="355">
        <f t="shared" si="38"/>
        <v>0</v>
      </c>
      <c r="J108" s="355">
        <f t="shared" si="38"/>
        <v>0</v>
      </c>
      <c r="K108" s="355">
        <f t="shared" si="38"/>
        <v>0</v>
      </c>
      <c r="L108" s="355">
        <f t="shared" si="38"/>
        <v>0</v>
      </c>
      <c r="M108" s="355">
        <f t="shared" si="38"/>
        <v>0</v>
      </c>
      <c r="N108" s="355">
        <f t="shared" si="38"/>
        <v>0</v>
      </c>
      <c r="O108" s="355">
        <f t="shared" si="38"/>
        <v>0</v>
      </c>
      <c r="P108" s="355">
        <f t="shared" si="38"/>
        <v>0</v>
      </c>
      <c r="Q108" s="355">
        <f t="shared" si="38"/>
        <v>0</v>
      </c>
      <c r="R108" s="355">
        <f t="shared" si="38"/>
        <v>0</v>
      </c>
      <c r="S108" s="355">
        <f t="shared" si="38"/>
        <v>0</v>
      </c>
      <c r="T108" s="355">
        <f t="shared" si="38"/>
        <v>0</v>
      </c>
      <c r="U108" s="355">
        <f t="shared" si="38"/>
        <v>0</v>
      </c>
      <c r="V108" s="355">
        <f t="shared" si="38"/>
        <v>0</v>
      </c>
      <c r="W108" s="355">
        <f t="shared" si="38"/>
        <v>0</v>
      </c>
      <c r="X108" s="355">
        <f t="shared" si="38"/>
        <v>0</v>
      </c>
      <c r="Y108" s="355">
        <f t="shared" si="38"/>
        <v>0</v>
      </c>
      <c r="Z108" s="355">
        <f t="shared" si="38"/>
        <v>0</v>
      </c>
      <c r="AA108" s="355">
        <f t="shared" si="38"/>
        <v>0</v>
      </c>
      <c r="AB108" s="355">
        <f t="shared" si="38"/>
        <v>0</v>
      </c>
      <c r="AC108" s="355">
        <f t="shared" si="38"/>
        <v>0</v>
      </c>
      <c r="AD108" s="355">
        <f t="shared" si="38"/>
        <v>0</v>
      </c>
      <c r="AE108" s="355">
        <f t="shared" si="38"/>
        <v>0</v>
      </c>
      <c r="AF108" s="355">
        <f t="shared" si="38"/>
        <v>0</v>
      </c>
      <c r="AG108" s="355">
        <f t="shared" si="38"/>
        <v>0</v>
      </c>
      <c r="AH108" s="355">
        <f t="shared" si="38"/>
        <v>0</v>
      </c>
      <c r="AI108" s="355">
        <f t="shared" si="38"/>
        <v>0</v>
      </c>
      <c r="AJ108" s="355">
        <f t="shared" si="38"/>
        <v>0</v>
      </c>
      <c r="AK108" s="355">
        <f t="shared" si="38"/>
        <v>0</v>
      </c>
      <c r="AL108" s="355">
        <f t="shared" si="38"/>
        <v>0</v>
      </c>
      <c r="AM108" s="355">
        <f t="shared" si="38"/>
        <v>0</v>
      </c>
      <c r="AN108" s="355">
        <f t="shared" si="38"/>
        <v>0</v>
      </c>
      <c r="AO108" s="355">
        <f t="shared" si="38"/>
        <v>0</v>
      </c>
      <c r="AP108" s="355">
        <f t="shared" si="38"/>
        <v>0</v>
      </c>
      <c r="AT108" s="339"/>
      <c r="AU108" s="339"/>
      <c r="AV108" s="339"/>
      <c r="AW108" s="339"/>
      <c r="AX108" s="339"/>
      <c r="AY108" s="339"/>
      <c r="AZ108" s="339"/>
      <c r="BA108" s="339"/>
      <c r="BB108" s="339"/>
      <c r="BC108" s="339"/>
      <c r="BD108" s="339"/>
      <c r="BE108" s="339"/>
      <c r="BF108" s="339"/>
      <c r="BG108" s="339"/>
    </row>
    <row r="109" spans="1:71" ht="12.75" x14ac:dyDescent="0.2">
      <c r="A109" s="354" t="s">
        <v>569</v>
      </c>
      <c r="B109" s="353"/>
      <c r="C109" s="353">
        <f>B109+$I$120*C113</f>
        <v>0</v>
      </c>
      <c r="D109" s="353">
        <f>C109+$I$120*D113</f>
        <v>0</v>
      </c>
      <c r="E109" s="353">
        <f t="shared" ref="E109:AP109" si="39">D109+$I$120*E113</f>
        <v>0</v>
      </c>
      <c r="F109" s="353">
        <f t="shared" si="39"/>
        <v>0</v>
      </c>
      <c r="G109" s="353">
        <f t="shared" si="39"/>
        <v>0</v>
      </c>
      <c r="H109" s="353">
        <f t="shared" si="39"/>
        <v>0</v>
      </c>
      <c r="I109" s="353">
        <f t="shared" si="39"/>
        <v>0</v>
      </c>
      <c r="J109" s="353">
        <f t="shared" si="39"/>
        <v>0</v>
      </c>
      <c r="K109" s="353">
        <f t="shared" si="39"/>
        <v>0</v>
      </c>
      <c r="L109" s="353">
        <f t="shared" si="39"/>
        <v>0</v>
      </c>
      <c r="M109" s="353">
        <f t="shared" si="39"/>
        <v>0</v>
      </c>
      <c r="N109" s="353">
        <f t="shared" si="39"/>
        <v>0</v>
      </c>
      <c r="O109" s="353">
        <f t="shared" si="39"/>
        <v>0</v>
      </c>
      <c r="P109" s="353">
        <f t="shared" si="39"/>
        <v>0</v>
      </c>
      <c r="Q109" s="353">
        <f t="shared" si="39"/>
        <v>0</v>
      </c>
      <c r="R109" s="353">
        <f t="shared" si="39"/>
        <v>0</v>
      </c>
      <c r="S109" s="353">
        <f t="shared" si="39"/>
        <v>0</v>
      </c>
      <c r="T109" s="353">
        <f t="shared" si="39"/>
        <v>0</v>
      </c>
      <c r="U109" s="353">
        <f t="shared" si="39"/>
        <v>0</v>
      </c>
      <c r="V109" s="353">
        <f t="shared" si="39"/>
        <v>0</v>
      </c>
      <c r="W109" s="353">
        <f t="shared" si="39"/>
        <v>0</v>
      </c>
      <c r="X109" s="353">
        <f t="shared" si="39"/>
        <v>0</v>
      </c>
      <c r="Y109" s="353">
        <f t="shared" si="39"/>
        <v>0</v>
      </c>
      <c r="Z109" s="353">
        <f t="shared" si="39"/>
        <v>0</v>
      </c>
      <c r="AA109" s="353">
        <f t="shared" si="39"/>
        <v>0</v>
      </c>
      <c r="AB109" s="353">
        <f t="shared" si="39"/>
        <v>0</v>
      </c>
      <c r="AC109" s="353">
        <f t="shared" si="39"/>
        <v>0</v>
      </c>
      <c r="AD109" s="353">
        <f t="shared" si="39"/>
        <v>0</v>
      </c>
      <c r="AE109" s="353">
        <f t="shared" si="39"/>
        <v>0</v>
      </c>
      <c r="AF109" s="353">
        <f t="shared" si="39"/>
        <v>0</v>
      </c>
      <c r="AG109" s="353">
        <f t="shared" si="39"/>
        <v>0</v>
      </c>
      <c r="AH109" s="353">
        <f t="shared" si="39"/>
        <v>0</v>
      </c>
      <c r="AI109" s="353">
        <f t="shared" si="39"/>
        <v>0</v>
      </c>
      <c r="AJ109" s="353">
        <f t="shared" si="39"/>
        <v>0</v>
      </c>
      <c r="AK109" s="353">
        <f t="shared" si="39"/>
        <v>0</v>
      </c>
      <c r="AL109" s="353">
        <f t="shared" si="39"/>
        <v>0</v>
      </c>
      <c r="AM109" s="353">
        <f t="shared" si="39"/>
        <v>0</v>
      </c>
      <c r="AN109" s="353">
        <f t="shared" si="39"/>
        <v>0</v>
      </c>
      <c r="AO109" s="353">
        <f t="shared" si="39"/>
        <v>0</v>
      </c>
      <c r="AP109" s="353">
        <f t="shared" si="39"/>
        <v>0</v>
      </c>
      <c r="AT109" s="339"/>
      <c r="AU109" s="339"/>
      <c r="AV109" s="339"/>
      <c r="AW109" s="339"/>
      <c r="AX109" s="339"/>
      <c r="AY109" s="339"/>
      <c r="AZ109" s="339"/>
      <c r="BA109" s="339"/>
      <c r="BB109" s="339"/>
      <c r="BC109" s="339"/>
      <c r="BD109" s="339"/>
      <c r="BE109" s="339"/>
      <c r="BF109" s="339"/>
      <c r="BG109" s="339"/>
    </row>
    <row r="110" spans="1:71" ht="12.75" x14ac:dyDescent="0.2">
      <c r="A110" s="354" t="s">
        <v>570</v>
      </c>
      <c r="B110" s="356">
        <v>0.93</v>
      </c>
      <c r="C110" s="353"/>
      <c r="D110" s="353"/>
      <c r="E110" s="353"/>
      <c r="F110" s="353"/>
      <c r="G110" s="353"/>
      <c r="H110" s="353"/>
      <c r="I110" s="353"/>
      <c r="J110" s="353"/>
      <c r="K110" s="353"/>
      <c r="L110" s="353"/>
      <c r="M110" s="353"/>
      <c r="N110" s="353"/>
      <c r="O110" s="353"/>
      <c r="P110" s="353"/>
      <c r="Q110" s="353"/>
      <c r="R110" s="353"/>
      <c r="S110" s="353"/>
      <c r="T110" s="353"/>
      <c r="U110" s="353"/>
      <c r="V110" s="353"/>
      <c r="W110" s="353"/>
      <c r="X110" s="353"/>
      <c r="Y110" s="353"/>
      <c r="Z110" s="353"/>
      <c r="AA110" s="353"/>
      <c r="AB110" s="353"/>
      <c r="AC110" s="353"/>
      <c r="AD110" s="353"/>
      <c r="AE110" s="353"/>
      <c r="AF110" s="353"/>
      <c r="AG110" s="353"/>
      <c r="AH110" s="353"/>
      <c r="AI110" s="353"/>
      <c r="AJ110" s="353"/>
      <c r="AK110" s="353"/>
      <c r="AL110" s="353"/>
      <c r="AM110" s="353"/>
      <c r="AN110" s="353"/>
      <c r="AO110" s="353"/>
      <c r="AP110" s="353"/>
      <c r="AT110" s="339"/>
      <c r="AU110" s="339"/>
      <c r="AV110" s="339"/>
      <c r="AW110" s="339"/>
      <c r="AX110" s="339"/>
      <c r="AY110" s="339"/>
      <c r="AZ110" s="339"/>
      <c r="BA110" s="339"/>
      <c r="BB110" s="339"/>
      <c r="BC110" s="339"/>
      <c r="BD110" s="339"/>
      <c r="BE110" s="339"/>
      <c r="BF110" s="339"/>
      <c r="BG110" s="339"/>
    </row>
    <row r="111" spans="1:71" ht="12.75" x14ac:dyDescent="0.2">
      <c r="A111" s="354" t="s">
        <v>571</v>
      </c>
      <c r="B111" s="356">
        <v>4380</v>
      </c>
      <c r="C111" s="353"/>
      <c r="D111" s="353"/>
      <c r="E111" s="353"/>
      <c r="F111" s="353"/>
      <c r="G111" s="353"/>
      <c r="H111" s="353"/>
      <c r="I111" s="353"/>
      <c r="J111" s="353"/>
      <c r="K111" s="353"/>
      <c r="L111" s="353"/>
      <c r="M111" s="353"/>
      <c r="N111" s="353"/>
      <c r="O111" s="353"/>
      <c r="P111" s="353"/>
      <c r="Q111" s="353"/>
      <c r="R111" s="353"/>
      <c r="S111" s="353"/>
      <c r="T111" s="353"/>
      <c r="U111" s="353"/>
      <c r="V111" s="353"/>
      <c r="W111" s="353"/>
      <c r="X111" s="353"/>
      <c r="Y111" s="353"/>
      <c r="Z111" s="353"/>
      <c r="AA111" s="353"/>
      <c r="AB111" s="353"/>
      <c r="AC111" s="353"/>
      <c r="AD111" s="353"/>
      <c r="AE111" s="353"/>
      <c r="AF111" s="353"/>
      <c r="AG111" s="353"/>
      <c r="AH111" s="353"/>
      <c r="AI111" s="353"/>
      <c r="AJ111" s="353"/>
      <c r="AK111" s="353"/>
      <c r="AL111" s="353"/>
      <c r="AM111" s="353"/>
      <c r="AN111" s="353"/>
      <c r="AO111" s="353"/>
      <c r="AP111" s="353"/>
      <c r="AT111" s="339"/>
      <c r="AU111" s="339"/>
      <c r="AV111" s="339"/>
      <c r="AW111" s="339"/>
      <c r="AX111" s="339"/>
      <c r="AY111" s="339"/>
      <c r="AZ111" s="339"/>
      <c r="BA111" s="339"/>
      <c r="BB111" s="339"/>
      <c r="BC111" s="339"/>
      <c r="BD111" s="339"/>
      <c r="BE111" s="339"/>
      <c r="BF111" s="339"/>
      <c r="BG111" s="339"/>
    </row>
    <row r="112" spans="1:71" ht="12.75" x14ac:dyDescent="0.2">
      <c r="A112" s="354" t="s">
        <v>572</v>
      </c>
      <c r="B112" s="352">
        <f>$B$131</f>
        <v>1.4332</v>
      </c>
      <c r="C112" s="353"/>
      <c r="D112" s="353"/>
      <c r="E112" s="353"/>
      <c r="F112" s="353"/>
      <c r="G112" s="353"/>
      <c r="H112" s="353"/>
      <c r="I112" s="353"/>
      <c r="J112" s="353"/>
      <c r="K112" s="353"/>
      <c r="L112" s="353"/>
      <c r="M112" s="353"/>
      <c r="N112" s="353"/>
      <c r="O112" s="353"/>
      <c r="P112" s="353"/>
      <c r="Q112" s="353"/>
      <c r="R112" s="353"/>
      <c r="S112" s="353"/>
      <c r="T112" s="353"/>
      <c r="U112" s="353"/>
      <c r="V112" s="353"/>
      <c r="W112" s="353"/>
      <c r="X112" s="353"/>
      <c r="Y112" s="353"/>
      <c r="Z112" s="353"/>
      <c r="AA112" s="353"/>
      <c r="AB112" s="353"/>
      <c r="AC112" s="353"/>
      <c r="AD112" s="353"/>
      <c r="AE112" s="353"/>
      <c r="AF112" s="353"/>
      <c r="AG112" s="353"/>
      <c r="AH112" s="353"/>
      <c r="AI112" s="353"/>
      <c r="AJ112" s="353"/>
      <c r="AK112" s="353"/>
      <c r="AL112" s="353"/>
      <c r="AM112" s="353"/>
      <c r="AN112" s="353"/>
      <c r="AO112" s="353"/>
      <c r="AP112" s="353"/>
      <c r="AT112" s="339"/>
      <c r="AU112" s="339"/>
      <c r="AV112" s="339"/>
      <c r="AW112" s="339"/>
      <c r="AX112" s="339"/>
      <c r="AY112" s="339"/>
      <c r="AZ112" s="339"/>
      <c r="BA112" s="339"/>
      <c r="BB112" s="339"/>
      <c r="BC112" s="339"/>
      <c r="BD112" s="339"/>
      <c r="BE112" s="339"/>
      <c r="BF112" s="339"/>
      <c r="BG112" s="339"/>
    </row>
    <row r="113" spans="1:71" ht="15" x14ac:dyDescent="0.2">
      <c r="A113" s="357" t="s">
        <v>573</v>
      </c>
      <c r="B113" s="358">
        <v>0</v>
      </c>
      <c r="C113" s="359">
        <v>0.33</v>
      </c>
      <c r="D113" s="359">
        <v>0.33</v>
      </c>
      <c r="E113" s="359">
        <v>0.34</v>
      </c>
      <c r="F113" s="358">
        <v>0</v>
      </c>
      <c r="G113" s="358">
        <v>0</v>
      </c>
      <c r="H113" s="358">
        <v>0</v>
      </c>
      <c r="I113" s="358">
        <v>0</v>
      </c>
      <c r="J113" s="358">
        <v>0</v>
      </c>
      <c r="K113" s="358">
        <v>0</v>
      </c>
      <c r="L113" s="358">
        <v>0</v>
      </c>
      <c r="M113" s="358">
        <v>0</v>
      </c>
      <c r="N113" s="358">
        <v>0</v>
      </c>
      <c r="O113" s="358">
        <v>0</v>
      </c>
      <c r="P113" s="358">
        <v>0</v>
      </c>
      <c r="Q113" s="358">
        <v>0</v>
      </c>
      <c r="R113" s="358">
        <v>0</v>
      </c>
      <c r="S113" s="358">
        <v>0</v>
      </c>
      <c r="T113" s="358">
        <v>0</v>
      </c>
      <c r="U113" s="358">
        <v>0</v>
      </c>
      <c r="V113" s="358">
        <v>0</v>
      </c>
      <c r="W113" s="358">
        <v>0</v>
      </c>
      <c r="X113" s="358">
        <v>0</v>
      </c>
      <c r="Y113" s="358">
        <v>0</v>
      </c>
      <c r="Z113" s="358">
        <v>0</v>
      </c>
      <c r="AA113" s="358">
        <v>0</v>
      </c>
      <c r="AB113" s="358">
        <v>0</v>
      </c>
      <c r="AC113" s="358">
        <v>0</v>
      </c>
      <c r="AD113" s="358">
        <v>0</v>
      </c>
      <c r="AE113" s="358">
        <v>0</v>
      </c>
      <c r="AF113" s="358">
        <v>0</v>
      </c>
      <c r="AG113" s="358">
        <v>0</v>
      </c>
      <c r="AH113" s="358">
        <v>0</v>
      </c>
      <c r="AI113" s="358">
        <v>0</v>
      </c>
      <c r="AJ113" s="358">
        <v>0</v>
      </c>
      <c r="AK113" s="358">
        <v>0</v>
      </c>
      <c r="AL113" s="358">
        <v>0</v>
      </c>
      <c r="AM113" s="358">
        <v>0</v>
      </c>
      <c r="AN113" s="358">
        <v>0</v>
      </c>
      <c r="AO113" s="358">
        <v>0</v>
      </c>
      <c r="AP113" s="358">
        <v>0</v>
      </c>
      <c r="AT113" s="339"/>
      <c r="AU113" s="339"/>
      <c r="AV113" s="339"/>
      <c r="AW113" s="339"/>
      <c r="AX113" s="339"/>
      <c r="AY113" s="339"/>
      <c r="AZ113" s="339"/>
      <c r="BA113" s="339"/>
      <c r="BB113" s="339"/>
      <c r="BC113" s="339"/>
      <c r="BD113" s="339"/>
      <c r="BE113" s="339"/>
      <c r="BF113" s="339"/>
      <c r="BG113" s="339"/>
    </row>
    <row r="114" spans="1:71" ht="12.75" x14ac:dyDescent="0.2">
      <c r="A114" s="350"/>
      <c r="B114" s="344"/>
      <c r="C114" s="344"/>
      <c r="D114" s="344"/>
      <c r="E114" s="344"/>
      <c r="F114" s="344"/>
      <c r="G114" s="344"/>
      <c r="H114" s="344"/>
      <c r="I114" s="344"/>
      <c r="J114" s="344"/>
      <c r="K114" s="344"/>
      <c r="L114" s="344"/>
      <c r="M114" s="344"/>
      <c r="N114" s="344"/>
      <c r="O114" s="344"/>
      <c r="P114" s="344"/>
      <c r="Q114" s="344"/>
      <c r="R114" s="344"/>
      <c r="S114" s="344"/>
      <c r="T114" s="344"/>
      <c r="U114" s="344"/>
      <c r="V114" s="344"/>
      <c r="W114" s="344"/>
      <c r="X114" s="344"/>
      <c r="Y114" s="344"/>
      <c r="Z114" s="344"/>
      <c r="AA114" s="344"/>
      <c r="AB114" s="344"/>
      <c r="AC114" s="344"/>
      <c r="AD114" s="344"/>
      <c r="AE114" s="344"/>
      <c r="AF114" s="344"/>
      <c r="AG114" s="344"/>
      <c r="AH114" s="344"/>
      <c r="AI114" s="344"/>
      <c r="AJ114" s="344"/>
      <c r="AK114" s="344"/>
      <c r="AL114" s="344"/>
      <c r="AM114" s="344"/>
      <c r="AN114" s="344"/>
      <c r="AO114" s="344"/>
      <c r="AP114" s="344"/>
      <c r="AQ114" s="345"/>
      <c r="AR114" s="345"/>
      <c r="AS114" s="345"/>
      <c r="AT114" s="344"/>
      <c r="AU114" s="344"/>
      <c r="AV114" s="344"/>
      <c r="AW114" s="344"/>
      <c r="AX114" s="344"/>
      <c r="AY114" s="344"/>
      <c r="AZ114" s="344"/>
      <c r="BA114" s="344"/>
      <c r="BB114" s="344"/>
      <c r="BC114" s="344"/>
      <c r="BD114" s="344"/>
      <c r="BE114" s="344"/>
      <c r="BF114" s="344"/>
      <c r="BG114" s="344"/>
      <c r="BH114" s="344"/>
      <c r="BI114" s="344"/>
      <c r="BJ114" s="344"/>
      <c r="BK114" s="344"/>
      <c r="BL114" s="344"/>
      <c r="BM114" s="344"/>
      <c r="BN114" s="344"/>
      <c r="BO114" s="344"/>
      <c r="BP114" s="344"/>
      <c r="BQ114" s="344"/>
      <c r="BR114" s="344"/>
      <c r="BS114" s="344"/>
    </row>
    <row r="115" spans="1:71" ht="12.75" x14ac:dyDescent="0.2">
      <c r="A115" s="350"/>
      <c r="B115" s="344"/>
      <c r="C115" s="344"/>
      <c r="D115" s="344"/>
      <c r="E115" s="344"/>
      <c r="F115" s="344"/>
      <c r="G115" s="344"/>
      <c r="H115" s="344"/>
      <c r="I115" s="344"/>
      <c r="J115" s="344"/>
      <c r="K115" s="344"/>
      <c r="L115" s="344"/>
      <c r="M115" s="344"/>
      <c r="N115" s="344"/>
      <c r="O115" s="344"/>
      <c r="P115" s="344"/>
      <c r="Q115" s="344"/>
      <c r="R115" s="344"/>
      <c r="S115" s="344"/>
      <c r="T115" s="344"/>
      <c r="U115" s="344"/>
      <c r="V115" s="344"/>
      <c r="W115" s="344"/>
      <c r="X115" s="344"/>
      <c r="Y115" s="344"/>
      <c r="Z115" s="344"/>
      <c r="AA115" s="344"/>
      <c r="AB115" s="344"/>
      <c r="AC115" s="344"/>
      <c r="AD115" s="344"/>
      <c r="AE115" s="344"/>
      <c r="AF115" s="344"/>
      <c r="AG115" s="344"/>
      <c r="AH115" s="344"/>
      <c r="AI115" s="344"/>
      <c r="AJ115" s="344"/>
      <c r="AK115" s="344"/>
      <c r="AL115" s="344"/>
      <c r="AM115" s="344"/>
      <c r="AN115" s="344"/>
      <c r="AO115" s="344"/>
      <c r="AP115" s="344"/>
      <c r="AQ115" s="345"/>
      <c r="AR115" s="345"/>
      <c r="AS115" s="345"/>
      <c r="AT115" s="344"/>
      <c r="AU115" s="344"/>
      <c r="AV115" s="344"/>
      <c r="AW115" s="344"/>
      <c r="AX115" s="344"/>
      <c r="AY115" s="344"/>
      <c r="AZ115" s="344"/>
      <c r="BA115" s="344"/>
      <c r="BB115" s="344"/>
      <c r="BC115" s="344"/>
      <c r="BD115" s="344"/>
      <c r="BE115" s="344"/>
      <c r="BF115" s="344"/>
      <c r="BG115" s="344"/>
      <c r="BH115" s="344"/>
      <c r="BI115" s="344"/>
      <c r="BJ115" s="344"/>
      <c r="BK115" s="344"/>
      <c r="BL115" s="344"/>
      <c r="BM115" s="344"/>
      <c r="BN115" s="344"/>
      <c r="BO115" s="344"/>
      <c r="BP115" s="344"/>
      <c r="BQ115" s="344"/>
      <c r="BR115" s="344"/>
      <c r="BS115" s="344"/>
    </row>
    <row r="116" spans="1:71" ht="12.75" x14ac:dyDescent="0.2">
      <c r="A116" s="351"/>
      <c r="B116" s="467" t="s">
        <v>574</v>
      </c>
      <c r="C116" s="468"/>
      <c r="D116" s="467" t="s">
        <v>575</v>
      </c>
      <c r="E116" s="468"/>
      <c r="F116" s="351"/>
      <c r="G116" s="351"/>
      <c r="H116" s="351"/>
      <c r="I116" s="351"/>
      <c r="J116" s="351"/>
      <c r="K116" s="344"/>
      <c r="L116" s="344"/>
      <c r="M116" s="344"/>
      <c r="N116" s="344"/>
      <c r="O116" s="344"/>
      <c r="P116" s="344"/>
      <c r="Q116" s="344"/>
      <c r="R116" s="344"/>
      <c r="S116" s="344"/>
      <c r="T116" s="344"/>
      <c r="U116" s="344"/>
      <c r="V116" s="344"/>
      <c r="W116" s="344"/>
      <c r="X116" s="344"/>
      <c r="Y116" s="344"/>
      <c r="Z116" s="344"/>
      <c r="AA116" s="344"/>
      <c r="AB116" s="344"/>
      <c r="AC116" s="344"/>
      <c r="AD116" s="344"/>
      <c r="AE116" s="344"/>
      <c r="AF116" s="344"/>
      <c r="AG116" s="344"/>
      <c r="AH116" s="344"/>
      <c r="AI116" s="344"/>
      <c r="AJ116" s="344"/>
      <c r="AK116" s="344"/>
      <c r="AL116" s="344"/>
      <c r="AM116" s="344"/>
      <c r="AN116" s="344"/>
      <c r="AO116" s="344"/>
      <c r="AP116" s="344"/>
      <c r="AQ116" s="345"/>
      <c r="AR116" s="345"/>
      <c r="AS116" s="345"/>
      <c r="AT116" s="344"/>
      <c r="AU116" s="344"/>
      <c r="AV116" s="344"/>
      <c r="AW116" s="344"/>
      <c r="AX116" s="344"/>
      <c r="AY116" s="344"/>
      <c r="AZ116" s="344"/>
      <c r="BA116" s="344"/>
      <c r="BB116" s="344"/>
      <c r="BC116" s="344"/>
      <c r="BD116" s="344"/>
      <c r="BE116" s="344"/>
      <c r="BF116" s="344"/>
      <c r="BG116" s="344"/>
      <c r="BH116" s="344"/>
      <c r="BI116" s="344"/>
      <c r="BJ116" s="344"/>
      <c r="BK116" s="344"/>
      <c r="BL116" s="344"/>
      <c r="BM116" s="344"/>
      <c r="BN116" s="344"/>
      <c r="BO116" s="344"/>
      <c r="BP116" s="344"/>
      <c r="BQ116" s="344"/>
      <c r="BR116" s="344"/>
      <c r="BS116" s="344"/>
    </row>
    <row r="117" spans="1:71" ht="12.75" x14ac:dyDescent="0.2">
      <c r="A117" s="354" t="s">
        <v>576</v>
      </c>
      <c r="B117" s="360"/>
      <c r="C117" s="351" t="s">
        <v>577</v>
      </c>
      <c r="D117" s="360">
        <f>'3.1. паспорт Техсостояние ПС'!O27</f>
        <v>0</v>
      </c>
      <c r="E117" s="351" t="s">
        <v>577</v>
      </c>
      <c r="F117" s="351"/>
      <c r="G117" s="351"/>
      <c r="H117" s="351"/>
      <c r="I117" s="351"/>
      <c r="J117" s="351"/>
      <c r="K117" s="344"/>
      <c r="L117" s="344"/>
      <c r="M117" s="344"/>
      <c r="N117" s="344"/>
      <c r="O117" s="344"/>
      <c r="P117" s="344"/>
      <c r="Q117" s="344"/>
      <c r="R117" s="344"/>
      <c r="S117" s="344"/>
      <c r="T117" s="344"/>
      <c r="U117" s="344"/>
      <c r="V117" s="344"/>
      <c r="W117" s="344"/>
      <c r="X117" s="344"/>
      <c r="Y117" s="344"/>
      <c r="Z117" s="344"/>
      <c r="AA117" s="344"/>
      <c r="AB117" s="344"/>
      <c r="AC117" s="344"/>
      <c r="AD117" s="344"/>
      <c r="AE117" s="344"/>
      <c r="AF117" s="344"/>
      <c r="AG117" s="344"/>
      <c r="AH117" s="344"/>
      <c r="AI117" s="344"/>
      <c r="AJ117" s="344"/>
      <c r="AK117" s="344"/>
      <c r="AL117" s="344"/>
      <c r="AM117" s="344"/>
      <c r="AN117" s="344"/>
      <c r="AO117" s="344"/>
      <c r="AP117" s="344"/>
      <c r="AQ117" s="345"/>
      <c r="AR117" s="345"/>
      <c r="AS117" s="345"/>
      <c r="AT117" s="344"/>
      <c r="AU117" s="344"/>
      <c r="AV117" s="344"/>
      <c r="AW117" s="344"/>
      <c r="AX117" s="344"/>
      <c r="AY117" s="344"/>
      <c r="AZ117" s="344"/>
      <c r="BA117" s="344"/>
      <c r="BB117" s="344"/>
      <c r="BC117" s="344"/>
      <c r="BD117" s="344"/>
      <c r="BE117" s="344"/>
      <c r="BF117" s="344"/>
      <c r="BG117" s="344"/>
      <c r="BH117" s="344"/>
      <c r="BI117" s="344"/>
      <c r="BJ117" s="344"/>
      <c r="BK117" s="344"/>
      <c r="BL117" s="344"/>
      <c r="BM117" s="344"/>
      <c r="BN117" s="344"/>
      <c r="BO117" s="344"/>
      <c r="BP117" s="344"/>
      <c r="BQ117" s="344"/>
      <c r="BR117" s="344"/>
      <c r="BS117" s="344"/>
    </row>
    <row r="118" spans="1:71" ht="25.5" x14ac:dyDescent="0.2">
      <c r="A118" s="354" t="s">
        <v>576</v>
      </c>
      <c r="B118" s="351">
        <f>$B$110*B117</f>
        <v>0</v>
      </c>
      <c r="C118" s="351" t="s">
        <v>125</v>
      </c>
      <c r="D118" s="351">
        <f>$B$110*D117</f>
        <v>0</v>
      </c>
      <c r="E118" s="351" t="s">
        <v>125</v>
      </c>
      <c r="F118" s="354" t="s">
        <v>578</v>
      </c>
      <c r="G118" s="351">
        <f>D117-B117</f>
        <v>0</v>
      </c>
      <c r="H118" s="351" t="s">
        <v>577</v>
      </c>
      <c r="I118" s="361">
        <f>$B$110*G118</f>
        <v>0</v>
      </c>
      <c r="J118" s="351" t="s">
        <v>125</v>
      </c>
      <c r="K118" s="344"/>
      <c r="L118" s="344"/>
      <c r="M118" s="344"/>
      <c r="N118" s="344"/>
      <c r="O118" s="344"/>
      <c r="P118" s="344"/>
      <c r="Q118" s="344"/>
      <c r="R118" s="344"/>
      <c r="S118" s="344"/>
      <c r="T118" s="344"/>
      <c r="U118" s="344"/>
      <c r="V118" s="344"/>
      <c r="W118" s="344"/>
      <c r="X118" s="344"/>
      <c r="Y118" s="344"/>
      <c r="Z118" s="344"/>
      <c r="AA118" s="344"/>
      <c r="AB118" s="344"/>
      <c r="AC118" s="344"/>
      <c r="AD118" s="344"/>
      <c r="AE118" s="344"/>
      <c r="AF118" s="344"/>
      <c r="AG118" s="344"/>
      <c r="AH118" s="344"/>
      <c r="AI118" s="344"/>
      <c r="AJ118" s="344"/>
      <c r="AK118" s="344"/>
      <c r="AL118" s="344"/>
      <c r="AM118" s="344"/>
      <c r="AN118" s="344"/>
      <c r="AO118" s="344"/>
      <c r="AP118" s="344"/>
      <c r="AQ118" s="345"/>
      <c r="AR118" s="345"/>
      <c r="AS118" s="345"/>
      <c r="AT118" s="344"/>
      <c r="AU118" s="344"/>
      <c r="AV118" s="344"/>
      <c r="AW118" s="344"/>
      <c r="AX118" s="344"/>
      <c r="AY118" s="344"/>
      <c r="AZ118" s="344"/>
      <c r="BA118" s="344"/>
      <c r="BB118" s="344"/>
      <c r="BC118" s="344"/>
      <c r="BD118" s="344"/>
      <c r="BE118" s="344"/>
      <c r="BF118" s="344"/>
      <c r="BG118" s="344"/>
      <c r="BH118" s="344"/>
      <c r="BI118" s="344"/>
      <c r="BJ118" s="344"/>
      <c r="BK118" s="344"/>
      <c r="BL118" s="344"/>
      <c r="BM118" s="344"/>
      <c r="BN118" s="344"/>
      <c r="BO118" s="344"/>
      <c r="BP118" s="344"/>
      <c r="BQ118" s="344"/>
      <c r="BR118" s="344"/>
      <c r="BS118" s="344"/>
    </row>
    <row r="119" spans="1:71" ht="25.5" x14ac:dyDescent="0.2">
      <c r="A119" s="351"/>
      <c r="B119" s="351"/>
      <c r="C119" s="351"/>
      <c r="D119" s="351"/>
      <c r="E119" s="351"/>
      <c r="F119" s="354" t="s">
        <v>579</v>
      </c>
      <c r="G119" s="351">
        <f>I119/$B$110</f>
        <v>0</v>
      </c>
      <c r="H119" s="351" t="s">
        <v>577</v>
      </c>
      <c r="I119" s="360"/>
      <c r="J119" s="351" t="s">
        <v>125</v>
      </c>
      <c r="K119" s="344"/>
      <c r="L119" s="344"/>
      <c r="M119" s="344"/>
      <c r="N119" s="344"/>
      <c r="O119" s="344"/>
      <c r="P119" s="344"/>
      <c r="Q119" s="344"/>
      <c r="R119" s="344"/>
      <c r="S119" s="344"/>
      <c r="T119" s="344"/>
      <c r="U119" s="344"/>
      <c r="V119" s="344"/>
      <c r="W119" s="344"/>
      <c r="X119" s="344"/>
      <c r="Y119" s="344"/>
      <c r="Z119" s="344"/>
      <c r="AA119" s="344"/>
      <c r="AB119" s="344"/>
      <c r="AC119" s="344"/>
      <c r="AD119" s="344"/>
      <c r="AE119" s="344"/>
      <c r="AF119" s="344"/>
      <c r="AG119" s="344"/>
      <c r="AH119" s="344"/>
      <c r="AI119" s="344"/>
      <c r="AJ119" s="344"/>
      <c r="AK119" s="344"/>
      <c r="AL119" s="344"/>
      <c r="AM119" s="344"/>
      <c r="AN119" s="344"/>
      <c r="AO119" s="344"/>
      <c r="AP119" s="344"/>
      <c r="AQ119" s="345"/>
      <c r="AR119" s="345"/>
      <c r="AS119" s="345"/>
      <c r="AT119" s="344"/>
      <c r="AU119" s="344"/>
      <c r="AV119" s="344"/>
      <c r="AW119" s="344"/>
      <c r="AX119" s="344"/>
      <c r="AY119" s="344"/>
      <c r="AZ119" s="344"/>
      <c r="BA119" s="344"/>
      <c r="BB119" s="344"/>
      <c r="BC119" s="344"/>
      <c r="BD119" s="344"/>
      <c r="BE119" s="344"/>
      <c r="BF119" s="344"/>
      <c r="BG119" s="344"/>
      <c r="BH119" s="344"/>
      <c r="BI119" s="344"/>
      <c r="BJ119" s="344"/>
      <c r="BK119" s="344"/>
      <c r="BL119" s="344"/>
      <c r="BM119" s="344"/>
      <c r="BN119" s="344"/>
      <c r="BO119" s="344"/>
      <c r="BP119" s="344"/>
      <c r="BQ119" s="344"/>
      <c r="BR119" s="344"/>
      <c r="BS119" s="344"/>
    </row>
    <row r="120" spans="1:71" ht="38.25" x14ac:dyDescent="0.2">
      <c r="A120" s="362"/>
      <c r="B120" s="363"/>
      <c r="C120" s="363"/>
      <c r="D120" s="363"/>
      <c r="E120" s="363"/>
      <c r="F120" s="364" t="s">
        <v>580</v>
      </c>
      <c r="G120" s="361">
        <f>G118</f>
        <v>0</v>
      </c>
      <c r="H120" s="351" t="s">
        <v>577</v>
      </c>
      <c r="I120" s="356">
        <f>I118</f>
        <v>0</v>
      </c>
      <c r="J120" s="351" t="s">
        <v>125</v>
      </c>
      <c r="K120" s="344"/>
      <c r="L120" s="344"/>
      <c r="M120" s="344"/>
      <c r="N120" s="344"/>
      <c r="O120" s="344"/>
      <c r="P120" s="344"/>
      <c r="Q120" s="344"/>
      <c r="R120" s="344"/>
      <c r="S120" s="344"/>
      <c r="T120" s="344"/>
      <c r="U120" s="344"/>
      <c r="V120" s="344"/>
      <c r="W120" s="344"/>
      <c r="X120" s="344"/>
      <c r="Y120" s="344"/>
      <c r="Z120" s="344"/>
      <c r="AA120" s="344"/>
      <c r="AB120" s="344"/>
      <c r="AC120" s="344"/>
      <c r="AD120" s="344"/>
      <c r="AE120" s="344"/>
      <c r="AF120" s="344"/>
      <c r="AG120" s="344"/>
      <c r="AH120" s="344"/>
      <c r="AI120" s="344"/>
      <c r="AJ120" s="344"/>
      <c r="AK120" s="344"/>
      <c r="AL120" s="344"/>
      <c r="AM120" s="344"/>
      <c r="AN120" s="344"/>
      <c r="AO120" s="344"/>
      <c r="AP120" s="344"/>
      <c r="AQ120" s="345"/>
      <c r="AR120" s="345"/>
      <c r="AS120" s="345"/>
      <c r="AT120" s="344"/>
      <c r="AU120" s="344"/>
      <c r="AV120" s="344"/>
      <c r="AW120" s="344"/>
      <c r="AX120" s="344"/>
      <c r="AY120" s="344"/>
      <c r="AZ120" s="344"/>
      <c r="BA120" s="344"/>
      <c r="BB120" s="344"/>
      <c r="BC120" s="344"/>
      <c r="BD120" s="344"/>
      <c r="BE120" s="344"/>
      <c r="BF120" s="344"/>
      <c r="BG120" s="344"/>
      <c r="BH120" s="344"/>
      <c r="BI120" s="344"/>
      <c r="BJ120" s="344"/>
      <c r="BK120" s="344"/>
      <c r="BL120" s="344"/>
      <c r="BM120" s="344"/>
      <c r="BN120" s="344"/>
      <c r="BO120" s="344"/>
      <c r="BP120" s="344"/>
      <c r="BQ120" s="344"/>
      <c r="BR120" s="344"/>
      <c r="BS120" s="344"/>
    </row>
    <row r="121" spans="1:71" ht="12.75" x14ac:dyDescent="0.2">
      <c r="A121" s="365"/>
      <c r="B121" s="349"/>
      <c r="C121" s="344"/>
      <c r="D121" s="344"/>
      <c r="E121" s="344"/>
      <c r="F121" s="344"/>
      <c r="G121" s="344"/>
      <c r="H121" s="344"/>
      <c r="I121" s="344"/>
      <c r="J121" s="344"/>
      <c r="K121" s="344"/>
      <c r="L121" s="344"/>
      <c r="M121" s="344"/>
      <c r="N121" s="344"/>
      <c r="O121" s="344"/>
      <c r="P121" s="344"/>
      <c r="Q121" s="344"/>
      <c r="R121" s="344"/>
      <c r="S121" s="344"/>
      <c r="T121" s="344"/>
      <c r="U121" s="344"/>
      <c r="V121" s="344"/>
      <c r="W121" s="344"/>
      <c r="X121" s="344"/>
      <c r="Y121" s="344"/>
      <c r="Z121" s="344"/>
      <c r="AA121" s="344"/>
      <c r="AB121" s="344"/>
      <c r="AC121" s="344"/>
      <c r="AD121" s="344"/>
      <c r="AE121" s="344"/>
      <c r="AF121" s="344"/>
      <c r="AG121" s="344"/>
      <c r="AH121" s="344"/>
      <c r="AI121" s="344"/>
      <c r="AJ121" s="344"/>
      <c r="AK121" s="344"/>
      <c r="AL121" s="344"/>
      <c r="AM121" s="344"/>
      <c r="AN121" s="344"/>
      <c r="AO121" s="344"/>
      <c r="AP121" s="344"/>
      <c r="AQ121" s="345"/>
      <c r="AR121" s="345"/>
      <c r="AS121" s="345"/>
      <c r="AT121" s="344"/>
      <c r="AU121" s="344"/>
      <c r="AV121" s="344"/>
      <c r="AW121" s="344"/>
      <c r="AX121" s="344"/>
      <c r="AY121" s="344"/>
      <c r="AZ121" s="344"/>
      <c r="BA121" s="344"/>
      <c r="BB121" s="344"/>
      <c r="BC121" s="344"/>
      <c r="BD121" s="344"/>
      <c r="BE121" s="344"/>
      <c r="BF121" s="344"/>
      <c r="BG121" s="344"/>
      <c r="BH121" s="344"/>
      <c r="BI121" s="344"/>
      <c r="BJ121" s="344"/>
      <c r="BK121" s="344"/>
      <c r="BL121" s="344"/>
      <c r="BM121" s="344"/>
      <c r="BN121" s="344"/>
      <c r="BO121" s="344"/>
      <c r="BP121" s="344"/>
      <c r="BQ121" s="344"/>
      <c r="BR121" s="344"/>
      <c r="BS121" s="344"/>
    </row>
    <row r="122" spans="1:71" x14ac:dyDescent="0.2">
      <c r="A122" s="366" t="s">
        <v>581</v>
      </c>
      <c r="B122" s="367">
        <f>'6.2. Паспорт фин осв ввод'!U52</f>
        <v>9.4500000000000001E-2</v>
      </c>
      <c r="C122" s="349"/>
      <c r="D122" s="461" t="s">
        <v>320</v>
      </c>
      <c r="E122" s="368" t="s">
        <v>520</v>
      </c>
      <c r="F122" s="369">
        <v>35</v>
      </c>
      <c r="G122" s="462" t="s">
        <v>582</v>
      </c>
      <c r="H122" s="349"/>
      <c r="I122" s="349"/>
      <c r="J122" s="349"/>
      <c r="K122" s="349"/>
      <c r="L122" s="349"/>
      <c r="M122" s="349"/>
      <c r="N122" s="349"/>
      <c r="O122" s="349"/>
      <c r="P122" s="349"/>
      <c r="Q122" s="349"/>
      <c r="R122" s="349"/>
      <c r="S122" s="349"/>
      <c r="T122" s="349"/>
      <c r="U122" s="349"/>
      <c r="V122" s="349"/>
      <c r="W122" s="349"/>
      <c r="X122" s="349"/>
      <c r="Y122" s="349"/>
      <c r="Z122" s="349"/>
      <c r="AA122" s="349"/>
      <c r="AB122" s="349"/>
      <c r="AC122" s="349"/>
      <c r="AD122" s="349"/>
      <c r="AE122" s="349"/>
      <c r="AF122" s="349"/>
      <c r="AG122" s="349"/>
      <c r="AH122" s="349"/>
      <c r="AI122" s="349"/>
      <c r="AJ122" s="349"/>
      <c r="AK122" s="349"/>
      <c r="AL122" s="349"/>
      <c r="AM122" s="349"/>
      <c r="AN122" s="349"/>
      <c r="AO122" s="349"/>
      <c r="AP122" s="349"/>
      <c r="AQ122" s="349"/>
      <c r="AR122" s="349"/>
      <c r="AS122" s="349"/>
      <c r="AT122" s="349"/>
      <c r="AU122" s="349"/>
      <c r="AV122" s="349"/>
      <c r="AW122" s="349"/>
      <c r="AX122" s="349"/>
      <c r="AY122" s="349"/>
      <c r="AZ122" s="349"/>
      <c r="BA122" s="349"/>
      <c r="BB122" s="349"/>
      <c r="BC122" s="349"/>
      <c r="BD122" s="349"/>
      <c r="BE122" s="349"/>
      <c r="BF122" s="349"/>
      <c r="BG122" s="349"/>
      <c r="BH122" s="349"/>
      <c r="BI122" s="349"/>
      <c r="BJ122" s="349"/>
      <c r="BK122" s="349"/>
      <c r="BL122" s="349"/>
      <c r="BM122" s="349"/>
      <c r="BN122" s="349"/>
      <c r="BO122" s="349"/>
      <c r="BP122" s="349"/>
      <c r="BQ122" s="349"/>
      <c r="BR122" s="349"/>
      <c r="BS122" s="349"/>
    </row>
    <row r="123" spans="1:71" x14ac:dyDescent="0.2">
      <c r="A123" s="366" t="s">
        <v>320</v>
      </c>
      <c r="B123" s="370">
        <v>30</v>
      </c>
      <c r="C123" s="349"/>
      <c r="D123" s="461"/>
      <c r="E123" s="368" t="s">
        <v>521</v>
      </c>
      <c r="F123" s="369">
        <v>30</v>
      </c>
      <c r="G123" s="462"/>
      <c r="H123" s="349"/>
      <c r="I123" s="349"/>
      <c r="J123" s="349"/>
      <c r="K123" s="349"/>
      <c r="L123" s="349"/>
      <c r="M123" s="349"/>
      <c r="N123" s="349"/>
      <c r="O123" s="349"/>
      <c r="P123" s="349"/>
      <c r="Q123" s="349"/>
      <c r="R123" s="349"/>
      <c r="S123" s="349"/>
      <c r="T123" s="349"/>
      <c r="U123" s="349"/>
      <c r="V123" s="349"/>
      <c r="W123" s="349"/>
      <c r="X123" s="349"/>
      <c r="Y123" s="349"/>
      <c r="Z123" s="349"/>
      <c r="AA123" s="349"/>
      <c r="AB123" s="349"/>
      <c r="AC123" s="349"/>
      <c r="AD123" s="349"/>
      <c r="AE123" s="349"/>
      <c r="AF123" s="349"/>
      <c r="AG123" s="349"/>
      <c r="AH123" s="349"/>
      <c r="AI123" s="349"/>
      <c r="AJ123" s="349"/>
      <c r="AK123" s="349"/>
      <c r="AL123" s="349"/>
      <c r="AM123" s="349"/>
      <c r="AN123" s="349"/>
      <c r="AO123" s="349"/>
      <c r="AP123" s="349"/>
      <c r="AQ123" s="349"/>
      <c r="AR123" s="349"/>
      <c r="AS123" s="349"/>
      <c r="AT123" s="349"/>
      <c r="AU123" s="349"/>
      <c r="AV123" s="349"/>
      <c r="AW123" s="349"/>
      <c r="AX123" s="349"/>
      <c r="AY123" s="349"/>
      <c r="AZ123" s="349"/>
      <c r="BA123" s="349"/>
      <c r="BB123" s="349"/>
      <c r="BC123" s="349"/>
      <c r="BD123" s="349"/>
      <c r="BE123" s="349"/>
      <c r="BF123" s="349"/>
      <c r="BG123" s="349"/>
      <c r="BH123" s="349"/>
      <c r="BI123" s="349"/>
      <c r="BJ123" s="349"/>
      <c r="BK123" s="349"/>
      <c r="BL123" s="349"/>
      <c r="BM123" s="349"/>
      <c r="BN123" s="349"/>
      <c r="BO123" s="349"/>
      <c r="BP123" s="349"/>
      <c r="BQ123" s="349"/>
      <c r="BR123" s="349"/>
      <c r="BS123" s="349"/>
    </row>
    <row r="124" spans="1:71" x14ac:dyDescent="0.2">
      <c r="A124" s="366" t="s">
        <v>583</v>
      </c>
      <c r="B124" s="370" t="s">
        <v>595</v>
      </c>
      <c r="C124" s="371" t="s">
        <v>584</v>
      </c>
      <c r="D124" s="461"/>
      <c r="E124" s="368" t="s">
        <v>585</v>
      </c>
      <c r="F124" s="369">
        <v>30</v>
      </c>
      <c r="G124" s="462"/>
      <c r="H124" s="349"/>
      <c r="I124" s="349"/>
      <c r="J124" s="349"/>
      <c r="K124" s="349"/>
      <c r="L124" s="349"/>
      <c r="M124" s="349"/>
      <c r="N124" s="349"/>
      <c r="O124" s="349"/>
      <c r="P124" s="349"/>
      <c r="Q124" s="349"/>
      <c r="R124" s="349"/>
      <c r="S124" s="349"/>
      <c r="T124" s="349"/>
      <c r="U124" s="349"/>
      <c r="V124" s="349"/>
      <c r="W124" s="349"/>
      <c r="X124" s="349"/>
      <c r="Y124" s="349"/>
      <c r="Z124" s="349"/>
      <c r="AA124" s="349"/>
      <c r="AB124" s="349"/>
      <c r="AC124" s="349"/>
      <c r="AD124" s="349"/>
      <c r="AE124" s="349"/>
      <c r="AF124" s="349"/>
      <c r="AG124" s="349"/>
      <c r="AH124" s="349"/>
      <c r="AI124" s="349"/>
      <c r="AJ124" s="349"/>
      <c r="AK124" s="349"/>
      <c r="AL124" s="349"/>
      <c r="AM124" s="349"/>
      <c r="AN124" s="349"/>
      <c r="AO124" s="349"/>
      <c r="AP124" s="349"/>
      <c r="AQ124" s="349"/>
      <c r="AR124" s="349"/>
      <c r="AS124" s="349"/>
      <c r="AT124" s="349"/>
      <c r="AU124" s="349"/>
      <c r="AV124" s="349"/>
      <c r="AW124" s="349"/>
      <c r="AX124" s="349"/>
      <c r="AY124" s="349"/>
      <c r="AZ124" s="349"/>
      <c r="BA124" s="349"/>
      <c r="BB124" s="349"/>
      <c r="BC124" s="349"/>
      <c r="BD124" s="349"/>
      <c r="BE124" s="349"/>
      <c r="BF124" s="349"/>
      <c r="BG124" s="349"/>
      <c r="BH124" s="349"/>
      <c r="BI124" s="349"/>
      <c r="BJ124" s="349"/>
      <c r="BK124" s="349"/>
      <c r="BL124" s="349"/>
      <c r="BM124" s="349"/>
      <c r="BN124" s="349"/>
      <c r="BO124" s="349"/>
      <c r="BP124" s="349"/>
      <c r="BQ124" s="349"/>
      <c r="BR124" s="349"/>
      <c r="BS124" s="349"/>
    </row>
    <row r="125" spans="1:71" s="305" customFormat="1" x14ac:dyDescent="0.2">
      <c r="A125" s="372"/>
      <c r="B125" s="373"/>
      <c r="C125" s="374"/>
      <c r="D125" s="461"/>
      <c r="E125" s="368" t="s">
        <v>586</v>
      </c>
      <c r="F125" s="369">
        <v>30</v>
      </c>
      <c r="G125" s="462"/>
      <c r="H125" s="375"/>
      <c r="I125" s="375"/>
      <c r="J125" s="375"/>
      <c r="K125" s="375"/>
      <c r="L125" s="375"/>
      <c r="M125" s="375"/>
      <c r="N125" s="375"/>
      <c r="O125" s="375"/>
      <c r="P125" s="375"/>
      <c r="Q125" s="375"/>
      <c r="R125" s="375"/>
      <c r="S125" s="375"/>
      <c r="T125" s="375"/>
      <c r="U125" s="375"/>
      <c r="V125" s="375"/>
      <c r="W125" s="375"/>
      <c r="X125" s="375"/>
      <c r="Y125" s="375"/>
      <c r="Z125" s="375"/>
      <c r="AA125" s="375"/>
      <c r="AB125" s="375"/>
      <c r="AC125" s="375"/>
      <c r="AD125" s="375"/>
      <c r="AE125" s="375"/>
      <c r="AF125" s="375"/>
      <c r="AG125" s="375"/>
      <c r="AH125" s="375"/>
      <c r="AI125" s="375"/>
      <c r="AJ125" s="375"/>
      <c r="AK125" s="375"/>
      <c r="AL125" s="375"/>
      <c r="AM125" s="375"/>
      <c r="AN125" s="375"/>
      <c r="AO125" s="375"/>
      <c r="AP125" s="375"/>
      <c r="AQ125" s="375"/>
      <c r="AR125" s="375"/>
      <c r="AS125" s="375"/>
      <c r="AT125" s="375"/>
      <c r="AU125" s="375"/>
      <c r="AV125" s="375"/>
      <c r="AW125" s="375"/>
      <c r="AX125" s="375"/>
      <c r="AY125" s="375"/>
      <c r="AZ125" s="375"/>
      <c r="BA125" s="375"/>
      <c r="BB125" s="375"/>
      <c r="BC125" s="375"/>
      <c r="BD125" s="375"/>
      <c r="BE125" s="375"/>
      <c r="BF125" s="375"/>
      <c r="BG125" s="375"/>
      <c r="BH125" s="375"/>
      <c r="BI125" s="375"/>
      <c r="BJ125" s="375"/>
      <c r="BK125" s="375"/>
      <c r="BL125" s="375"/>
      <c r="BM125" s="375"/>
      <c r="BN125" s="375"/>
      <c r="BO125" s="375"/>
      <c r="BP125" s="375"/>
      <c r="BQ125" s="375"/>
      <c r="BR125" s="375"/>
      <c r="BS125" s="375"/>
    </row>
    <row r="126" spans="1:71" ht="12.75" x14ac:dyDescent="0.2">
      <c r="A126" s="366" t="s">
        <v>587</v>
      </c>
      <c r="B126" s="376">
        <f>$B$122*1000*1000</f>
        <v>94500</v>
      </c>
      <c r="C126" s="349"/>
      <c r="D126" s="349"/>
      <c r="E126" s="349"/>
      <c r="F126" s="349"/>
      <c r="G126" s="349"/>
      <c r="H126" s="349"/>
      <c r="I126" s="349"/>
      <c r="J126" s="349"/>
      <c r="K126" s="349"/>
      <c r="L126" s="349"/>
      <c r="M126" s="349"/>
      <c r="N126" s="349"/>
      <c r="O126" s="349"/>
      <c r="P126" s="349"/>
      <c r="Q126" s="349"/>
      <c r="R126" s="349"/>
      <c r="S126" s="349"/>
      <c r="T126" s="349"/>
      <c r="U126" s="349"/>
      <c r="V126" s="349"/>
      <c r="W126" s="349"/>
      <c r="X126" s="349"/>
      <c r="Y126" s="349"/>
      <c r="Z126" s="349"/>
      <c r="AA126" s="349"/>
      <c r="AB126" s="349"/>
      <c r="AC126" s="349"/>
      <c r="AD126" s="349"/>
      <c r="AE126" s="349"/>
      <c r="AF126" s="349"/>
      <c r="AG126" s="349"/>
      <c r="AH126" s="349"/>
      <c r="AI126" s="349"/>
      <c r="AJ126" s="349"/>
      <c r="AK126" s="349"/>
      <c r="AL126" s="349"/>
      <c r="AM126" s="349"/>
      <c r="AN126" s="349"/>
      <c r="AO126" s="349"/>
      <c r="AP126" s="349"/>
      <c r="AQ126" s="349"/>
      <c r="AR126" s="349"/>
      <c r="AS126" s="349"/>
      <c r="AT126" s="349"/>
      <c r="AU126" s="349"/>
      <c r="AV126" s="349"/>
      <c r="AW126" s="349"/>
      <c r="AX126" s="349"/>
      <c r="AY126" s="349"/>
      <c r="AZ126" s="349"/>
      <c r="BA126" s="349"/>
      <c r="BB126" s="349"/>
      <c r="BC126" s="349"/>
      <c r="BD126" s="349"/>
      <c r="BE126" s="349"/>
      <c r="BF126" s="349"/>
      <c r="BG126" s="349"/>
      <c r="BH126" s="349"/>
      <c r="BI126" s="349"/>
      <c r="BJ126" s="349"/>
      <c r="BK126" s="349"/>
      <c r="BL126" s="349"/>
      <c r="BM126" s="349"/>
      <c r="BN126" s="349"/>
      <c r="BO126" s="349"/>
      <c r="BP126" s="349"/>
      <c r="BQ126" s="349"/>
      <c r="BR126" s="349"/>
      <c r="BS126" s="349"/>
    </row>
    <row r="127" spans="1:71" ht="12.75" x14ac:dyDescent="0.2">
      <c r="A127" s="366" t="s">
        <v>588</v>
      </c>
      <c r="B127" s="377">
        <v>0.03</v>
      </c>
      <c r="C127" s="349"/>
      <c r="D127" s="349"/>
      <c r="E127" s="349"/>
      <c r="F127" s="349"/>
      <c r="G127" s="349"/>
      <c r="H127" s="349"/>
      <c r="I127" s="349"/>
      <c r="J127" s="349"/>
      <c r="K127" s="349"/>
      <c r="L127" s="349"/>
      <c r="M127" s="349"/>
      <c r="N127" s="349"/>
      <c r="O127" s="349"/>
      <c r="P127" s="349"/>
      <c r="Q127" s="349"/>
      <c r="R127" s="349"/>
      <c r="S127" s="349"/>
      <c r="T127" s="349"/>
      <c r="U127" s="349"/>
      <c r="V127" s="349"/>
      <c r="W127" s="349"/>
      <c r="X127" s="349"/>
      <c r="Y127" s="349"/>
      <c r="Z127" s="349"/>
      <c r="AA127" s="349"/>
      <c r="AB127" s="349"/>
      <c r="AC127" s="349"/>
      <c r="AD127" s="349"/>
      <c r="AE127" s="349"/>
      <c r="AF127" s="349"/>
      <c r="AG127" s="349"/>
      <c r="AH127" s="349"/>
      <c r="AI127" s="349"/>
      <c r="AJ127" s="349"/>
      <c r="AK127" s="349"/>
      <c r="AL127" s="349"/>
      <c r="AM127" s="349"/>
      <c r="AN127" s="349"/>
      <c r="AO127" s="349"/>
      <c r="AP127" s="349"/>
      <c r="AQ127" s="349"/>
      <c r="AR127" s="349"/>
      <c r="AS127" s="349"/>
      <c r="AT127" s="349"/>
      <c r="AU127" s="349"/>
      <c r="AV127" s="349"/>
      <c r="AW127" s="349"/>
      <c r="AX127" s="349"/>
      <c r="AY127" s="349"/>
      <c r="AZ127" s="349"/>
      <c r="BA127" s="349"/>
      <c r="BB127" s="349"/>
      <c r="BC127" s="349"/>
      <c r="BD127" s="349"/>
      <c r="BE127" s="349"/>
      <c r="BF127" s="349"/>
      <c r="BG127" s="349"/>
      <c r="BH127" s="349"/>
      <c r="BI127" s="349"/>
      <c r="BJ127" s="349"/>
      <c r="BK127" s="349"/>
      <c r="BL127" s="349"/>
      <c r="BM127" s="349"/>
      <c r="BN127" s="349"/>
      <c r="BO127" s="349"/>
      <c r="BP127" s="349"/>
      <c r="BQ127" s="349"/>
      <c r="BR127" s="349"/>
      <c r="BS127" s="349"/>
    </row>
    <row r="128" spans="1:71" ht="12.75" x14ac:dyDescent="0.2">
      <c r="A128" s="365"/>
      <c r="B128" s="378"/>
      <c r="C128" s="349"/>
      <c r="D128" s="349"/>
      <c r="E128" s="349"/>
      <c r="F128" s="349"/>
      <c r="G128" s="349"/>
      <c r="H128" s="349"/>
      <c r="I128" s="349"/>
      <c r="J128" s="349"/>
      <c r="K128" s="349"/>
      <c r="L128" s="349"/>
      <c r="M128" s="349"/>
      <c r="N128" s="349"/>
      <c r="O128" s="349"/>
      <c r="P128" s="349"/>
      <c r="Q128" s="349"/>
      <c r="R128" s="349"/>
      <c r="S128" s="349"/>
      <c r="T128" s="349"/>
      <c r="U128" s="349"/>
      <c r="V128" s="349"/>
      <c r="W128" s="349"/>
      <c r="X128" s="349"/>
      <c r="Y128" s="349"/>
      <c r="Z128" s="349"/>
      <c r="AA128" s="349"/>
      <c r="AB128" s="349"/>
      <c r="AC128" s="349"/>
      <c r="AD128" s="349"/>
      <c r="AE128" s="349"/>
      <c r="AF128" s="349"/>
      <c r="AG128" s="349"/>
      <c r="AH128" s="349"/>
      <c r="AI128" s="349"/>
      <c r="AJ128" s="349"/>
      <c r="AK128" s="349"/>
      <c r="AL128" s="349"/>
      <c r="AM128" s="349"/>
      <c r="AN128" s="349"/>
      <c r="AO128" s="349"/>
      <c r="AP128" s="349"/>
      <c r="AQ128" s="349"/>
      <c r="AR128" s="349"/>
      <c r="AS128" s="349"/>
      <c r="AT128" s="349"/>
      <c r="AU128" s="349"/>
      <c r="AV128" s="349"/>
      <c r="AW128" s="349"/>
      <c r="AX128" s="349"/>
      <c r="AY128" s="349"/>
      <c r="AZ128" s="349"/>
      <c r="BA128" s="349"/>
      <c r="BB128" s="349"/>
      <c r="BC128" s="349"/>
      <c r="BD128" s="349"/>
      <c r="BE128" s="349"/>
      <c r="BF128" s="349"/>
      <c r="BG128" s="349"/>
      <c r="BH128" s="349"/>
      <c r="BI128" s="349"/>
      <c r="BJ128" s="349"/>
      <c r="BK128" s="349"/>
      <c r="BL128" s="349"/>
      <c r="BM128" s="349"/>
      <c r="BN128" s="349"/>
      <c r="BO128" s="349"/>
      <c r="BP128" s="349"/>
      <c r="BQ128" s="349"/>
      <c r="BR128" s="349"/>
      <c r="BS128" s="349"/>
    </row>
    <row r="129" spans="1:71" ht="12.75" x14ac:dyDescent="0.2">
      <c r="A129" s="366" t="s">
        <v>589</v>
      </c>
      <c r="B129" s="379">
        <v>0.20499999999999999</v>
      </c>
      <c r="C129" s="349"/>
      <c r="D129" s="349"/>
      <c r="E129" s="349"/>
      <c r="F129" s="349"/>
      <c r="G129" s="349"/>
      <c r="H129" s="349"/>
      <c r="I129" s="349"/>
      <c r="J129" s="349"/>
      <c r="K129" s="349"/>
      <c r="L129" s="349"/>
      <c r="M129" s="349"/>
      <c r="N129" s="349"/>
      <c r="O129" s="349"/>
      <c r="P129" s="349"/>
      <c r="Q129" s="349"/>
      <c r="R129" s="349"/>
      <c r="S129" s="349"/>
      <c r="T129" s="349"/>
      <c r="U129" s="349"/>
      <c r="V129" s="349"/>
      <c r="W129" s="349"/>
      <c r="X129" s="349"/>
      <c r="Y129" s="349"/>
      <c r="Z129" s="349"/>
      <c r="AA129" s="349"/>
      <c r="AB129" s="349"/>
      <c r="AC129" s="349"/>
      <c r="AD129" s="349"/>
      <c r="AE129" s="349"/>
      <c r="AF129" s="349"/>
      <c r="AG129" s="349"/>
      <c r="AH129" s="349"/>
      <c r="AI129" s="349"/>
      <c r="AJ129" s="349"/>
      <c r="AK129" s="349"/>
      <c r="AL129" s="349"/>
      <c r="AM129" s="349"/>
      <c r="AN129" s="349"/>
      <c r="AO129" s="349"/>
      <c r="AP129" s="349"/>
      <c r="AQ129" s="349"/>
      <c r="AR129" s="349"/>
      <c r="AS129" s="349"/>
      <c r="AT129" s="349"/>
      <c r="AU129" s="349"/>
      <c r="AV129" s="349"/>
      <c r="AW129" s="349"/>
      <c r="AX129" s="349"/>
      <c r="AY129" s="349"/>
      <c r="AZ129" s="349"/>
      <c r="BA129" s="349"/>
      <c r="BB129" s="349"/>
      <c r="BC129" s="349"/>
      <c r="BD129" s="349"/>
      <c r="BE129" s="349"/>
      <c r="BF129" s="349"/>
      <c r="BG129" s="349"/>
      <c r="BH129" s="349"/>
      <c r="BI129" s="349"/>
      <c r="BJ129" s="349"/>
      <c r="BK129" s="349"/>
      <c r="BL129" s="349"/>
      <c r="BM129" s="349"/>
      <c r="BN129" s="349"/>
      <c r="BO129" s="349"/>
      <c r="BP129" s="349"/>
      <c r="BQ129" s="349"/>
      <c r="BR129" s="349"/>
      <c r="BS129" s="349"/>
    </row>
    <row r="130" spans="1:71" x14ac:dyDescent="0.2">
      <c r="A130" s="380"/>
      <c r="B130" s="381"/>
      <c r="C130" s="349"/>
      <c r="D130" s="349"/>
      <c r="E130" s="349"/>
      <c r="F130" s="349"/>
      <c r="G130" s="349"/>
      <c r="H130" s="349"/>
      <c r="I130" s="349"/>
      <c r="J130" s="349"/>
      <c r="K130" s="349"/>
      <c r="L130" s="349"/>
      <c r="M130" s="349"/>
      <c r="N130" s="349"/>
      <c r="O130" s="349"/>
      <c r="P130" s="349"/>
      <c r="Q130" s="349"/>
      <c r="R130" s="349"/>
      <c r="S130" s="349"/>
      <c r="T130" s="349"/>
      <c r="U130" s="349"/>
      <c r="V130" s="349"/>
      <c r="W130" s="349"/>
      <c r="X130" s="349"/>
      <c r="Y130" s="349"/>
      <c r="Z130" s="349"/>
      <c r="AA130" s="349"/>
      <c r="AB130" s="349"/>
      <c r="AC130" s="349"/>
      <c r="AD130" s="349"/>
      <c r="AE130" s="349"/>
      <c r="AF130" s="349"/>
      <c r="AG130" s="349"/>
      <c r="AH130" s="349"/>
      <c r="AI130" s="349"/>
      <c r="AJ130" s="349"/>
      <c r="AK130" s="349"/>
      <c r="AL130" s="349"/>
      <c r="AM130" s="349"/>
      <c r="AN130" s="349"/>
      <c r="AO130" s="349"/>
      <c r="AP130" s="349"/>
      <c r="AQ130" s="349"/>
      <c r="AR130" s="349"/>
      <c r="AS130" s="349"/>
      <c r="AT130" s="349"/>
      <c r="AU130" s="349"/>
      <c r="AV130" s="349"/>
      <c r="AW130" s="349"/>
      <c r="AX130" s="349"/>
      <c r="AY130" s="349"/>
      <c r="AZ130" s="349"/>
      <c r="BA130" s="349"/>
      <c r="BB130" s="349"/>
      <c r="BC130" s="349"/>
      <c r="BD130" s="349"/>
      <c r="BE130" s="349"/>
      <c r="BF130" s="349"/>
      <c r="BG130" s="349"/>
      <c r="BH130" s="349"/>
      <c r="BI130" s="349"/>
      <c r="BJ130" s="349"/>
      <c r="BK130" s="349"/>
      <c r="BL130" s="349"/>
      <c r="BM130" s="349"/>
      <c r="BN130" s="349"/>
      <c r="BO130" s="349"/>
      <c r="BP130" s="349"/>
      <c r="BQ130" s="349"/>
      <c r="BR130" s="349"/>
      <c r="BS130" s="349"/>
    </row>
    <row r="131" spans="1:71" ht="12.75" x14ac:dyDescent="0.2">
      <c r="A131" s="382" t="s">
        <v>590</v>
      </c>
      <c r="B131" s="383">
        <v>1.4332</v>
      </c>
      <c r="C131" s="375"/>
      <c r="D131" s="349"/>
      <c r="E131" s="349"/>
      <c r="F131" s="349"/>
      <c r="G131" s="349"/>
      <c r="H131" s="349"/>
      <c r="I131" s="349"/>
      <c r="J131" s="349"/>
      <c r="K131" s="349"/>
      <c r="L131" s="349"/>
      <c r="M131" s="349"/>
      <c r="N131" s="349"/>
      <c r="O131" s="349"/>
      <c r="P131" s="349"/>
      <c r="Q131" s="349"/>
      <c r="R131" s="349"/>
      <c r="S131" s="349"/>
      <c r="T131" s="349"/>
      <c r="U131" s="349"/>
      <c r="V131" s="349"/>
      <c r="W131" s="349"/>
      <c r="X131" s="349"/>
      <c r="Y131" s="349"/>
      <c r="Z131" s="349"/>
      <c r="AA131" s="349"/>
      <c r="AB131" s="349"/>
      <c r="AC131" s="349"/>
      <c r="AD131" s="349"/>
      <c r="AE131" s="349"/>
      <c r="AF131" s="349"/>
      <c r="AG131" s="349"/>
      <c r="AH131" s="349"/>
      <c r="AI131" s="349"/>
      <c r="AJ131" s="349"/>
      <c r="AK131" s="349"/>
      <c r="AL131" s="349"/>
      <c r="AM131" s="349"/>
      <c r="AN131" s="349"/>
      <c r="AO131" s="349"/>
      <c r="AP131" s="349"/>
      <c r="AQ131" s="349"/>
      <c r="AR131" s="349"/>
      <c r="AS131" s="349"/>
      <c r="AT131" s="349"/>
      <c r="AU131" s="349"/>
      <c r="AV131" s="349"/>
      <c r="AW131" s="349"/>
      <c r="AX131" s="349"/>
      <c r="AY131" s="349"/>
      <c r="AZ131" s="349"/>
      <c r="BA131" s="349"/>
      <c r="BB131" s="349"/>
      <c r="BC131" s="349"/>
      <c r="BD131" s="349"/>
      <c r="BE131" s="349"/>
      <c r="BF131" s="349"/>
      <c r="BG131" s="349"/>
      <c r="BH131" s="349"/>
      <c r="BI131" s="349"/>
      <c r="BJ131" s="349"/>
      <c r="BK131" s="349"/>
      <c r="BL131" s="349"/>
      <c r="BM131" s="349"/>
      <c r="BN131" s="349"/>
      <c r="BO131" s="349"/>
      <c r="BP131" s="349"/>
      <c r="BQ131" s="349"/>
      <c r="BR131" s="349"/>
      <c r="BS131" s="349"/>
    </row>
    <row r="132" spans="1:71" ht="12.75" x14ac:dyDescent="0.2">
      <c r="A132" s="349"/>
      <c r="B132" s="349"/>
      <c r="C132" s="349"/>
      <c r="D132" s="349"/>
      <c r="E132" s="349"/>
      <c r="F132" s="349"/>
      <c r="G132" s="349"/>
      <c r="H132" s="349"/>
      <c r="I132" s="349"/>
      <c r="J132" s="349"/>
      <c r="K132" s="349"/>
      <c r="L132" s="349"/>
      <c r="M132" s="349"/>
      <c r="N132" s="349"/>
      <c r="O132" s="349"/>
      <c r="P132" s="349"/>
      <c r="Q132" s="349"/>
      <c r="R132" s="349"/>
      <c r="S132" s="349"/>
      <c r="T132" s="349"/>
      <c r="U132" s="349"/>
      <c r="V132" s="349"/>
      <c r="W132" s="349"/>
      <c r="X132" s="349"/>
      <c r="Y132" s="349"/>
      <c r="Z132" s="349"/>
      <c r="AA132" s="349"/>
      <c r="AB132" s="349"/>
      <c r="AC132" s="349"/>
      <c r="AD132" s="349"/>
      <c r="AE132" s="349"/>
      <c r="AF132" s="349"/>
      <c r="AG132" s="349"/>
      <c r="AH132" s="349"/>
      <c r="AI132" s="349"/>
      <c r="AJ132" s="349"/>
      <c r="AK132" s="349"/>
      <c r="AL132" s="349"/>
      <c r="AM132" s="349"/>
      <c r="AN132" s="349"/>
      <c r="AO132" s="349"/>
      <c r="AP132" s="349"/>
      <c r="AQ132" s="349"/>
      <c r="AR132" s="349"/>
      <c r="AS132" s="349"/>
      <c r="AT132" s="349"/>
      <c r="AU132" s="349"/>
      <c r="AV132" s="349"/>
      <c r="AW132" s="349"/>
      <c r="AX132" s="349"/>
      <c r="AY132" s="349"/>
      <c r="AZ132" s="349"/>
      <c r="BA132" s="349"/>
      <c r="BB132" s="349"/>
      <c r="BC132" s="349"/>
      <c r="BD132" s="349"/>
      <c r="BE132" s="349"/>
      <c r="BF132" s="349"/>
      <c r="BG132" s="349"/>
      <c r="BH132" s="349"/>
      <c r="BI132" s="349"/>
      <c r="BJ132" s="349"/>
      <c r="BK132" s="349"/>
      <c r="BL132" s="349"/>
      <c r="BM132" s="349"/>
      <c r="BN132" s="349"/>
      <c r="BO132" s="349"/>
      <c r="BP132" s="349"/>
      <c r="BQ132" s="349"/>
      <c r="BR132" s="349"/>
      <c r="BS132" s="349"/>
    </row>
    <row r="133" spans="1:71" ht="12.75" x14ac:dyDescent="0.2">
      <c r="A133" s="365"/>
      <c r="B133" s="349"/>
      <c r="C133" s="349"/>
      <c r="D133" s="349"/>
      <c r="E133" s="349"/>
      <c r="F133" s="349"/>
      <c r="G133" s="349"/>
      <c r="H133" s="349"/>
      <c r="I133" s="349"/>
      <c r="J133" s="349"/>
      <c r="K133" s="349"/>
      <c r="L133" s="349"/>
      <c r="M133" s="349"/>
      <c r="N133" s="349"/>
      <c r="O133" s="349"/>
      <c r="P133" s="349"/>
      <c r="Q133" s="349"/>
      <c r="R133" s="349"/>
      <c r="S133" s="349"/>
      <c r="T133" s="349"/>
      <c r="U133" s="349"/>
      <c r="V133" s="349"/>
      <c r="W133" s="349"/>
      <c r="X133" s="349"/>
      <c r="Y133" s="349"/>
      <c r="Z133" s="349"/>
      <c r="AA133" s="349"/>
      <c r="AB133" s="349"/>
      <c r="AC133" s="349"/>
      <c r="AD133" s="349"/>
      <c r="AE133" s="349"/>
      <c r="AF133" s="349"/>
      <c r="AG133" s="349"/>
      <c r="AH133" s="349"/>
      <c r="AI133" s="349"/>
      <c r="AJ133" s="349"/>
      <c r="AK133" s="349"/>
      <c r="AL133" s="349"/>
      <c r="AM133" s="349"/>
      <c r="AN133" s="349"/>
      <c r="AO133" s="349"/>
      <c r="AP133" s="349"/>
      <c r="AQ133" s="305"/>
      <c r="AR133" s="305"/>
      <c r="AS133" s="305"/>
      <c r="BH133" s="349"/>
      <c r="BI133" s="349"/>
      <c r="BJ133" s="349"/>
      <c r="BK133" s="349"/>
      <c r="BL133" s="349"/>
      <c r="BM133" s="349"/>
      <c r="BN133" s="349"/>
      <c r="BO133" s="349"/>
      <c r="BP133" s="349"/>
      <c r="BQ133" s="349"/>
      <c r="BR133" s="349"/>
      <c r="BS133" s="349"/>
    </row>
    <row r="134" spans="1:71" x14ac:dyDescent="0.2">
      <c r="A134" s="366" t="s">
        <v>591</v>
      </c>
      <c r="C134" s="375" t="s">
        <v>592</v>
      </c>
      <c r="D134" s="375"/>
      <c r="E134" s="375"/>
      <c r="F134" s="375"/>
      <c r="G134" s="375"/>
      <c r="H134" s="375"/>
      <c r="I134" s="375"/>
      <c r="J134" s="375"/>
      <c r="K134" s="375"/>
      <c r="L134" s="375"/>
      <c r="M134" s="375"/>
      <c r="N134" s="375"/>
      <c r="O134" s="375"/>
      <c r="P134" s="375"/>
      <c r="Q134" s="375"/>
      <c r="R134" s="375"/>
      <c r="S134" s="375"/>
      <c r="T134" s="375"/>
      <c r="U134" s="375"/>
      <c r="V134" s="375"/>
      <c r="W134" s="375"/>
      <c r="X134" s="375"/>
      <c r="Y134" s="375"/>
      <c r="Z134" s="375"/>
      <c r="AA134" s="375"/>
      <c r="AB134" s="375"/>
      <c r="AC134" s="375"/>
      <c r="AD134" s="375"/>
      <c r="AE134" s="375"/>
      <c r="AF134" s="375"/>
      <c r="AG134" s="375"/>
      <c r="AH134" s="375"/>
      <c r="AI134" s="375"/>
      <c r="AJ134" s="375"/>
      <c r="AK134" s="375"/>
      <c r="AL134" s="375"/>
      <c r="AM134" s="375"/>
      <c r="AN134" s="375"/>
      <c r="AO134" s="375"/>
      <c r="AP134" s="375"/>
      <c r="AQ134" s="305"/>
      <c r="AR134" s="305"/>
      <c r="AS134" s="305"/>
      <c r="BH134" s="375"/>
      <c r="BI134" s="375"/>
      <c r="BJ134" s="375"/>
      <c r="BK134" s="375"/>
      <c r="BL134" s="375"/>
      <c r="BM134" s="375"/>
      <c r="BN134" s="375"/>
      <c r="BO134" s="375"/>
      <c r="BP134" s="375"/>
      <c r="BQ134" s="375"/>
      <c r="BR134" s="375"/>
      <c r="BS134" s="375"/>
    </row>
    <row r="135" spans="1:71" ht="12.75" x14ac:dyDescent="0.2">
      <c r="A135" s="366"/>
      <c r="B135" s="384">
        <v>2016</v>
      </c>
      <c r="C135" s="384">
        <f>B135+1</f>
        <v>2017</v>
      </c>
      <c r="D135" s="384">
        <f t="shared" ref="D135:AY135" si="40">C135+1</f>
        <v>2018</v>
      </c>
      <c r="E135" s="384">
        <f t="shared" si="40"/>
        <v>2019</v>
      </c>
      <c r="F135" s="384">
        <f t="shared" si="40"/>
        <v>2020</v>
      </c>
      <c r="G135" s="384">
        <f t="shared" si="40"/>
        <v>2021</v>
      </c>
      <c r="H135" s="384">
        <f t="shared" si="40"/>
        <v>2022</v>
      </c>
      <c r="I135" s="384">
        <f t="shared" si="40"/>
        <v>2023</v>
      </c>
      <c r="J135" s="384">
        <f t="shared" si="40"/>
        <v>2024</v>
      </c>
      <c r="K135" s="384">
        <f t="shared" si="40"/>
        <v>2025</v>
      </c>
      <c r="L135" s="384">
        <f t="shared" si="40"/>
        <v>2026</v>
      </c>
      <c r="M135" s="384">
        <f t="shared" si="40"/>
        <v>2027</v>
      </c>
      <c r="N135" s="384">
        <f t="shared" si="40"/>
        <v>2028</v>
      </c>
      <c r="O135" s="384">
        <f t="shared" si="40"/>
        <v>2029</v>
      </c>
      <c r="P135" s="384">
        <f t="shared" si="40"/>
        <v>2030</v>
      </c>
      <c r="Q135" s="384">
        <f t="shared" si="40"/>
        <v>2031</v>
      </c>
      <c r="R135" s="384">
        <f t="shared" si="40"/>
        <v>2032</v>
      </c>
      <c r="S135" s="384">
        <f t="shared" si="40"/>
        <v>2033</v>
      </c>
      <c r="T135" s="384">
        <f t="shared" si="40"/>
        <v>2034</v>
      </c>
      <c r="U135" s="384">
        <f t="shared" si="40"/>
        <v>2035</v>
      </c>
      <c r="V135" s="384">
        <f t="shared" si="40"/>
        <v>2036</v>
      </c>
      <c r="W135" s="384">
        <f t="shared" si="40"/>
        <v>2037</v>
      </c>
      <c r="X135" s="384">
        <f t="shared" si="40"/>
        <v>2038</v>
      </c>
      <c r="Y135" s="384">
        <f t="shared" si="40"/>
        <v>2039</v>
      </c>
      <c r="Z135" s="384">
        <f t="shared" si="40"/>
        <v>2040</v>
      </c>
      <c r="AA135" s="384">
        <f t="shared" si="40"/>
        <v>2041</v>
      </c>
      <c r="AB135" s="384">
        <f t="shared" si="40"/>
        <v>2042</v>
      </c>
      <c r="AC135" s="384">
        <f t="shared" si="40"/>
        <v>2043</v>
      </c>
      <c r="AD135" s="384">
        <f t="shared" si="40"/>
        <v>2044</v>
      </c>
      <c r="AE135" s="384">
        <f t="shared" si="40"/>
        <v>2045</v>
      </c>
      <c r="AF135" s="384">
        <f t="shared" si="40"/>
        <v>2046</v>
      </c>
      <c r="AG135" s="384">
        <f t="shared" si="40"/>
        <v>2047</v>
      </c>
      <c r="AH135" s="384">
        <f t="shared" si="40"/>
        <v>2048</v>
      </c>
      <c r="AI135" s="384">
        <f t="shared" si="40"/>
        <v>2049</v>
      </c>
      <c r="AJ135" s="384">
        <f t="shared" si="40"/>
        <v>2050</v>
      </c>
      <c r="AK135" s="384">
        <f t="shared" si="40"/>
        <v>2051</v>
      </c>
      <c r="AL135" s="384">
        <f t="shared" si="40"/>
        <v>2052</v>
      </c>
      <c r="AM135" s="384">
        <f t="shared" si="40"/>
        <v>2053</v>
      </c>
      <c r="AN135" s="384">
        <f t="shared" si="40"/>
        <v>2054</v>
      </c>
      <c r="AO135" s="384">
        <f t="shared" si="40"/>
        <v>2055</v>
      </c>
      <c r="AP135" s="384">
        <f t="shared" si="40"/>
        <v>2056</v>
      </c>
      <c r="AQ135" s="384">
        <f t="shared" si="40"/>
        <v>2057</v>
      </c>
      <c r="AR135" s="384">
        <f t="shared" si="40"/>
        <v>2058</v>
      </c>
      <c r="AS135" s="384">
        <f t="shared" si="40"/>
        <v>2059</v>
      </c>
      <c r="AT135" s="384">
        <f t="shared" si="40"/>
        <v>2060</v>
      </c>
      <c r="AU135" s="384">
        <f t="shared" si="40"/>
        <v>2061</v>
      </c>
      <c r="AV135" s="384">
        <f t="shared" si="40"/>
        <v>2062</v>
      </c>
      <c r="AW135" s="384">
        <f t="shared" si="40"/>
        <v>2063</v>
      </c>
      <c r="AX135" s="384">
        <f t="shared" si="40"/>
        <v>2064</v>
      </c>
      <c r="AY135" s="384">
        <f t="shared" si="40"/>
        <v>2065</v>
      </c>
    </row>
    <row r="136" spans="1:71" ht="12.75" x14ac:dyDescent="0.2">
      <c r="A136" s="366" t="s">
        <v>593</v>
      </c>
      <c r="B136" s="385"/>
      <c r="C136" s="386"/>
      <c r="D136" s="386">
        <v>4.5999999999999999E-2</v>
      </c>
      <c r="E136" s="386">
        <v>4.3999999999999997E-2</v>
      </c>
      <c r="F136" s="386">
        <v>4.2000000000000003E-2</v>
      </c>
      <c r="G136" s="386">
        <f>F136</f>
        <v>4.2000000000000003E-2</v>
      </c>
      <c r="H136" s="386">
        <f>G136</f>
        <v>4.2000000000000003E-2</v>
      </c>
      <c r="I136" s="386">
        <f t="shared" ref="I136:AY136" si="41">H136</f>
        <v>4.2000000000000003E-2</v>
      </c>
      <c r="J136" s="386">
        <f t="shared" si="41"/>
        <v>4.2000000000000003E-2</v>
      </c>
      <c r="K136" s="386">
        <f t="shared" si="41"/>
        <v>4.2000000000000003E-2</v>
      </c>
      <c r="L136" s="386">
        <f t="shared" si="41"/>
        <v>4.2000000000000003E-2</v>
      </c>
      <c r="M136" s="386">
        <f t="shared" si="41"/>
        <v>4.2000000000000003E-2</v>
      </c>
      <c r="N136" s="386">
        <f t="shared" si="41"/>
        <v>4.2000000000000003E-2</v>
      </c>
      <c r="O136" s="386">
        <f t="shared" si="41"/>
        <v>4.2000000000000003E-2</v>
      </c>
      <c r="P136" s="386">
        <f t="shared" si="41"/>
        <v>4.2000000000000003E-2</v>
      </c>
      <c r="Q136" s="386">
        <f t="shared" si="41"/>
        <v>4.2000000000000003E-2</v>
      </c>
      <c r="R136" s="386">
        <f t="shared" si="41"/>
        <v>4.2000000000000003E-2</v>
      </c>
      <c r="S136" s="386">
        <f t="shared" si="41"/>
        <v>4.2000000000000003E-2</v>
      </c>
      <c r="T136" s="386">
        <f t="shared" si="41"/>
        <v>4.2000000000000003E-2</v>
      </c>
      <c r="U136" s="386">
        <f t="shared" si="41"/>
        <v>4.2000000000000003E-2</v>
      </c>
      <c r="V136" s="386">
        <f t="shared" si="41"/>
        <v>4.2000000000000003E-2</v>
      </c>
      <c r="W136" s="386">
        <f t="shared" si="41"/>
        <v>4.2000000000000003E-2</v>
      </c>
      <c r="X136" s="386">
        <f t="shared" si="41"/>
        <v>4.2000000000000003E-2</v>
      </c>
      <c r="Y136" s="386">
        <f t="shared" si="41"/>
        <v>4.2000000000000003E-2</v>
      </c>
      <c r="Z136" s="386">
        <f t="shared" si="41"/>
        <v>4.2000000000000003E-2</v>
      </c>
      <c r="AA136" s="386">
        <f t="shared" si="41"/>
        <v>4.2000000000000003E-2</v>
      </c>
      <c r="AB136" s="386">
        <f t="shared" si="41"/>
        <v>4.2000000000000003E-2</v>
      </c>
      <c r="AC136" s="386">
        <f t="shared" si="41"/>
        <v>4.2000000000000003E-2</v>
      </c>
      <c r="AD136" s="386">
        <f t="shared" si="41"/>
        <v>4.2000000000000003E-2</v>
      </c>
      <c r="AE136" s="386">
        <f t="shared" si="41"/>
        <v>4.2000000000000003E-2</v>
      </c>
      <c r="AF136" s="386">
        <f t="shared" si="41"/>
        <v>4.2000000000000003E-2</v>
      </c>
      <c r="AG136" s="386">
        <f t="shared" si="41"/>
        <v>4.2000000000000003E-2</v>
      </c>
      <c r="AH136" s="386">
        <f t="shared" si="41"/>
        <v>4.2000000000000003E-2</v>
      </c>
      <c r="AI136" s="386">
        <f t="shared" si="41"/>
        <v>4.2000000000000003E-2</v>
      </c>
      <c r="AJ136" s="386">
        <f t="shared" si="41"/>
        <v>4.2000000000000003E-2</v>
      </c>
      <c r="AK136" s="386">
        <f t="shared" si="41"/>
        <v>4.2000000000000003E-2</v>
      </c>
      <c r="AL136" s="386">
        <f t="shared" si="41"/>
        <v>4.2000000000000003E-2</v>
      </c>
      <c r="AM136" s="386">
        <f t="shared" si="41"/>
        <v>4.2000000000000003E-2</v>
      </c>
      <c r="AN136" s="386">
        <f t="shared" si="41"/>
        <v>4.2000000000000003E-2</v>
      </c>
      <c r="AO136" s="386">
        <f t="shared" si="41"/>
        <v>4.2000000000000003E-2</v>
      </c>
      <c r="AP136" s="386">
        <f t="shared" si="41"/>
        <v>4.2000000000000003E-2</v>
      </c>
      <c r="AQ136" s="386">
        <f t="shared" si="41"/>
        <v>4.2000000000000003E-2</v>
      </c>
      <c r="AR136" s="386">
        <f t="shared" si="41"/>
        <v>4.2000000000000003E-2</v>
      </c>
      <c r="AS136" s="386">
        <f t="shared" si="41"/>
        <v>4.2000000000000003E-2</v>
      </c>
      <c r="AT136" s="386">
        <f t="shared" si="41"/>
        <v>4.2000000000000003E-2</v>
      </c>
      <c r="AU136" s="386">
        <f t="shared" si="41"/>
        <v>4.2000000000000003E-2</v>
      </c>
      <c r="AV136" s="386">
        <f t="shared" si="41"/>
        <v>4.2000000000000003E-2</v>
      </c>
      <c r="AW136" s="386">
        <f t="shared" si="41"/>
        <v>4.2000000000000003E-2</v>
      </c>
      <c r="AX136" s="386">
        <f t="shared" si="41"/>
        <v>4.2000000000000003E-2</v>
      </c>
      <c r="AY136" s="386">
        <f t="shared" si="41"/>
        <v>4.2000000000000003E-2</v>
      </c>
    </row>
    <row r="137" spans="1:71" s="305" customFormat="1" ht="15" x14ac:dyDescent="0.2">
      <c r="A137" s="366" t="s">
        <v>594</v>
      </c>
      <c r="B137" s="387"/>
      <c r="C137" s="388">
        <f>(1+B137)*(1+C136)-1</f>
        <v>0</v>
      </c>
      <c r="D137" s="388">
        <f>(1+C137)*(1+D136)-1</f>
        <v>4.6000000000000041E-2</v>
      </c>
      <c r="E137" s="388">
        <f>(1+D137)*(1+E136)-1</f>
        <v>9.2024000000000106E-2</v>
      </c>
      <c r="F137" s="388">
        <f t="shared" ref="F137:AY137" si="42">(1+E137)*(1+F136)-1</f>
        <v>0.13788900800000015</v>
      </c>
      <c r="G137" s="388">
        <f>(1+F137)*(1+G136)-1</f>
        <v>0.18568034633600017</v>
      </c>
      <c r="H137" s="388">
        <f t="shared" si="42"/>
        <v>0.2354789208821122</v>
      </c>
      <c r="I137" s="388">
        <f t="shared" si="42"/>
        <v>0.28736903555916093</v>
      </c>
      <c r="J137" s="388">
        <f t="shared" si="42"/>
        <v>0.34143853505264565</v>
      </c>
      <c r="K137" s="388">
        <f t="shared" si="42"/>
        <v>0.39777895352485682</v>
      </c>
      <c r="L137" s="388">
        <f t="shared" si="42"/>
        <v>0.45648566957290093</v>
      </c>
      <c r="M137" s="388">
        <f t="shared" si="42"/>
        <v>0.51765806769496292</v>
      </c>
      <c r="N137" s="388">
        <f t="shared" si="42"/>
        <v>0.58139970653815132</v>
      </c>
      <c r="O137" s="388">
        <f t="shared" si="42"/>
        <v>0.64781849421275384</v>
      </c>
      <c r="P137" s="388">
        <f t="shared" si="42"/>
        <v>0.71702687096968964</v>
      </c>
      <c r="Q137" s="388">
        <f t="shared" si="42"/>
        <v>0.78914199955041675</v>
      </c>
      <c r="R137" s="388">
        <f t="shared" si="42"/>
        <v>0.86428596353153431</v>
      </c>
      <c r="S137" s="388">
        <f t="shared" si="42"/>
        <v>0.94258597399985877</v>
      </c>
      <c r="T137" s="388">
        <f t="shared" si="42"/>
        <v>1.0241745849078527</v>
      </c>
      <c r="U137" s="388">
        <f t="shared" si="42"/>
        <v>1.1091899174739828</v>
      </c>
      <c r="V137" s="388">
        <f t="shared" si="42"/>
        <v>1.19777589400789</v>
      </c>
      <c r="W137" s="388">
        <f t="shared" si="42"/>
        <v>1.2900824815562215</v>
      </c>
      <c r="X137" s="388">
        <f t="shared" si="42"/>
        <v>1.3862659457815827</v>
      </c>
      <c r="Y137" s="388">
        <f t="shared" si="42"/>
        <v>1.4864891155044093</v>
      </c>
      <c r="Z137" s="388">
        <f t="shared" si="42"/>
        <v>1.5909216583555947</v>
      </c>
      <c r="AA137" s="388">
        <f t="shared" si="42"/>
        <v>1.6997403680065299</v>
      </c>
      <c r="AB137" s="388">
        <f t="shared" si="42"/>
        <v>1.8131294634628041</v>
      </c>
      <c r="AC137" s="388">
        <f t="shared" si="42"/>
        <v>1.9312809009282419</v>
      </c>
      <c r="AD137" s="388">
        <f t="shared" si="42"/>
        <v>2.0543946987672284</v>
      </c>
      <c r="AE137" s="388">
        <f t="shared" si="42"/>
        <v>2.1826792761154521</v>
      </c>
      <c r="AF137" s="388">
        <f t="shared" si="42"/>
        <v>2.3163518057123014</v>
      </c>
      <c r="AG137" s="388">
        <f t="shared" si="42"/>
        <v>2.4556385815522184</v>
      </c>
      <c r="AH137" s="388">
        <f t="shared" si="42"/>
        <v>2.6007754019774119</v>
      </c>
      <c r="AI137" s="388">
        <f t="shared" si="42"/>
        <v>2.7520079688604633</v>
      </c>
      <c r="AJ137" s="388">
        <f t="shared" si="42"/>
        <v>2.909592303552603</v>
      </c>
      <c r="AK137" s="388">
        <f t="shared" si="42"/>
        <v>3.0737951803018122</v>
      </c>
      <c r="AL137" s="388">
        <f t="shared" si="42"/>
        <v>3.2448945778744882</v>
      </c>
      <c r="AM137" s="388">
        <f t="shared" si="42"/>
        <v>3.4231801501452166</v>
      </c>
      <c r="AN137" s="388">
        <f t="shared" si="42"/>
        <v>3.6089537164513157</v>
      </c>
      <c r="AO137" s="388">
        <f t="shared" si="42"/>
        <v>3.8025297725422709</v>
      </c>
      <c r="AP137" s="388">
        <f t="shared" si="42"/>
        <v>4.0042360229890468</v>
      </c>
      <c r="AQ137" s="388">
        <f t="shared" si="42"/>
        <v>4.2144139359545871</v>
      </c>
      <c r="AR137" s="388">
        <f t="shared" si="42"/>
        <v>4.4334193212646804</v>
      </c>
      <c r="AS137" s="388">
        <f t="shared" si="42"/>
        <v>4.6616229327577976</v>
      </c>
      <c r="AT137" s="388">
        <f t="shared" si="42"/>
        <v>4.8994110959336252</v>
      </c>
      <c r="AU137" s="388">
        <f t="shared" si="42"/>
        <v>5.147186361962838</v>
      </c>
      <c r="AV137" s="388">
        <f t="shared" si="42"/>
        <v>5.4053681891652774</v>
      </c>
      <c r="AW137" s="388">
        <f>(1+AV137)*(1+AW136)-1</f>
        <v>5.6743936531102195</v>
      </c>
      <c r="AX137" s="388">
        <f t="shared" si="42"/>
        <v>5.9547181865408492</v>
      </c>
      <c r="AY137" s="388">
        <f t="shared" si="42"/>
        <v>6.2468163503755649</v>
      </c>
    </row>
    <row r="138" spans="1:71" s="305" customFormat="1" x14ac:dyDescent="0.2">
      <c r="A138" s="389"/>
      <c r="B138" s="390"/>
      <c r="C138" s="391"/>
      <c r="D138" s="391"/>
      <c r="E138" s="391"/>
      <c r="F138" s="391"/>
      <c r="G138" s="391"/>
      <c r="H138" s="391"/>
      <c r="I138" s="391"/>
      <c r="J138" s="391"/>
      <c r="K138" s="391"/>
      <c r="L138" s="391"/>
      <c r="M138" s="391"/>
      <c r="N138" s="391"/>
      <c r="O138" s="391"/>
      <c r="P138" s="391"/>
      <c r="Q138" s="391"/>
      <c r="R138" s="391"/>
      <c r="S138" s="391"/>
      <c r="T138" s="391"/>
      <c r="U138" s="391"/>
      <c r="V138" s="391"/>
      <c r="W138" s="391"/>
      <c r="X138" s="391"/>
      <c r="Y138" s="391"/>
      <c r="Z138" s="391"/>
      <c r="AA138" s="391"/>
      <c r="AB138" s="391"/>
      <c r="AC138" s="391"/>
      <c r="AD138" s="391"/>
      <c r="AE138" s="391"/>
      <c r="AF138" s="391"/>
      <c r="AG138" s="391"/>
      <c r="AH138" s="391"/>
      <c r="AI138" s="391"/>
      <c r="AJ138" s="391"/>
      <c r="AK138" s="391"/>
      <c r="AL138" s="391"/>
      <c r="AM138" s="391"/>
      <c r="AN138" s="391"/>
      <c r="AO138" s="391"/>
      <c r="AP138" s="391"/>
      <c r="AQ138" s="265"/>
    </row>
    <row r="139" spans="1:71" ht="12.75" x14ac:dyDescent="0.2">
      <c r="A139" s="365"/>
      <c r="B139" s="385">
        <v>2016</v>
      </c>
      <c r="C139" s="385">
        <f>B139+1</f>
        <v>2017</v>
      </c>
      <c r="D139" s="385">
        <f t="shared" ref="D139:S140" si="43">C139+1</f>
        <v>2018</v>
      </c>
      <c r="E139" s="385">
        <f t="shared" si="43"/>
        <v>2019</v>
      </c>
      <c r="F139" s="385">
        <f t="shared" si="43"/>
        <v>2020</v>
      </c>
      <c r="G139" s="385">
        <f t="shared" si="43"/>
        <v>2021</v>
      </c>
      <c r="H139" s="385">
        <f t="shared" si="43"/>
        <v>2022</v>
      </c>
      <c r="I139" s="385">
        <f t="shared" si="43"/>
        <v>2023</v>
      </c>
      <c r="J139" s="385">
        <f t="shared" si="43"/>
        <v>2024</v>
      </c>
      <c r="K139" s="385">
        <f t="shared" si="43"/>
        <v>2025</v>
      </c>
      <c r="L139" s="385">
        <f t="shared" si="43"/>
        <v>2026</v>
      </c>
      <c r="M139" s="385">
        <f t="shared" si="43"/>
        <v>2027</v>
      </c>
      <c r="N139" s="385">
        <f t="shared" si="43"/>
        <v>2028</v>
      </c>
      <c r="O139" s="385">
        <f t="shared" si="43"/>
        <v>2029</v>
      </c>
      <c r="P139" s="385">
        <f t="shared" si="43"/>
        <v>2030</v>
      </c>
      <c r="Q139" s="385">
        <f t="shared" si="43"/>
        <v>2031</v>
      </c>
      <c r="R139" s="385">
        <f t="shared" si="43"/>
        <v>2032</v>
      </c>
      <c r="S139" s="385">
        <f t="shared" si="43"/>
        <v>2033</v>
      </c>
      <c r="T139" s="385">
        <f t="shared" ref="T139:AI140" si="44">S139+1</f>
        <v>2034</v>
      </c>
      <c r="U139" s="385">
        <f t="shared" si="44"/>
        <v>2035</v>
      </c>
      <c r="V139" s="385">
        <f t="shared" si="44"/>
        <v>2036</v>
      </c>
      <c r="W139" s="385">
        <f t="shared" si="44"/>
        <v>2037</v>
      </c>
      <c r="X139" s="385">
        <f t="shared" si="44"/>
        <v>2038</v>
      </c>
      <c r="Y139" s="385">
        <f t="shared" si="44"/>
        <v>2039</v>
      </c>
      <c r="Z139" s="385">
        <f t="shared" si="44"/>
        <v>2040</v>
      </c>
      <c r="AA139" s="385">
        <f t="shared" si="44"/>
        <v>2041</v>
      </c>
      <c r="AB139" s="385">
        <f t="shared" si="44"/>
        <v>2042</v>
      </c>
      <c r="AC139" s="385">
        <f t="shared" si="44"/>
        <v>2043</v>
      </c>
      <c r="AD139" s="385">
        <f t="shared" si="44"/>
        <v>2044</v>
      </c>
      <c r="AE139" s="385">
        <f t="shared" si="44"/>
        <v>2045</v>
      </c>
      <c r="AF139" s="385">
        <f t="shared" si="44"/>
        <v>2046</v>
      </c>
      <c r="AG139" s="385">
        <f t="shared" si="44"/>
        <v>2047</v>
      </c>
      <c r="AH139" s="385">
        <f t="shared" si="44"/>
        <v>2048</v>
      </c>
      <c r="AI139" s="385">
        <f t="shared" si="44"/>
        <v>2049</v>
      </c>
      <c r="AJ139" s="385">
        <f t="shared" ref="AJ139:AY140" si="45">AI139+1</f>
        <v>2050</v>
      </c>
      <c r="AK139" s="385">
        <f t="shared" si="45"/>
        <v>2051</v>
      </c>
      <c r="AL139" s="385">
        <f t="shared" si="45"/>
        <v>2052</v>
      </c>
      <c r="AM139" s="385">
        <f t="shared" si="45"/>
        <v>2053</v>
      </c>
      <c r="AN139" s="385">
        <f t="shared" si="45"/>
        <v>2054</v>
      </c>
      <c r="AO139" s="385">
        <f t="shared" si="45"/>
        <v>2055</v>
      </c>
      <c r="AP139" s="385">
        <f t="shared" si="45"/>
        <v>2056</v>
      </c>
      <c r="AQ139" s="385">
        <f t="shared" si="45"/>
        <v>2057</v>
      </c>
      <c r="AR139" s="385">
        <f t="shared" si="45"/>
        <v>2058</v>
      </c>
      <c r="AS139" s="385">
        <f t="shared" si="45"/>
        <v>2059</v>
      </c>
      <c r="AT139" s="385">
        <f t="shared" si="45"/>
        <v>2060</v>
      </c>
      <c r="AU139" s="385">
        <f t="shared" si="45"/>
        <v>2061</v>
      </c>
      <c r="AV139" s="385">
        <f t="shared" si="45"/>
        <v>2062</v>
      </c>
      <c r="AW139" s="385">
        <f t="shared" si="45"/>
        <v>2063</v>
      </c>
      <c r="AX139" s="385">
        <f t="shared" si="45"/>
        <v>2064</v>
      </c>
      <c r="AY139" s="385">
        <f t="shared" si="45"/>
        <v>2065</v>
      </c>
      <c r="AZ139" s="349"/>
      <c r="BA139" s="349"/>
      <c r="BB139" s="349"/>
      <c r="BC139" s="349"/>
      <c r="BD139" s="349"/>
      <c r="BE139" s="349"/>
      <c r="BF139" s="349"/>
      <c r="BG139" s="349"/>
      <c r="BH139" s="349"/>
      <c r="BI139" s="349"/>
      <c r="BJ139" s="349"/>
      <c r="BK139" s="349"/>
      <c r="BL139" s="349"/>
      <c r="BM139" s="349"/>
      <c r="BN139" s="349"/>
      <c r="BO139" s="349"/>
      <c r="BP139" s="349"/>
      <c r="BQ139" s="349"/>
      <c r="BR139" s="349"/>
      <c r="BS139" s="349"/>
    </row>
    <row r="140" spans="1:71" x14ac:dyDescent="0.2">
      <c r="A140" s="365"/>
      <c r="B140" s="392">
        <v>0</v>
      </c>
      <c r="C140" s="392">
        <v>0</v>
      </c>
      <c r="D140" s="392">
        <v>1</v>
      </c>
      <c r="E140" s="392">
        <f>D140+1</f>
        <v>2</v>
      </c>
      <c r="F140" s="392">
        <f t="shared" si="43"/>
        <v>3</v>
      </c>
      <c r="G140" s="392">
        <f t="shared" si="43"/>
        <v>4</v>
      </c>
      <c r="H140" s="392">
        <f t="shared" si="43"/>
        <v>5</v>
      </c>
      <c r="I140" s="392">
        <f t="shared" si="43"/>
        <v>6</v>
      </c>
      <c r="J140" s="392">
        <f t="shared" si="43"/>
        <v>7</v>
      </c>
      <c r="K140" s="392">
        <f t="shared" si="43"/>
        <v>8</v>
      </c>
      <c r="L140" s="392">
        <f t="shared" si="43"/>
        <v>9</v>
      </c>
      <c r="M140" s="392">
        <f t="shared" si="43"/>
        <v>10</v>
      </c>
      <c r="N140" s="392">
        <f t="shared" si="43"/>
        <v>11</v>
      </c>
      <c r="O140" s="392">
        <f t="shared" si="43"/>
        <v>12</v>
      </c>
      <c r="P140" s="392">
        <f t="shared" si="43"/>
        <v>13</v>
      </c>
      <c r="Q140" s="392">
        <f t="shared" si="43"/>
        <v>14</v>
      </c>
      <c r="R140" s="392">
        <f t="shared" si="43"/>
        <v>15</v>
      </c>
      <c r="S140" s="392">
        <f t="shared" si="43"/>
        <v>16</v>
      </c>
      <c r="T140" s="392">
        <f t="shared" si="44"/>
        <v>17</v>
      </c>
      <c r="U140" s="392">
        <f t="shared" si="44"/>
        <v>18</v>
      </c>
      <c r="V140" s="392">
        <f t="shared" si="44"/>
        <v>19</v>
      </c>
      <c r="W140" s="392">
        <f t="shared" si="44"/>
        <v>20</v>
      </c>
      <c r="X140" s="392">
        <f t="shared" si="44"/>
        <v>21</v>
      </c>
      <c r="Y140" s="392">
        <f t="shared" si="44"/>
        <v>22</v>
      </c>
      <c r="Z140" s="392">
        <f t="shared" si="44"/>
        <v>23</v>
      </c>
      <c r="AA140" s="392">
        <f t="shared" si="44"/>
        <v>24</v>
      </c>
      <c r="AB140" s="392">
        <f t="shared" si="44"/>
        <v>25</v>
      </c>
      <c r="AC140" s="392">
        <f t="shared" si="44"/>
        <v>26</v>
      </c>
      <c r="AD140" s="392">
        <f t="shared" si="44"/>
        <v>27</v>
      </c>
      <c r="AE140" s="392">
        <f t="shared" si="44"/>
        <v>28</v>
      </c>
      <c r="AF140" s="392">
        <f t="shared" si="44"/>
        <v>29</v>
      </c>
      <c r="AG140" s="392">
        <f t="shared" si="44"/>
        <v>30</v>
      </c>
      <c r="AH140" s="392">
        <f t="shared" si="44"/>
        <v>31</v>
      </c>
      <c r="AI140" s="392">
        <f t="shared" si="44"/>
        <v>32</v>
      </c>
      <c r="AJ140" s="392">
        <f t="shared" si="45"/>
        <v>33</v>
      </c>
      <c r="AK140" s="392">
        <f t="shared" si="45"/>
        <v>34</v>
      </c>
      <c r="AL140" s="392">
        <f t="shared" si="45"/>
        <v>35</v>
      </c>
      <c r="AM140" s="392">
        <f t="shared" si="45"/>
        <v>36</v>
      </c>
      <c r="AN140" s="392">
        <f t="shared" si="45"/>
        <v>37</v>
      </c>
      <c r="AO140" s="392">
        <f t="shared" si="45"/>
        <v>38</v>
      </c>
      <c r="AP140" s="392">
        <f>AO140+1</f>
        <v>39</v>
      </c>
      <c r="AQ140" s="392">
        <f t="shared" si="45"/>
        <v>40</v>
      </c>
      <c r="AR140" s="392">
        <f t="shared" si="45"/>
        <v>41</v>
      </c>
      <c r="AS140" s="392">
        <f t="shared" si="45"/>
        <v>42</v>
      </c>
      <c r="AT140" s="392">
        <f t="shared" si="45"/>
        <v>43</v>
      </c>
      <c r="AU140" s="392">
        <f t="shared" si="45"/>
        <v>44</v>
      </c>
      <c r="AV140" s="392">
        <f t="shared" si="45"/>
        <v>45</v>
      </c>
      <c r="AW140" s="392">
        <f t="shared" si="45"/>
        <v>46</v>
      </c>
      <c r="AX140" s="392">
        <f t="shared" si="45"/>
        <v>47</v>
      </c>
      <c r="AY140" s="392">
        <f t="shared" si="45"/>
        <v>48</v>
      </c>
      <c r="AZ140" s="349"/>
      <c r="BA140" s="349"/>
      <c r="BB140" s="349"/>
      <c r="BC140" s="349"/>
      <c r="BD140" s="349"/>
      <c r="BE140" s="349"/>
      <c r="BF140" s="349"/>
      <c r="BG140" s="349"/>
      <c r="BH140" s="349"/>
      <c r="BI140" s="349"/>
      <c r="BJ140" s="349"/>
      <c r="BK140" s="349"/>
      <c r="BL140" s="349"/>
      <c r="BM140" s="349"/>
      <c r="BN140" s="349"/>
      <c r="BO140" s="349"/>
      <c r="BP140" s="349"/>
      <c r="BQ140" s="349"/>
      <c r="BR140" s="349"/>
      <c r="BS140" s="349"/>
    </row>
    <row r="141" spans="1:71" ht="15" x14ac:dyDescent="0.2">
      <c r="A141" s="365"/>
      <c r="B141" s="393">
        <f>AVERAGE(A140:B140)</f>
        <v>0</v>
      </c>
      <c r="C141" s="393">
        <f>AVERAGE(B140:C140)</f>
        <v>0</v>
      </c>
      <c r="D141" s="393">
        <f>AVERAGE(C140:D140)</f>
        <v>0.5</v>
      </c>
      <c r="E141" s="393">
        <f>AVERAGE(D140:E140)</f>
        <v>1.5</v>
      </c>
      <c r="F141" s="393">
        <f t="shared" ref="F141:AO141" si="46">AVERAGE(E140:F140)</f>
        <v>2.5</v>
      </c>
      <c r="G141" s="393">
        <f t="shared" si="46"/>
        <v>3.5</v>
      </c>
      <c r="H141" s="393">
        <f t="shared" si="46"/>
        <v>4.5</v>
      </c>
      <c r="I141" s="393">
        <f t="shared" si="46"/>
        <v>5.5</v>
      </c>
      <c r="J141" s="393">
        <f t="shared" si="46"/>
        <v>6.5</v>
      </c>
      <c r="K141" s="393">
        <f t="shared" si="46"/>
        <v>7.5</v>
      </c>
      <c r="L141" s="393">
        <f t="shared" si="46"/>
        <v>8.5</v>
      </c>
      <c r="M141" s="393">
        <f t="shared" si="46"/>
        <v>9.5</v>
      </c>
      <c r="N141" s="393">
        <f t="shared" si="46"/>
        <v>10.5</v>
      </c>
      <c r="O141" s="393">
        <f t="shared" si="46"/>
        <v>11.5</v>
      </c>
      <c r="P141" s="393">
        <f t="shared" si="46"/>
        <v>12.5</v>
      </c>
      <c r="Q141" s="393">
        <f t="shared" si="46"/>
        <v>13.5</v>
      </c>
      <c r="R141" s="393">
        <f t="shared" si="46"/>
        <v>14.5</v>
      </c>
      <c r="S141" s="393">
        <f t="shared" si="46"/>
        <v>15.5</v>
      </c>
      <c r="T141" s="393">
        <f t="shared" si="46"/>
        <v>16.5</v>
      </c>
      <c r="U141" s="393">
        <f t="shared" si="46"/>
        <v>17.5</v>
      </c>
      <c r="V141" s="393">
        <f t="shared" si="46"/>
        <v>18.5</v>
      </c>
      <c r="W141" s="393">
        <f t="shared" si="46"/>
        <v>19.5</v>
      </c>
      <c r="X141" s="393">
        <f t="shared" si="46"/>
        <v>20.5</v>
      </c>
      <c r="Y141" s="393">
        <f t="shared" si="46"/>
        <v>21.5</v>
      </c>
      <c r="Z141" s="393">
        <f t="shared" si="46"/>
        <v>22.5</v>
      </c>
      <c r="AA141" s="393">
        <f t="shared" si="46"/>
        <v>23.5</v>
      </c>
      <c r="AB141" s="393">
        <f t="shared" si="46"/>
        <v>24.5</v>
      </c>
      <c r="AC141" s="393">
        <f t="shared" si="46"/>
        <v>25.5</v>
      </c>
      <c r="AD141" s="393">
        <f t="shared" si="46"/>
        <v>26.5</v>
      </c>
      <c r="AE141" s="393">
        <f t="shared" si="46"/>
        <v>27.5</v>
      </c>
      <c r="AF141" s="393">
        <f t="shared" si="46"/>
        <v>28.5</v>
      </c>
      <c r="AG141" s="393">
        <f t="shared" si="46"/>
        <v>29.5</v>
      </c>
      <c r="AH141" s="393">
        <f t="shared" si="46"/>
        <v>30.5</v>
      </c>
      <c r="AI141" s="393">
        <f t="shared" si="46"/>
        <v>31.5</v>
      </c>
      <c r="AJ141" s="393">
        <f t="shared" si="46"/>
        <v>32.5</v>
      </c>
      <c r="AK141" s="393">
        <f t="shared" si="46"/>
        <v>33.5</v>
      </c>
      <c r="AL141" s="393">
        <f t="shared" si="46"/>
        <v>34.5</v>
      </c>
      <c r="AM141" s="393">
        <f t="shared" si="46"/>
        <v>35.5</v>
      </c>
      <c r="AN141" s="393">
        <f t="shared" si="46"/>
        <v>36.5</v>
      </c>
      <c r="AO141" s="393">
        <f t="shared" si="46"/>
        <v>37.5</v>
      </c>
      <c r="AP141" s="393">
        <f>AVERAGE(AO140:AP140)</f>
        <v>38.5</v>
      </c>
      <c r="AQ141" s="393">
        <f t="shared" ref="AQ141:AY141" si="47">AVERAGE(AP140:AQ140)</f>
        <v>39.5</v>
      </c>
      <c r="AR141" s="393">
        <f t="shared" si="47"/>
        <v>40.5</v>
      </c>
      <c r="AS141" s="393">
        <f t="shared" si="47"/>
        <v>41.5</v>
      </c>
      <c r="AT141" s="393">
        <f t="shared" si="47"/>
        <v>42.5</v>
      </c>
      <c r="AU141" s="393">
        <f t="shared" si="47"/>
        <v>43.5</v>
      </c>
      <c r="AV141" s="393">
        <f t="shared" si="47"/>
        <v>44.5</v>
      </c>
      <c r="AW141" s="393">
        <f t="shared" si="47"/>
        <v>45.5</v>
      </c>
      <c r="AX141" s="393">
        <f t="shared" si="47"/>
        <v>46.5</v>
      </c>
      <c r="AY141" s="393">
        <f t="shared" si="47"/>
        <v>47.5</v>
      </c>
      <c r="AZ141" s="349"/>
      <c r="BA141" s="349"/>
      <c r="BB141" s="349"/>
      <c r="BC141" s="349"/>
      <c r="BD141" s="349"/>
      <c r="BE141" s="349"/>
      <c r="BF141" s="349"/>
      <c r="BG141" s="349"/>
      <c r="BH141" s="349"/>
      <c r="BI141" s="349"/>
      <c r="BJ141" s="349"/>
      <c r="BK141" s="349"/>
      <c r="BL141" s="349"/>
      <c r="BM141" s="349"/>
      <c r="BN141" s="349"/>
      <c r="BO141" s="349"/>
      <c r="BP141" s="349"/>
      <c r="BQ141" s="349"/>
      <c r="BR141" s="349"/>
      <c r="BS141" s="349"/>
    </row>
    <row r="142" spans="1:71" ht="12.75" x14ac:dyDescent="0.2">
      <c r="A142" s="365"/>
      <c r="B142" s="349"/>
      <c r="C142" s="349"/>
      <c r="D142" s="349"/>
      <c r="E142" s="349"/>
      <c r="F142" s="349"/>
      <c r="G142" s="349"/>
      <c r="H142" s="349"/>
      <c r="I142" s="349"/>
      <c r="J142" s="349"/>
      <c r="K142" s="349"/>
      <c r="L142" s="349"/>
      <c r="M142" s="349"/>
      <c r="N142" s="349"/>
      <c r="O142" s="349"/>
      <c r="P142" s="349"/>
      <c r="Q142" s="349"/>
      <c r="R142" s="349"/>
      <c r="S142" s="349"/>
      <c r="T142" s="349"/>
      <c r="U142" s="349"/>
      <c r="V142" s="349"/>
      <c r="W142" s="349"/>
      <c r="X142" s="349"/>
      <c r="Y142" s="349"/>
      <c r="Z142" s="349"/>
      <c r="AA142" s="349"/>
      <c r="AB142" s="349"/>
      <c r="AC142" s="349"/>
      <c r="AD142" s="349"/>
      <c r="AE142" s="349"/>
      <c r="AF142" s="349"/>
      <c r="AG142" s="349"/>
      <c r="AH142" s="349"/>
      <c r="AI142" s="349"/>
      <c r="AJ142" s="349"/>
      <c r="AK142" s="349"/>
      <c r="AL142" s="349"/>
      <c r="AM142" s="349"/>
      <c r="AN142" s="349"/>
      <c r="AO142" s="349"/>
      <c r="AP142" s="349"/>
      <c r="AR142" s="349"/>
      <c r="AS142" s="349"/>
      <c r="AT142" s="349"/>
      <c r="AU142" s="349"/>
      <c r="AV142" s="349"/>
      <c r="AW142" s="349"/>
      <c r="AX142" s="349"/>
      <c r="AY142" s="349"/>
      <c r="AZ142" s="349"/>
      <c r="BA142" s="349"/>
      <c r="BB142" s="349"/>
      <c r="BC142" s="349"/>
      <c r="BD142" s="349"/>
      <c r="BE142" s="349"/>
      <c r="BF142" s="349"/>
      <c r="BG142" s="349"/>
      <c r="BH142" s="349"/>
      <c r="BI142" s="349"/>
      <c r="BJ142" s="349"/>
      <c r="BK142" s="349"/>
      <c r="BL142" s="349"/>
      <c r="BM142" s="349"/>
      <c r="BN142" s="349"/>
      <c r="BO142" s="349"/>
      <c r="BP142" s="349"/>
      <c r="BQ142" s="349"/>
      <c r="BR142" s="349"/>
      <c r="BS142" s="349"/>
    </row>
    <row r="143" spans="1:71" ht="12.75" x14ac:dyDescent="0.2">
      <c r="A143" s="365"/>
      <c r="B143" s="349"/>
      <c r="C143" s="349"/>
      <c r="D143" s="349"/>
      <c r="E143" s="349"/>
      <c r="F143" s="349"/>
      <c r="G143" s="349"/>
      <c r="H143" s="349"/>
      <c r="I143" s="349"/>
      <c r="J143" s="349"/>
      <c r="K143" s="349"/>
      <c r="L143" s="349"/>
      <c r="M143" s="349"/>
      <c r="N143" s="349"/>
      <c r="O143" s="349"/>
      <c r="P143" s="349"/>
      <c r="Q143" s="349"/>
      <c r="R143" s="349"/>
      <c r="S143" s="349"/>
      <c r="T143" s="349"/>
      <c r="U143" s="349"/>
      <c r="V143" s="349"/>
      <c r="W143" s="349"/>
      <c r="X143" s="349"/>
      <c r="Y143" s="349"/>
      <c r="Z143" s="349"/>
      <c r="AA143" s="349"/>
      <c r="AB143" s="349"/>
      <c r="AC143" s="349"/>
      <c r="AD143" s="349"/>
      <c r="AE143" s="349"/>
      <c r="AF143" s="349"/>
      <c r="AG143" s="349"/>
      <c r="AH143" s="349"/>
      <c r="AI143" s="349"/>
      <c r="AJ143" s="349"/>
      <c r="AK143" s="349"/>
      <c r="AL143" s="349"/>
      <c r="AM143" s="349"/>
      <c r="AN143" s="349"/>
      <c r="AO143" s="349"/>
      <c r="AP143" s="349"/>
      <c r="AQ143" s="349"/>
      <c r="AR143" s="349"/>
      <c r="AS143" s="349"/>
      <c r="AT143" s="349"/>
      <c r="AU143" s="349"/>
      <c r="AV143" s="349"/>
      <c r="AW143" s="349"/>
      <c r="AX143" s="349"/>
      <c r="AY143" s="349"/>
      <c r="AZ143" s="349"/>
      <c r="BA143" s="349"/>
      <c r="BB143" s="349"/>
      <c r="BC143" s="349"/>
      <c r="BD143" s="349"/>
      <c r="BE143" s="349"/>
      <c r="BF143" s="349"/>
      <c r="BG143" s="349"/>
      <c r="BH143" s="349"/>
      <c r="BI143" s="349"/>
      <c r="BJ143" s="349"/>
      <c r="BK143" s="349"/>
      <c r="BL143" s="349"/>
      <c r="BM143" s="349"/>
      <c r="BN143" s="349"/>
      <c r="BO143" s="349"/>
      <c r="BP143" s="349"/>
      <c r="BQ143" s="349"/>
      <c r="BR143" s="349"/>
      <c r="BS143" s="349"/>
    </row>
    <row r="144" spans="1:71" ht="12.75" x14ac:dyDescent="0.2">
      <c r="A144" s="365"/>
      <c r="B144" s="349"/>
      <c r="C144" s="349"/>
      <c r="D144" s="349"/>
      <c r="E144" s="349"/>
      <c r="F144" s="349"/>
      <c r="G144" s="349"/>
      <c r="H144" s="349"/>
      <c r="I144" s="349"/>
      <c r="J144" s="349"/>
      <c r="K144" s="349"/>
      <c r="L144" s="349"/>
      <c r="M144" s="349"/>
      <c r="N144" s="349"/>
      <c r="O144" s="349"/>
      <c r="P144" s="349"/>
      <c r="Q144" s="349"/>
      <c r="R144" s="349"/>
      <c r="S144" s="349"/>
      <c r="T144" s="349"/>
      <c r="U144" s="349"/>
      <c r="V144" s="349"/>
      <c r="W144" s="349"/>
      <c r="X144" s="349"/>
      <c r="Y144" s="349"/>
      <c r="Z144" s="349"/>
      <c r="AA144" s="349"/>
      <c r="AB144" s="349"/>
      <c r="AC144" s="349"/>
      <c r="AD144" s="349"/>
      <c r="AE144" s="349"/>
      <c r="AF144" s="349"/>
      <c r="AG144" s="349"/>
      <c r="AH144" s="349"/>
      <c r="AI144" s="349"/>
      <c r="AJ144" s="349"/>
      <c r="AK144" s="349"/>
      <c r="AL144" s="349"/>
      <c r="AM144" s="349"/>
      <c r="AN144" s="349"/>
      <c r="AO144" s="349"/>
      <c r="AP144" s="349"/>
      <c r="AQ144" s="349"/>
      <c r="AR144" s="349"/>
      <c r="AS144" s="349"/>
      <c r="AT144" s="349"/>
      <c r="AU144" s="349"/>
      <c r="AV144" s="349"/>
      <c r="AW144" s="349"/>
      <c r="AX144" s="349"/>
      <c r="AY144" s="349"/>
      <c r="AZ144" s="349"/>
      <c r="BA144" s="349"/>
      <c r="BB144" s="349"/>
      <c r="BC144" s="349"/>
      <c r="BD144" s="349"/>
      <c r="BE144" s="349"/>
      <c r="BF144" s="349"/>
      <c r="BG144" s="349"/>
      <c r="BH144" s="349"/>
      <c r="BI144" s="349"/>
      <c r="BJ144" s="349"/>
      <c r="BK144" s="349"/>
      <c r="BL144" s="349"/>
      <c r="BM144" s="349"/>
      <c r="BN144" s="349"/>
      <c r="BO144" s="349"/>
      <c r="BP144" s="349"/>
      <c r="BQ144" s="349"/>
      <c r="BR144" s="349"/>
      <c r="BS144" s="349"/>
    </row>
    <row r="145" spans="1:71" ht="12.75" x14ac:dyDescent="0.2">
      <c r="A145" s="365"/>
      <c r="B145" s="349"/>
      <c r="C145" s="349"/>
      <c r="D145" s="349"/>
      <c r="E145" s="349"/>
      <c r="F145" s="349"/>
      <c r="G145" s="349"/>
      <c r="H145" s="349"/>
      <c r="I145" s="349"/>
      <c r="J145" s="349"/>
      <c r="K145" s="349"/>
      <c r="L145" s="349"/>
      <c r="M145" s="349"/>
      <c r="N145" s="349"/>
      <c r="O145" s="349"/>
      <c r="P145" s="349"/>
      <c r="Q145" s="349"/>
      <c r="R145" s="349"/>
      <c r="S145" s="349"/>
      <c r="T145" s="349"/>
      <c r="U145" s="349"/>
      <c r="V145" s="349"/>
      <c r="W145" s="349"/>
      <c r="X145" s="349"/>
      <c r="Y145" s="349"/>
      <c r="Z145" s="349"/>
      <c r="AA145" s="349"/>
      <c r="AB145" s="349"/>
      <c r="AC145" s="349"/>
      <c r="AD145" s="349"/>
      <c r="AE145" s="349"/>
      <c r="AF145" s="349"/>
      <c r="AG145" s="349"/>
      <c r="AH145" s="349"/>
      <c r="AI145" s="349"/>
      <c r="AJ145" s="349"/>
      <c r="AK145" s="349"/>
      <c r="AL145" s="349"/>
      <c r="AM145" s="349"/>
      <c r="AN145" s="349"/>
      <c r="AO145" s="349"/>
      <c r="AP145" s="349"/>
      <c r="AQ145" s="349"/>
      <c r="AR145" s="349"/>
      <c r="AS145" s="349"/>
      <c r="AT145" s="349"/>
      <c r="AU145" s="349"/>
      <c r="AV145" s="349"/>
      <c r="AW145" s="349"/>
      <c r="AX145" s="349"/>
      <c r="AY145" s="349"/>
      <c r="AZ145" s="349"/>
      <c r="BA145" s="349"/>
      <c r="BB145" s="349"/>
      <c r="BC145" s="349"/>
      <c r="BD145" s="349"/>
      <c r="BE145" s="349"/>
      <c r="BF145" s="349"/>
      <c r="BG145" s="349"/>
      <c r="BH145" s="349"/>
      <c r="BI145" s="349"/>
      <c r="BJ145" s="349"/>
      <c r="BK145" s="349"/>
      <c r="BL145" s="349"/>
      <c r="BM145" s="349"/>
      <c r="BN145" s="349"/>
      <c r="BO145" s="349"/>
      <c r="BP145" s="349"/>
      <c r="BQ145" s="349"/>
      <c r="BR145" s="349"/>
      <c r="BS145" s="349"/>
    </row>
    <row r="146" spans="1:71" ht="12.75" x14ac:dyDescent="0.2">
      <c r="A146" s="365"/>
      <c r="B146" s="349"/>
      <c r="C146" s="349"/>
      <c r="D146" s="349"/>
      <c r="E146" s="349"/>
      <c r="F146" s="349"/>
      <c r="G146" s="349"/>
      <c r="H146" s="349"/>
      <c r="I146" s="349"/>
      <c r="J146" s="349"/>
      <c r="K146" s="349"/>
      <c r="L146" s="349"/>
      <c r="M146" s="349"/>
      <c r="N146" s="349"/>
      <c r="O146" s="349"/>
      <c r="P146" s="349"/>
      <c r="Q146" s="349"/>
      <c r="R146" s="349"/>
      <c r="S146" s="349"/>
      <c r="T146" s="349"/>
      <c r="U146" s="349"/>
      <c r="V146" s="349"/>
      <c r="W146" s="349"/>
      <c r="X146" s="349"/>
      <c r="Y146" s="349"/>
      <c r="Z146" s="349"/>
      <c r="AA146" s="349"/>
      <c r="AB146" s="349"/>
      <c r="AC146" s="349"/>
      <c r="AD146" s="349"/>
      <c r="AE146" s="349"/>
      <c r="AF146" s="349"/>
      <c r="AG146" s="349"/>
      <c r="AH146" s="349"/>
      <c r="AI146" s="349"/>
      <c r="AJ146" s="349"/>
      <c r="AK146" s="349"/>
      <c r="AL146" s="349"/>
      <c r="AM146" s="349"/>
      <c r="AN146" s="349"/>
      <c r="AO146" s="349"/>
      <c r="AP146" s="349"/>
      <c r="AQ146" s="349"/>
      <c r="AR146" s="349"/>
      <c r="AS146" s="349"/>
      <c r="AT146" s="349"/>
      <c r="AU146" s="349"/>
      <c r="AV146" s="349"/>
      <c r="AW146" s="349"/>
      <c r="AX146" s="349"/>
      <c r="AY146" s="349"/>
      <c r="AZ146" s="349"/>
      <c r="BA146" s="349"/>
      <c r="BB146" s="349"/>
      <c r="BC146" s="349"/>
      <c r="BD146" s="349"/>
      <c r="BE146" s="349"/>
      <c r="BF146" s="349"/>
      <c r="BG146" s="349"/>
      <c r="BH146" s="349"/>
      <c r="BI146" s="349"/>
      <c r="BJ146" s="349"/>
      <c r="BK146" s="349"/>
      <c r="BL146" s="349"/>
      <c r="BM146" s="349"/>
      <c r="BN146" s="349"/>
      <c r="BO146" s="349"/>
      <c r="BP146" s="349"/>
      <c r="BQ146" s="349"/>
      <c r="BR146" s="349"/>
      <c r="BS146" s="349"/>
    </row>
    <row r="147" spans="1:71" ht="12.75" x14ac:dyDescent="0.2">
      <c r="A147" s="365"/>
      <c r="B147" s="349"/>
      <c r="C147" s="349"/>
      <c r="D147" s="349"/>
      <c r="E147" s="349"/>
      <c r="F147" s="349"/>
      <c r="G147" s="349"/>
      <c r="H147" s="349"/>
      <c r="I147" s="349"/>
      <c r="J147" s="349"/>
      <c r="K147" s="349"/>
      <c r="L147" s="349"/>
      <c r="M147" s="349"/>
      <c r="N147" s="349"/>
      <c r="O147" s="349"/>
      <c r="P147" s="349"/>
      <c r="Q147" s="349"/>
      <c r="R147" s="349"/>
      <c r="S147" s="349"/>
      <c r="T147" s="349"/>
      <c r="U147" s="349"/>
      <c r="V147" s="349"/>
      <c r="W147" s="349"/>
      <c r="X147" s="349"/>
      <c r="Y147" s="349"/>
      <c r="Z147" s="349"/>
      <c r="AA147" s="349"/>
      <c r="AB147" s="349"/>
      <c r="AC147" s="349"/>
      <c r="AD147" s="349"/>
      <c r="AE147" s="349"/>
      <c r="AF147" s="349"/>
      <c r="AG147" s="349"/>
      <c r="AH147" s="349"/>
      <c r="AI147" s="349"/>
      <c r="AJ147" s="349"/>
      <c r="AK147" s="349"/>
      <c r="AL147" s="349"/>
      <c r="AM147" s="349"/>
      <c r="AN147" s="349"/>
      <c r="AO147" s="349"/>
      <c r="AP147" s="349"/>
      <c r="AQ147" s="349"/>
      <c r="AR147" s="349"/>
      <c r="AS147" s="349"/>
      <c r="AT147" s="349"/>
      <c r="AU147" s="349"/>
      <c r="AV147" s="349"/>
      <c r="AW147" s="349"/>
      <c r="AX147" s="349"/>
      <c r="AY147" s="349"/>
      <c r="AZ147" s="349"/>
      <c r="BA147" s="349"/>
      <c r="BB147" s="349"/>
      <c r="BC147" s="349"/>
      <c r="BD147" s="349"/>
      <c r="BE147" s="349"/>
      <c r="BF147" s="349"/>
      <c r="BG147" s="349"/>
      <c r="BH147" s="349"/>
      <c r="BI147" s="349"/>
      <c r="BJ147" s="349"/>
      <c r="BK147" s="349"/>
      <c r="BL147" s="349"/>
      <c r="BM147" s="349"/>
      <c r="BN147" s="349"/>
      <c r="BO147" s="349"/>
      <c r="BP147" s="349"/>
      <c r="BQ147" s="349"/>
      <c r="BR147" s="349"/>
      <c r="BS147" s="349"/>
    </row>
    <row r="148" spans="1:71" ht="12.75" x14ac:dyDescent="0.2">
      <c r="A148" s="365"/>
      <c r="B148" s="349"/>
      <c r="C148" s="349"/>
      <c r="D148" s="349"/>
      <c r="E148" s="349"/>
      <c r="F148" s="349"/>
      <c r="G148" s="349"/>
      <c r="H148" s="349"/>
      <c r="I148" s="349"/>
      <c r="J148" s="349"/>
      <c r="K148" s="349"/>
      <c r="L148" s="349"/>
      <c r="M148" s="349"/>
      <c r="N148" s="349"/>
      <c r="O148" s="349"/>
      <c r="P148" s="349"/>
      <c r="Q148" s="349"/>
      <c r="R148" s="349"/>
      <c r="S148" s="349"/>
      <c r="T148" s="349"/>
      <c r="U148" s="349"/>
      <c r="V148" s="349"/>
      <c r="W148" s="349"/>
      <c r="X148" s="349"/>
      <c r="Y148" s="349"/>
      <c r="Z148" s="349"/>
      <c r="AA148" s="349"/>
      <c r="AB148" s="349"/>
      <c r="AC148" s="349"/>
      <c r="AD148" s="349"/>
      <c r="AE148" s="349"/>
      <c r="AF148" s="349"/>
      <c r="AG148" s="349"/>
      <c r="AH148" s="349"/>
      <c r="AI148" s="349"/>
      <c r="AJ148" s="349"/>
      <c r="AK148" s="349"/>
      <c r="AL148" s="349"/>
      <c r="AM148" s="349"/>
      <c r="AN148" s="349"/>
      <c r="AO148" s="349"/>
      <c r="AP148" s="349"/>
      <c r="AQ148" s="349"/>
      <c r="AR148" s="349"/>
      <c r="AS148" s="349"/>
      <c r="AT148" s="349"/>
      <c r="AU148" s="349"/>
      <c r="AV148" s="349"/>
      <c r="AW148" s="349"/>
      <c r="AX148" s="349"/>
      <c r="AY148" s="349"/>
      <c r="AZ148" s="349"/>
      <c r="BA148" s="349"/>
      <c r="BB148" s="349"/>
      <c r="BC148" s="349"/>
      <c r="BD148" s="349"/>
      <c r="BE148" s="349"/>
      <c r="BF148" s="349"/>
      <c r="BG148" s="349"/>
      <c r="BH148" s="349"/>
      <c r="BI148" s="349"/>
      <c r="BJ148" s="349"/>
      <c r="BK148" s="349"/>
      <c r="BL148" s="349"/>
      <c r="BM148" s="349"/>
      <c r="BN148" s="349"/>
      <c r="BO148" s="349"/>
      <c r="BP148" s="349"/>
      <c r="BQ148" s="349"/>
      <c r="BR148" s="349"/>
      <c r="BS148" s="349"/>
    </row>
    <row r="149" spans="1:71" ht="12.75" x14ac:dyDescent="0.2">
      <c r="A149" s="365"/>
      <c r="B149" s="349"/>
      <c r="C149" s="349"/>
      <c r="D149" s="349"/>
      <c r="E149" s="349"/>
      <c r="F149" s="349"/>
      <c r="G149" s="349"/>
      <c r="H149" s="349"/>
      <c r="I149" s="349"/>
      <c r="J149" s="349"/>
      <c r="K149" s="349"/>
      <c r="L149" s="349"/>
      <c r="M149" s="349"/>
      <c r="N149" s="349"/>
      <c r="O149" s="349"/>
      <c r="P149" s="349"/>
      <c r="Q149" s="349"/>
      <c r="R149" s="349"/>
      <c r="S149" s="349"/>
      <c r="T149" s="349"/>
      <c r="U149" s="349"/>
      <c r="V149" s="349"/>
      <c r="W149" s="349"/>
      <c r="X149" s="349"/>
      <c r="Y149" s="349"/>
      <c r="Z149" s="349"/>
      <c r="AA149" s="349"/>
      <c r="AB149" s="349"/>
      <c r="AC149" s="349"/>
      <c r="AD149" s="349"/>
      <c r="AE149" s="349"/>
      <c r="AF149" s="349"/>
      <c r="AG149" s="349"/>
      <c r="AH149" s="349"/>
      <c r="AI149" s="349"/>
      <c r="AJ149" s="349"/>
      <c r="AK149" s="349"/>
      <c r="AL149" s="349"/>
      <c r="AM149" s="349"/>
      <c r="AN149" s="349"/>
      <c r="AO149" s="349"/>
      <c r="AP149" s="349"/>
      <c r="AQ149" s="349"/>
      <c r="AR149" s="349"/>
      <c r="AS149" s="349"/>
      <c r="AT149" s="349"/>
      <c r="AU149" s="349"/>
      <c r="AV149" s="349"/>
      <c r="AW149" s="349"/>
      <c r="AX149" s="349"/>
      <c r="AY149" s="349"/>
      <c r="AZ149" s="349"/>
      <c r="BA149" s="349"/>
      <c r="BB149" s="349"/>
      <c r="BC149" s="349"/>
      <c r="BD149" s="349"/>
      <c r="BE149" s="349"/>
      <c r="BF149" s="349"/>
      <c r="BG149" s="349"/>
      <c r="BH149" s="349"/>
      <c r="BI149" s="349"/>
      <c r="BJ149" s="349"/>
      <c r="BK149" s="349"/>
      <c r="BL149" s="349"/>
      <c r="BM149" s="349"/>
      <c r="BN149" s="349"/>
      <c r="BO149" s="349"/>
      <c r="BP149" s="349"/>
      <c r="BQ149" s="349"/>
      <c r="BR149" s="349"/>
      <c r="BS149" s="349"/>
    </row>
    <row r="150" spans="1:71" ht="12.75" x14ac:dyDescent="0.2">
      <c r="A150" s="365"/>
      <c r="B150" s="349"/>
      <c r="C150" s="349"/>
      <c r="D150" s="349"/>
      <c r="E150" s="349"/>
      <c r="F150" s="349"/>
      <c r="G150" s="349"/>
      <c r="H150" s="349"/>
      <c r="I150" s="349"/>
      <c r="J150" s="349"/>
      <c r="K150" s="349"/>
      <c r="L150" s="349"/>
      <c r="M150" s="349"/>
      <c r="N150" s="349"/>
      <c r="O150" s="349"/>
      <c r="P150" s="349"/>
      <c r="Q150" s="349"/>
      <c r="R150" s="349"/>
      <c r="S150" s="349"/>
      <c r="T150" s="349"/>
      <c r="U150" s="349"/>
      <c r="V150" s="349"/>
      <c r="W150" s="349"/>
      <c r="X150" s="349"/>
      <c r="Y150" s="349"/>
      <c r="Z150" s="349"/>
      <c r="AA150" s="349"/>
      <c r="AB150" s="349"/>
      <c r="AC150" s="349"/>
      <c r="AD150" s="349"/>
      <c r="AE150" s="349"/>
      <c r="AF150" s="349"/>
      <c r="AG150" s="349"/>
      <c r="AH150" s="349"/>
      <c r="AI150" s="349"/>
      <c r="AJ150" s="349"/>
      <c r="AK150" s="349"/>
      <c r="AL150" s="349"/>
      <c r="AM150" s="349"/>
      <c r="AN150" s="349"/>
      <c r="AO150" s="349"/>
      <c r="AP150" s="349"/>
      <c r="AQ150" s="349"/>
      <c r="AR150" s="349"/>
      <c r="AS150" s="349"/>
      <c r="AT150" s="349"/>
      <c r="AU150" s="349"/>
      <c r="AV150" s="349"/>
      <c r="AW150" s="349"/>
      <c r="AX150" s="349"/>
      <c r="AY150" s="349"/>
      <c r="AZ150" s="349"/>
      <c r="BA150" s="349"/>
      <c r="BB150" s="349"/>
      <c r="BC150" s="349"/>
      <c r="BD150" s="349"/>
      <c r="BE150" s="349"/>
      <c r="BF150" s="349"/>
      <c r="BG150" s="349"/>
      <c r="BH150" s="349"/>
      <c r="BI150" s="349"/>
      <c r="BJ150" s="349"/>
      <c r="BK150" s="349"/>
      <c r="BL150" s="349"/>
      <c r="BM150" s="349"/>
      <c r="BN150" s="349"/>
      <c r="BO150" s="349"/>
      <c r="BP150" s="349"/>
      <c r="BQ150" s="349"/>
      <c r="BR150" s="349"/>
      <c r="BS150" s="349"/>
    </row>
    <row r="151" spans="1:71" ht="12.75" x14ac:dyDescent="0.2">
      <c r="A151" s="365"/>
      <c r="B151" s="349"/>
      <c r="C151" s="349"/>
      <c r="D151" s="349"/>
      <c r="E151" s="349"/>
      <c r="F151" s="349"/>
      <c r="G151" s="349"/>
      <c r="H151" s="349"/>
      <c r="I151" s="349"/>
      <c r="J151" s="349"/>
      <c r="K151" s="349"/>
      <c r="L151" s="349"/>
      <c r="M151" s="349"/>
      <c r="N151" s="349"/>
      <c r="O151" s="349"/>
      <c r="P151" s="349"/>
      <c r="Q151" s="349"/>
      <c r="R151" s="349"/>
      <c r="S151" s="349"/>
      <c r="T151" s="349"/>
      <c r="U151" s="349"/>
      <c r="V151" s="349"/>
      <c r="W151" s="349"/>
      <c r="X151" s="349"/>
      <c r="Y151" s="349"/>
      <c r="Z151" s="349"/>
      <c r="AA151" s="349"/>
      <c r="AB151" s="349"/>
      <c r="AC151" s="349"/>
      <c r="AD151" s="349"/>
      <c r="AE151" s="349"/>
      <c r="AF151" s="349"/>
      <c r="AG151" s="349"/>
      <c r="AH151" s="349"/>
      <c r="AI151" s="349"/>
      <c r="AJ151" s="349"/>
      <c r="AK151" s="349"/>
      <c r="AL151" s="349"/>
      <c r="AM151" s="349"/>
      <c r="AN151" s="349"/>
      <c r="AO151" s="349"/>
      <c r="AP151" s="349"/>
      <c r="AQ151" s="349"/>
      <c r="AR151" s="349"/>
      <c r="AS151" s="349"/>
      <c r="AT151" s="349"/>
      <c r="AU151" s="349"/>
      <c r="AV151" s="349"/>
      <c r="AW151" s="349"/>
      <c r="AX151" s="349"/>
      <c r="AY151" s="349"/>
      <c r="AZ151" s="349"/>
      <c r="BA151" s="349"/>
      <c r="BB151" s="349"/>
      <c r="BC151" s="349"/>
      <c r="BD151" s="349"/>
      <c r="BE151" s="349"/>
      <c r="BF151" s="349"/>
      <c r="BG151" s="349"/>
      <c r="BH151" s="349"/>
      <c r="BI151" s="349"/>
      <c r="BJ151" s="349"/>
      <c r="BK151" s="349"/>
      <c r="BL151" s="349"/>
      <c r="BM151" s="349"/>
      <c r="BN151" s="349"/>
      <c r="BO151" s="349"/>
      <c r="BP151" s="349"/>
      <c r="BQ151" s="349"/>
      <c r="BR151" s="349"/>
      <c r="BS151" s="349"/>
    </row>
    <row r="152" spans="1:71" ht="12.75" x14ac:dyDescent="0.2">
      <c r="A152" s="365"/>
      <c r="B152" s="349"/>
      <c r="C152" s="349"/>
      <c r="D152" s="349"/>
      <c r="E152" s="349"/>
      <c r="F152" s="349"/>
      <c r="G152" s="349"/>
      <c r="H152" s="349"/>
      <c r="I152" s="349"/>
      <c r="J152" s="349"/>
      <c r="K152" s="349"/>
      <c r="L152" s="349"/>
      <c r="M152" s="349"/>
      <c r="N152" s="349"/>
      <c r="O152" s="349"/>
      <c r="P152" s="349"/>
      <c r="Q152" s="349"/>
      <c r="R152" s="349"/>
      <c r="S152" s="349"/>
      <c r="T152" s="349"/>
      <c r="U152" s="349"/>
      <c r="V152" s="349"/>
      <c r="W152" s="349"/>
      <c r="X152" s="349"/>
      <c r="Y152" s="349"/>
      <c r="Z152" s="349"/>
      <c r="AA152" s="349"/>
      <c r="AB152" s="349"/>
      <c r="AC152" s="349"/>
      <c r="AD152" s="349"/>
      <c r="AE152" s="349"/>
      <c r="AF152" s="349"/>
      <c r="AG152" s="349"/>
      <c r="AH152" s="349"/>
      <c r="AI152" s="349"/>
      <c r="AJ152" s="349"/>
      <c r="AK152" s="349"/>
      <c r="AL152" s="349"/>
      <c r="AM152" s="349"/>
      <c r="AN152" s="349"/>
      <c r="AO152" s="349"/>
      <c r="AP152" s="349"/>
      <c r="AQ152" s="349"/>
      <c r="AR152" s="349"/>
      <c r="AS152" s="349"/>
      <c r="AT152" s="349"/>
      <c r="AU152" s="349"/>
      <c r="AV152" s="349"/>
      <c r="AW152" s="349"/>
      <c r="AX152" s="349"/>
      <c r="AY152" s="349"/>
      <c r="AZ152" s="349"/>
      <c r="BA152" s="349"/>
      <c r="BB152" s="349"/>
      <c r="BC152" s="349"/>
      <c r="BD152" s="349"/>
      <c r="BE152" s="349"/>
      <c r="BF152" s="349"/>
      <c r="BG152" s="349"/>
      <c r="BH152" s="349"/>
      <c r="BI152" s="349"/>
      <c r="BJ152" s="349"/>
      <c r="BK152" s="349"/>
      <c r="BL152" s="349"/>
      <c r="BM152" s="349"/>
      <c r="BN152" s="349"/>
      <c r="BO152" s="349"/>
      <c r="BP152" s="349"/>
      <c r="BQ152" s="349"/>
      <c r="BR152" s="349"/>
      <c r="BS152" s="349"/>
    </row>
    <row r="153" spans="1:71" ht="12.75" x14ac:dyDescent="0.2">
      <c r="A153" s="365"/>
      <c r="B153" s="349"/>
      <c r="C153" s="349"/>
      <c r="D153" s="349"/>
      <c r="E153" s="349"/>
      <c r="F153" s="349"/>
      <c r="G153" s="349"/>
      <c r="H153" s="349"/>
      <c r="I153" s="349"/>
      <c r="J153" s="349"/>
      <c r="K153" s="349"/>
      <c r="L153" s="349"/>
      <c r="M153" s="349"/>
      <c r="N153" s="349"/>
      <c r="O153" s="349"/>
      <c r="P153" s="349"/>
      <c r="Q153" s="349"/>
      <c r="R153" s="349"/>
      <c r="S153" s="349"/>
      <c r="T153" s="349"/>
      <c r="U153" s="349"/>
      <c r="V153" s="349"/>
      <c r="W153" s="349"/>
      <c r="X153" s="349"/>
      <c r="Y153" s="349"/>
      <c r="Z153" s="349"/>
      <c r="AA153" s="349"/>
      <c r="AB153" s="349"/>
      <c r="AC153" s="349"/>
      <c r="AD153" s="349"/>
      <c r="AE153" s="349"/>
      <c r="AF153" s="349"/>
      <c r="AG153" s="349"/>
      <c r="AH153" s="349"/>
      <c r="AI153" s="349"/>
      <c r="AJ153" s="349"/>
      <c r="AK153" s="349"/>
      <c r="AL153" s="349"/>
      <c r="AM153" s="349"/>
      <c r="AN153" s="349"/>
      <c r="AO153" s="349"/>
      <c r="AP153" s="349"/>
      <c r="AQ153" s="349"/>
      <c r="AR153" s="349"/>
      <c r="AS153" s="349"/>
      <c r="AT153" s="349"/>
      <c r="AU153" s="349"/>
      <c r="AV153" s="349"/>
      <c r="AW153" s="349"/>
      <c r="AX153" s="349"/>
      <c r="AY153" s="349"/>
      <c r="AZ153" s="349"/>
      <c r="BA153" s="349"/>
      <c r="BB153" s="349"/>
      <c r="BC153" s="349"/>
      <c r="BD153" s="349"/>
      <c r="BE153" s="349"/>
      <c r="BF153" s="349"/>
      <c r="BG153" s="349"/>
      <c r="BH153" s="349"/>
      <c r="BI153" s="349"/>
      <c r="BJ153" s="349"/>
      <c r="BK153" s="349"/>
      <c r="BL153" s="349"/>
      <c r="BM153" s="349"/>
      <c r="BN153" s="349"/>
      <c r="BO153" s="349"/>
      <c r="BP153" s="349"/>
      <c r="BQ153" s="349"/>
      <c r="BR153" s="349"/>
      <c r="BS153" s="349"/>
    </row>
    <row r="154" spans="1:71" ht="12.75" x14ac:dyDescent="0.2">
      <c r="A154" s="365"/>
      <c r="B154" s="349"/>
      <c r="C154" s="349"/>
      <c r="D154" s="349"/>
      <c r="E154" s="349"/>
      <c r="F154" s="349"/>
      <c r="G154" s="349"/>
      <c r="H154" s="349"/>
      <c r="I154" s="349"/>
      <c r="J154" s="349"/>
      <c r="K154" s="349"/>
      <c r="L154" s="349"/>
      <c r="M154" s="349"/>
      <c r="N154" s="349"/>
      <c r="O154" s="349"/>
      <c r="P154" s="349"/>
      <c r="Q154" s="349"/>
      <c r="R154" s="349"/>
      <c r="S154" s="349"/>
      <c r="T154" s="349"/>
      <c r="U154" s="349"/>
      <c r="V154" s="349"/>
      <c r="W154" s="349"/>
      <c r="X154" s="349"/>
      <c r="Y154" s="349"/>
      <c r="Z154" s="349"/>
      <c r="AA154" s="349"/>
      <c r="AB154" s="349"/>
      <c r="AC154" s="349"/>
      <c r="AD154" s="349"/>
      <c r="AE154" s="349"/>
      <c r="AF154" s="349"/>
      <c r="AG154" s="349"/>
      <c r="AH154" s="349"/>
      <c r="AI154" s="349"/>
      <c r="AJ154" s="349"/>
      <c r="AK154" s="349"/>
      <c r="AL154" s="349"/>
      <c r="AM154" s="349"/>
      <c r="AN154" s="349"/>
      <c r="AO154" s="349"/>
      <c r="AP154" s="349"/>
      <c r="AQ154" s="349"/>
      <c r="AR154" s="349"/>
      <c r="AS154" s="349"/>
      <c r="AT154" s="349"/>
      <c r="AU154" s="349"/>
      <c r="AV154" s="349"/>
      <c r="AW154" s="349"/>
      <c r="AX154" s="349"/>
      <c r="AY154" s="349"/>
      <c r="AZ154" s="349"/>
      <c r="BA154" s="349"/>
      <c r="BB154" s="349"/>
      <c r="BC154" s="349"/>
      <c r="BD154" s="349"/>
      <c r="BE154" s="349"/>
      <c r="BF154" s="349"/>
      <c r="BG154" s="349"/>
      <c r="BH154" s="349"/>
      <c r="BI154" s="349"/>
      <c r="BJ154" s="349"/>
      <c r="BK154" s="349"/>
      <c r="BL154" s="349"/>
      <c r="BM154" s="349"/>
      <c r="BN154" s="349"/>
      <c r="BO154" s="349"/>
      <c r="BP154" s="349"/>
      <c r="BQ154" s="349"/>
      <c r="BR154" s="349"/>
      <c r="BS154" s="349"/>
    </row>
    <row r="155" spans="1:71" ht="12.75" x14ac:dyDescent="0.2">
      <c r="A155" s="365"/>
      <c r="B155" s="349"/>
      <c r="C155" s="349"/>
      <c r="D155" s="349"/>
      <c r="E155" s="349"/>
      <c r="F155" s="349"/>
      <c r="G155" s="349"/>
      <c r="H155" s="349"/>
      <c r="I155" s="349"/>
      <c r="J155" s="349"/>
      <c r="K155" s="349"/>
      <c r="L155" s="349"/>
      <c r="M155" s="349"/>
      <c r="N155" s="349"/>
      <c r="O155" s="349"/>
      <c r="P155" s="349"/>
      <c r="Q155" s="349"/>
      <c r="R155" s="349"/>
      <c r="S155" s="349"/>
      <c r="T155" s="349"/>
      <c r="U155" s="349"/>
      <c r="V155" s="349"/>
      <c r="W155" s="349"/>
      <c r="X155" s="349"/>
      <c r="Y155" s="349"/>
      <c r="Z155" s="349"/>
      <c r="AA155" s="349"/>
      <c r="AB155" s="349"/>
      <c r="AC155" s="349"/>
      <c r="AD155" s="349"/>
      <c r="AE155" s="349"/>
      <c r="AF155" s="349"/>
      <c r="AG155" s="349"/>
      <c r="AH155" s="349"/>
      <c r="AI155" s="349"/>
      <c r="AJ155" s="349"/>
      <c r="AK155" s="349"/>
      <c r="AL155" s="349"/>
      <c r="AM155" s="349"/>
      <c r="AN155" s="349"/>
      <c r="AO155" s="349"/>
      <c r="AP155" s="349"/>
      <c r="AQ155" s="349"/>
      <c r="AR155" s="349"/>
      <c r="AS155" s="349"/>
      <c r="AT155" s="349"/>
      <c r="AU155" s="349"/>
      <c r="AV155" s="349"/>
      <c r="AW155" s="349"/>
      <c r="AX155" s="349"/>
      <c r="AY155" s="349"/>
      <c r="AZ155" s="349"/>
      <c r="BA155" s="349"/>
      <c r="BB155" s="349"/>
      <c r="BC155" s="349"/>
      <c r="BD155" s="349"/>
      <c r="BE155" s="349"/>
      <c r="BF155" s="349"/>
      <c r="BG155" s="349"/>
      <c r="BH155" s="349"/>
      <c r="BI155" s="349"/>
      <c r="BJ155" s="349"/>
      <c r="BK155" s="349"/>
      <c r="BL155" s="349"/>
      <c r="BM155" s="349"/>
      <c r="BN155" s="349"/>
      <c r="BO155" s="349"/>
      <c r="BP155" s="349"/>
      <c r="BQ155" s="349"/>
      <c r="BR155" s="349"/>
      <c r="BS155" s="349"/>
    </row>
    <row r="156" spans="1:71" ht="12.75" x14ac:dyDescent="0.2">
      <c r="A156" s="350"/>
      <c r="B156" s="344"/>
      <c r="C156" s="344"/>
      <c r="D156" s="344"/>
      <c r="E156" s="344"/>
      <c r="F156" s="344"/>
      <c r="G156" s="344"/>
      <c r="H156" s="344"/>
      <c r="I156" s="344"/>
      <c r="J156" s="344"/>
      <c r="K156" s="344"/>
      <c r="L156" s="344"/>
      <c r="M156" s="344"/>
      <c r="N156" s="344"/>
      <c r="O156" s="344"/>
      <c r="P156" s="344"/>
      <c r="Q156" s="344"/>
      <c r="R156" s="344"/>
      <c r="S156" s="344"/>
      <c r="T156" s="344"/>
      <c r="U156" s="344"/>
      <c r="V156" s="344"/>
      <c r="W156" s="344"/>
      <c r="X156" s="344"/>
      <c r="Y156" s="344"/>
      <c r="Z156" s="344"/>
      <c r="AA156" s="344"/>
      <c r="AB156" s="344"/>
      <c r="AC156" s="344"/>
      <c r="AD156" s="344"/>
      <c r="AE156" s="344"/>
      <c r="AF156" s="344"/>
      <c r="AG156" s="344"/>
      <c r="AH156" s="344"/>
      <c r="AI156" s="344"/>
      <c r="AJ156" s="344"/>
      <c r="AK156" s="344"/>
      <c r="AL156" s="344"/>
      <c r="AM156" s="344"/>
      <c r="AN156" s="344"/>
      <c r="AO156" s="344"/>
      <c r="AP156" s="344"/>
      <c r="AQ156" s="345"/>
      <c r="AR156" s="345"/>
      <c r="AS156" s="345"/>
      <c r="AT156" s="344"/>
      <c r="AU156" s="344"/>
      <c r="AV156" s="344"/>
      <c r="AW156" s="344"/>
      <c r="AX156" s="344"/>
      <c r="AY156" s="344"/>
      <c r="AZ156" s="344"/>
      <c r="BA156" s="344"/>
      <c r="BB156" s="344"/>
      <c r="BC156" s="344"/>
      <c r="BD156" s="344"/>
      <c r="BE156" s="344"/>
      <c r="BF156" s="344"/>
      <c r="BG156" s="344"/>
      <c r="BH156" s="344"/>
      <c r="BI156" s="344"/>
      <c r="BJ156" s="344"/>
      <c r="BK156" s="344"/>
      <c r="BL156" s="344"/>
      <c r="BM156" s="344"/>
      <c r="BN156" s="344"/>
      <c r="BO156" s="344"/>
      <c r="BP156" s="344"/>
      <c r="BQ156" s="344"/>
      <c r="BR156" s="344"/>
      <c r="BS156" s="344"/>
    </row>
    <row r="157" spans="1:71" ht="12.75" x14ac:dyDescent="0.2">
      <c r="A157" s="350"/>
      <c r="B157" s="344"/>
      <c r="C157" s="344"/>
      <c r="D157" s="344"/>
      <c r="E157" s="344"/>
      <c r="F157" s="344"/>
      <c r="G157" s="344"/>
      <c r="H157" s="344"/>
      <c r="I157" s="344"/>
      <c r="J157" s="344"/>
      <c r="K157" s="344"/>
      <c r="L157" s="344"/>
      <c r="M157" s="344"/>
      <c r="N157" s="344"/>
      <c r="O157" s="344"/>
      <c r="P157" s="344"/>
      <c r="Q157" s="344"/>
      <c r="R157" s="344"/>
      <c r="S157" s="344"/>
      <c r="T157" s="344"/>
      <c r="U157" s="344"/>
      <c r="V157" s="344"/>
      <c r="W157" s="344"/>
      <c r="X157" s="344"/>
      <c r="Y157" s="344"/>
      <c r="Z157" s="344"/>
      <c r="AA157" s="344"/>
      <c r="AB157" s="344"/>
      <c r="AC157" s="344"/>
      <c r="AD157" s="344"/>
      <c r="AE157" s="344"/>
      <c r="AF157" s="344"/>
      <c r="AG157" s="344"/>
      <c r="AH157" s="344"/>
      <c r="AI157" s="344"/>
      <c r="AJ157" s="344"/>
      <c r="AK157" s="344"/>
      <c r="AL157" s="344"/>
      <c r="AM157" s="344"/>
      <c r="AN157" s="344"/>
      <c r="AO157" s="344"/>
      <c r="AP157" s="344"/>
      <c r="AQ157" s="345"/>
      <c r="AR157" s="345"/>
      <c r="AS157" s="345"/>
      <c r="AT157" s="344"/>
      <c r="AU157" s="344"/>
      <c r="AV157" s="344"/>
      <c r="AW157" s="344"/>
      <c r="AX157" s="344"/>
      <c r="AY157" s="344"/>
      <c r="AZ157" s="344"/>
      <c r="BA157" s="344"/>
      <c r="BB157" s="344"/>
      <c r="BC157" s="344"/>
      <c r="BD157" s="344"/>
      <c r="BE157" s="344"/>
      <c r="BF157" s="344"/>
      <c r="BG157" s="344"/>
      <c r="BH157" s="344"/>
      <c r="BI157" s="344"/>
      <c r="BJ157" s="344"/>
      <c r="BK157" s="344"/>
      <c r="BL157" s="344"/>
      <c r="BM157" s="344"/>
      <c r="BN157" s="344"/>
      <c r="BO157" s="344"/>
      <c r="BP157" s="344"/>
      <c r="BQ157" s="344"/>
      <c r="BR157" s="344"/>
      <c r="BS157" s="344"/>
    </row>
    <row r="158" spans="1:71" ht="12.75" x14ac:dyDescent="0.2">
      <c r="A158" s="350"/>
      <c r="B158" s="344"/>
      <c r="C158" s="344"/>
      <c r="D158" s="344"/>
      <c r="E158" s="344"/>
      <c r="F158" s="344"/>
      <c r="G158" s="344"/>
      <c r="H158" s="344"/>
      <c r="I158" s="344"/>
      <c r="J158" s="344"/>
      <c r="K158" s="344"/>
      <c r="L158" s="344"/>
      <c r="M158" s="344"/>
      <c r="N158" s="344"/>
      <c r="O158" s="344"/>
      <c r="P158" s="344"/>
      <c r="Q158" s="344"/>
      <c r="R158" s="344"/>
      <c r="S158" s="344"/>
      <c r="T158" s="344"/>
      <c r="U158" s="344"/>
      <c r="V158" s="344"/>
      <c r="W158" s="344"/>
      <c r="X158" s="344"/>
      <c r="Y158" s="344"/>
      <c r="Z158" s="344"/>
      <c r="AA158" s="344"/>
      <c r="AB158" s="344"/>
      <c r="AC158" s="344"/>
      <c r="AD158" s="344"/>
      <c r="AE158" s="344"/>
      <c r="AF158" s="344"/>
      <c r="AG158" s="344"/>
      <c r="AH158" s="344"/>
      <c r="AI158" s="344"/>
      <c r="AJ158" s="344"/>
      <c r="AK158" s="344"/>
      <c r="AL158" s="344"/>
      <c r="AM158" s="344"/>
      <c r="AN158" s="344"/>
      <c r="AO158" s="344"/>
      <c r="AP158" s="344"/>
      <c r="AQ158" s="345"/>
      <c r="AR158" s="345"/>
      <c r="AS158" s="345"/>
      <c r="AT158" s="344"/>
      <c r="AU158" s="344"/>
      <c r="AV158" s="344"/>
      <c r="AW158" s="344"/>
      <c r="AX158" s="344"/>
      <c r="AY158" s="344"/>
      <c r="AZ158" s="344"/>
      <c r="BA158" s="344"/>
      <c r="BB158" s="344"/>
      <c r="BC158" s="344"/>
      <c r="BD158" s="344"/>
      <c r="BE158" s="344"/>
      <c r="BF158" s="344"/>
      <c r="BG158" s="344"/>
      <c r="BH158" s="344"/>
      <c r="BI158" s="344"/>
      <c r="BJ158" s="344"/>
      <c r="BK158" s="344"/>
      <c r="BL158" s="344"/>
      <c r="BM158" s="344"/>
      <c r="BN158" s="344"/>
      <c r="BO158" s="344"/>
      <c r="BP158" s="344"/>
      <c r="BQ158" s="344"/>
      <c r="BR158" s="344"/>
      <c r="BS158" s="344"/>
    </row>
    <row r="159" spans="1:71" ht="12.75" x14ac:dyDescent="0.2">
      <c r="A159" s="350"/>
      <c r="B159" s="344"/>
      <c r="C159" s="344"/>
      <c r="D159" s="344"/>
      <c r="E159" s="344"/>
      <c r="F159" s="344"/>
      <c r="G159" s="344"/>
      <c r="H159" s="344"/>
      <c r="I159" s="344"/>
      <c r="J159" s="344"/>
      <c r="K159" s="344"/>
      <c r="L159" s="344"/>
      <c r="M159" s="344"/>
      <c r="N159" s="344"/>
      <c r="O159" s="344"/>
      <c r="P159" s="344"/>
      <c r="Q159" s="344"/>
      <c r="R159" s="344"/>
      <c r="S159" s="344"/>
      <c r="T159" s="344"/>
      <c r="U159" s="344"/>
      <c r="V159" s="344"/>
      <c r="W159" s="344"/>
      <c r="X159" s="344"/>
      <c r="Y159" s="344"/>
      <c r="Z159" s="344"/>
      <c r="AA159" s="344"/>
      <c r="AB159" s="344"/>
      <c r="AC159" s="344"/>
      <c r="AD159" s="344"/>
      <c r="AE159" s="344"/>
      <c r="AF159" s="344"/>
      <c r="AG159" s="344"/>
      <c r="AH159" s="344"/>
      <c r="AI159" s="344"/>
      <c r="AJ159" s="344"/>
      <c r="AK159" s="344"/>
      <c r="AL159" s="344"/>
      <c r="AM159" s="344"/>
      <c r="AN159" s="344"/>
      <c r="AO159" s="344"/>
      <c r="AP159" s="344"/>
      <c r="AQ159" s="345"/>
      <c r="AR159" s="345"/>
      <c r="AS159" s="345"/>
      <c r="AT159" s="344"/>
      <c r="AU159" s="344"/>
      <c r="AV159" s="344"/>
      <c r="AW159" s="344"/>
      <c r="AX159" s="344"/>
      <c r="AY159" s="344"/>
      <c r="AZ159" s="344"/>
      <c r="BA159" s="344"/>
      <c r="BB159" s="344"/>
      <c r="BC159" s="344"/>
      <c r="BD159" s="344"/>
      <c r="BE159" s="344"/>
      <c r="BF159" s="344"/>
      <c r="BG159" s="344"/>
      <c r="BH159" s="344"/>
      <c r="BI159" s="344"/>
      <c r="BJ159" s="344"/>
      <c r="BK159" s="344"/>
      <c r="BL159" s="344"/>
      <c r="BM159" s="344"/>
      <c r="BN159" s="344"/>
      <c r="BO159" s="344"/>
      <c r="BP159" s="344"/>
      <c r="BQ159" s="344"/>
      <c r="BR159" s="344"/>
      <c r="BS159" s="344"/>
    </row>
    <row r="160" spans="1:71" ht="12.75" x14ac:dyDescent="0.2">
      <c r="A160" s="350"/>
      <c r="B160" s="344"/>
      <c r="C160" s="344"/>
      <c r="D160" s="344"/>
      <c r="E160" s="344"/>
      <c r="F160" s="344"/>
      <c r="G160" s="344"/>
      <c r="H160" s="344"/>
      <c r="I160" s="344"/>
      <c r="J160" s="344"/>
      <c r="K160" s="344"/>
      <c r="L160" s="344"/>
      <c r="M160" s="344"/>
      <c r="N160" s="344"/>
      <c r="O160" s="344"/>
      <c r="P160" s="344"/>
      <c r="Q160" s="344"/>
      <c r="R160" s="344"/>
      <c r="S160" s="344"/>
      <c r="T160" s="344"/>
      <c r="U160" s="344"/>
      <c r="V160" s="344"/>
      <c r="W160" s="344"/>
      <c r="X160" s="344"/>
      <c r="Y160" s="344"/>
      <c r="Z160" s="344"/>
      <c r="AA160" s="344"/>
      <c r="AB160" s="344"/>
      <c r="AC160" s="344"/>
      <c r="AD160" s="344"/>
      <c r="AE160" s="344"/>
      <c r="AF160" s="344"/>
      <c r="AG160" s="344"/>
      <c r="AH160" s="344"/>
      <c r="AI160" s="344"/>
      <c r="AJ160" s="344"/>
      <c r="AK160" s="344"/>
      <c r="AL160" s="344"/>
      <c r="AM160" s="344"/>
      <c r="AN160" s="344"/>
      <c r="AO160" s="344"/>
      <c r="AP160" s="344"/>
      <c r="AQ160" s="345"/>
      <c r="AR160" s="345"/>
      <c r="AS160" s="345"/>
      <c r="AT160" s="344"/>
      <c r="AU160" s="344"/>
      <c r="AV160" s="344"/>
      <c r="AW160" s="344"/>
      <c r="AX160" s="344"/>
      <c r="AY160" s="344"/>
      <c r="AZ160" s="344"/>
      <c r="BA160" s="344"/>
      <c r="BB160" s="344"/>
      <c r="BC160" s="344"/>
      <c r="BD160" s="344"/>
      <c r="BE160" s="344"/>
      <c r="BF160" s="344"/>
      <c r="BG160" s="344"/>
      <c r="BH160" s="344"/>
      <c r="BI160" s="344"/>
      <c r="BJ160" s="344"/>
      <c r="BK160" s="344"/>
      <c r="BL160" s="344"/>
      <c r="BM160" s="344"/>
      <c r="BN160" s="344"/>
      <c r="BO160" s="344"/>
      <c r="BP160" s="344"/>
      <c r="BQ160" s="344"/>
      <c r="BR160" s="344"/>
      <c r="BS160" s="344"/>
    </row>
    <row r="161" spans="1:71" ht="12.75" x14ac:dyDescent="0.2">
      <c r="A161" s="350"/>
      <c r="B161" s="344"/>
      <c r="C161" s="344"/>
      <c r="D161" s="344"/>
      <c r="E161" s="344"/>
      <c r="F161" s="344"/>
      <c r="G161" s="344"/>
      <c r="H161" s="344"/>
      <c r="I161" s="344"/>
      <c r="J161" s="344"/>
      <c r="K161" s="344"/>
      <c r="L161" s="344"/>
      <c r="M161" s="344"/>
      <c r="N161" s="344"/>
      <c r="O161" s="344"/>
      <c r="P161" s="344"/>
      <c r="Q161" s="344"/>
      <c r="R161" s="344"/>
      <c r="S161" s="344"/>
      <c r="T161" s="344"/>
      <c r="U161" s="344"/>
      <c r="V161" s="344"/>
      <c r="W161" s="344"/>
      <c r="X161" s="344"/>
      <c r="Y161" s="344"/>
      <c r="Z161" s="344"/>
      <c r="AA161" s="344"/>
      <c r="AB161" s="344"/>
      <c r="AC161" s="344"/>
      <c r="AD161" s="344"/>
      <c r="AE161" s="344"/>
      <c r="AF161" s="344"/>
      <c r="AG161" s="344"/>
      <c r="AH161" s="344"/>
      <c r="AI161" s="344"/>
      <c r="AJ161" s="344"/>
      <c r="AK161" s="344"/>
      <c r="AL161" s="344"/>
      <c r="AM161" s="344"/>
      <c r="AN161" s="344"/>
      <c r="AO161" s="344"/>
      <c r="AP161" s="344"/>
      <c r="AQ161" s="345"/>
      <c r="AR161" s="345"/>
      <c r="AS161" s="345"/>
      <c r="AT161" s="344"/>
      <c r="AU161" s="344"/>
      <c r="AV161" s="344"/>
      <c r="AW161" s="344"/>
      <c r="AX161" s="344"/>
      <c r="AY161" s="344"/>
      <c r="AZ161" s="344"/>
      <c r="BA161" s="344"/>
      <c r="BB161" s="344"/>
      <c r="BC161" s="344"/>
      <c r="BD161" s="344"/>
      <c r="BE161" s="344"/>
      <c r="BF161" s="344"/>
      <c r="BG161" s="344"/>
      <c r="BH161" s="344"/>
      <c r="BI161" s="344"/>
      <c r="BJ161" s="344"/>
      <c r="BK161" s="344"/>
      <c r="BL161" s="344"/>
      <c r="BM161" s="344"/>
      <c r="BN161" s="344"/>
      <c r="BO161" s="344"/>
      <c r="BP161" s="344"/>
      <c r="BQ161" s="344"/>
      <c r="BR161" s="344"/>
      <c r="BS161" s="344"/>
    </row>
    <row r="162" spans="1:71" ht="12.75" x14ac:dyDescent="0.2">
      <c r="A162" s="350"/>
      <c r="B162" s="344"/>
      <c r="C162" s="344"/>
      <c r="D162" s="344"/>
      <c r="E162" s="344"/>
      <c r="F162" s="344"/>
      <c r="G162" s="344"/>
      <c r="H162" s="344"/>
      <c r="I162" s="344"/>
      <c r="J162" s="344"/>
      <c r="K162" s="344"/>
      <c r="L162" s="344"/>
      <c r="M162" s="344"/>
      <c r="N162" s="344"/>
      <c r="O162" s="344"/>
      <c r="P162" s="344"/>
      <c r="Q162" s="344"/>
      <c r="R162" s="344"/>
      <c r="S162" s="344"/>
      <c r="T162" s="344"/>
      <c r="U162" s="344"/>
      <c r="V162" s="344"/>
      <c r="W162" s="344"/>
      <c r="X162" s="344"/>
      <c r="Y162" s="344"/>
      <c r="Z162" s="344"/>
      <c r="AA162" s="344"/>
      <c r="AB162" s="344"/>
      <c r="AC162" s="344"/>
      <c r="AD162" s="344"/>
      <c r="AE162" s="344"/>
      <c r="AF162" s="344"/>
      <c r="AG162" s="344"/>
      <c r="AH162" s="344"/>
      <c r="AI162" s="344"/>
      <c r="AJ162" s="344"/>
      <c r="AK162" s="344"/>
      <c r="AL162" s="344"/>
      <c r="AM162" s="344"/>
      <c r="AN162" s="344"/>
      <c r="AO162" s="344"/>
      <c r="AP162" s="344"/>
      <c r="AQ162" s="345"/>
      <c r="AR162" s="345"/>
      <c r="AS162" s="345"/>
      <c r="AT162" s="344"/>
      <c r="AU162" s="344"/>
      <c r="AV162" s="344"/>
      <c r="AW162" s="344"/>
      <c r="AX162" s="344"/>
      <c r="AY162" s="344"/>
      <c r="AZ162" s="344"/>
      <c r="BA162" s="344"/>
      <c r="BB162" s="344"/>
      <c r="BC162" s="344"/>
      <c r="BD162" s="344"/>
      <c r="BE162" s="344"/>
      <c r="BF162" s="344"/>
      <c r="BG162" s="344"/>
      <c r="BH162" s="344"/>
      <c r="BI162" s="344"/>
      <c r="BJ162" s="344"/>
      <c r="BK162" s="344"/>
      <c r="BL162" s="344"/>
      <c r="BM162" s="344"/>
      <c r="BN162" s="344"/>
      <c r="BO162" s="344"/>
      <c r="BP162" s="344"/>
      <c r="BQ162" s="344"/>
      <c r="BR162" s="344"/>
      <c r="BS162" s="344"/>
    </row>
    <row r="163" spans="1:71" ht="12.75" x14ac:dyDescent="0.2">
      <c r="A163" s="350"/>
      <c r="B163" s="344"/>
      <c r="C163" s="344"/>
      <c r="D163" s="344"/>
      <c r="E163" s="344"/>
      <c r="F163" s="344"/>
      <c r="G163" s="344"/>
      <c r="H163" s="344"/>
      <c r="I163" s="344"/>
      <c r="J163" s="344"/>
      <c r="K163" s="344"/>
      <c r="L163" s="344"/>
      <c r="M163" s="344"/>
      <c r="N163" s="344"/>
      <c r="O163" s="344"/>
      <c r="P163" s="344"/>
      <c r="Q163" s="344"/>
      <c r="R163" s="344"/>
      <c r="S163" s="344"/>
      <c r="T163" s="344"/>
      <c r="U163" s="344"/>
      <c r="V163" s="344"/>
      <c r="W163" s="344"/>
      <c r="X163" s="344"/>
      <c r="Y163" s="344"/>
      <c r="Z163" s="344"/>
      <c r="AA163" s="344"/>
      <c r="AB163" s="344"/>
      <c r="AC163" s="344"/>
      <c r="AD163" s="344"/>
      <c r="AE163" s="344"/>
      <c r="AF163" s="344"/>
      <c r="AG163" s="344"/>
      <c r="AH163" s="344"/>
      <c r="AI163" s="344"/>
      <c r="AJ163" s="344"/>
      <c r="AK163" s="344"/>
      <c r="AL163" s="344"/>
      <c r="AM163" s="344"/>
      <c r="AN163" s="344"/>
      <c r="AO163" s="344"/>
      <c r="AP163" s="344"/>
      <c r="AQ163" s="345"/>
      <c r="AR163" s="345"/>
      <c r="AS163" s="345"/>
      <c r="AT163" s="344"/>
      <c r="AU163" s="344"/>
      <c r="AV163" s="344"/>
      <c r="AW163" s="344"/>
      <c r="AX163" s="344"/>
      <c r="AY163" s="344"/>
      <c r="AZ163" s="344"/>
      <c r="BA163" s="344"/>
      <c r="BB163" s="344"/>
      <c r="BC163" s="344"/>
      <c r="BD163" s="344"/>
      <c r="BE163" s="344"/>
      <c r="BF163" s="344"/>
      <c r="BG163" s="344"/>
      <c r="BH163" s="344"/>
      <c r="BI163" s="344"/>
      <c r="BJ163" s="344"/>
      <c r="BK163" s="344"/>
      <c r="BL163" s="344"/>
      <c r="BM163" s="344"/>
      <c r="BN163" s="344"/>
      <c r="BO163" s="344"/>
      <c r="BP163" s="344"/>
      <c r="BQ163" s="344"/>
      <c r="BR163" s="344"/>
      <c r="BS163" s="344"/>
    </row>
    <row r="164" spans="1:71" ht="12.75" x14ac:dyDescent="0.2">
      <c r="A164" s="350"/>
      <c r="B164" s="344"/>
      <c r="C164" s="344"/>
      <c r="D164" s="344"/>
      <c r="E164" s="344"/>
      <c r="F164" s="344"/>
      <c r="G164" s="344"/>
      <c r="H164" s="344"/>
      <c r="I164" s="344"/>
      <c r="J164" s="344"/>
      <c r="K164" s="344"/>
      <c r="L164" s="344"/>
      <c r="M164" s="344"/>
      <c r="N164" s="344"/>
      <c r="O164" s="344"/>
      <c r="P164" s="344"/>
      <c r="Q164" s="344"/>
      <c r="R164" s="344"/>
      <c r="S164" s="344"/>
      <c r="T164" s="344"/>
      <c r="U164" s="344"/>
      <c r="V164" s="344"/>
      <c r="W164" s="344"/>
      <c r="X164" s="344"/>
      <c r="Y164" s="344"/>
      <c r="Z164" s="344"/>
      <c r="AA164" s="344"/>
      <c r="AB164" s="344"/>
      <c r="AC164" s="344"/>
      <c r="AD164" s="344"/>
      <c r="AE164" s="344"/>
      <c r="AF164" s="344"/>
      <c r="AG164" s="344"/>
      <c r="AH164" s="344"/>
      <c r="AI164" s="344"/>
      <c r="AJ164" s="344"/>
      <c r="AK164" s="344"/>
      <c r="AL164" s="344"/>
      <c r="AM164" s="344"/>
      <c r="AN164" s="344"/>
      <c r="AO164" s="344"/>
      <c r="AP164" s="344"/>
      <c r="AQ164" s="345"/>
      <c r="AR164" s="345"/>
      <c r="AS164" s="345"/>
      <c r="AT164" s="344"/>
      <c r="AU164" s="344"/>
      <c r="AV164" s="344"/>
      <c r="AW164" s="344"/>
      <c r="AX164" s="344"/>
      <c r="AY164" s="344"/>
      <c r="AZ164" s="344"/>
      <c r="BA164" s="344"/>
      <c r="BB164" s="344"/>
      <c r="BC164" s="344"/>
      <c r="BD164" s="344"/>
      <c r="BE164" s="344"/>
      <c r="BF164" s="344"/>
      <c r="BG164" s="344"/>
      <c r="BH164" s="344"/>
      <c r="BI164" s="344"/>
      <c r="BJ164" s="344"/>
      <c r="BK164" s="344"/>
      <c r="BL164" s="344"/>
      <c r="BM164" s="344"/>
      <c r="BN164" s="344"/>
      <c r="BO164" s="344"/>
      <c r="BP164" s="344"/>
      <c r="BQ164" s="344"/>
      <c r="BR164" s="344"/>
      <c r="BS164" s="344"/>
    </row>
    <row r="165" spans="1:71" ht="12.75" x14ac:dyDescent="0.2">
      <c r="A165" s="350"/>
      <c r="B165" s="344"/>
      <c r="C165" s="344"/>
      <c r="D165" s="344"/>
      <c r="E165" s="344"/>
      <c r="F165" s="344"/>
      <c r="G165" s="344"/>
      <c r="H165" s="344"/>
      <c r="I165" s="344"/>
      <c r="J165" s="344"/>
      <c r="K165" s="344"/>
      <c r="L165" s="344"/>
      <c r="M165" s="344"/>
      <c r="N165" s="344"/>
      <c r="O165" s="344"/>
      <c r="P165" s="344"/>
      <c r="Q165" s="344"/>
      <c r="R165" s="344"/>
      <c r="S165" s="344"/>
      <c r="T165" s="344"/>
      <c r="U165" s="344"/>
      <c r="V165" s="344"/>
      <c r="W165" s="344"/>
      <c r="X165" s="344"/>
      <c r="Y165" s="344"/>
      <c r="Z165" s="344"/>
      <c r="AA165" s="344"/>
      <c r="AB165" s="344"/>
      <c r="AC165" s="344"/>
      <c r="AD165" s="344"/>
      <c r="AE165" s="344"/>
      <c r="AF165" s="344"/>
      <c r="AG165" s="344"/>
      <c r="AH165" s="344"/>
      <c r="AI165" s="344"/>
      <c r="AJ165" s="344"/>
      <c r="AK165" s="344"/>
      <c r="AL165" s="344"/>
      <c r="AM165" s="344"/>
      <c r="AN165" s="344"/>
      <c r="AO165" s="344"/>
      <c r="AP165" s="344"/>
      <c r="AQ165" s="345"/>
      <c r="AR165" s="345"/>
      <c r="AS165" s="345"/>
      <c r="AT165" s="344"/>
      <c r="AU165" s="344"/>
      <c r="AV165" s="344"/>
      <c r="AW165" s="344"/>
      <c r="AX165" s="344"/>
      <c r="AY165" s="344"/>
      <c r="AZ165" s="344"/>
      <c r="BA165" s="344"/>
      <c r="BB165" s="344"/>
      <c r="BC165" s="344"/>
      <c r="BD165" s="344"/>
      <c r="BE165" s="344"/>
      <c r="BF165" s="344"/>
      <c r="BG165" s="344"/>
      <c r="BH165" s="344"/>
      <c r="BI165" s="344"/>
      <c r="BJ165" s="344"/>
      <c r="BK165" s="344"/>
      <c r="BL165" s="344"/>
      <c r="BM165" s="344"/>
      <c r="BN165" s="344"/>
      <c r="BO165" s="344"/>
      <c r="BP165" s="344"/>
      <c r="BQ165" s="344"/>
      <c r="BR165" s="344"/>
      <c r="BS165" s="344"/>
    </row>
    <row r="166" spans="1:71" ht="12.75" x14ac:dyDescent="0.2">
      <c r="A166" s="350"/>
      <c r="B166" s="344"/>
      <c r="C166" s="344"/>
      <c r="D166" s="344"/>
      <c r="E166" s="344"/>
      <c r="F166" s="344"/>
      <c r="G166" s="344"/>
      <c r="H166" s="344"/>
      <c r="I166" s="344"/>
      <c r="J166" s="344"/>
      <c r="K166" s="344"/>
      <c r="L166" s="344"/>
      <c r="M166" s="344"/>
      <c r="N166" s="344"/>
      <c r="O166" s="344"/>
      <c r="P166" s="344"/>
      <c r="Q166" s="344"/>
      <c r="R166" s="344"/>
      <c r="S166" s="344"/>
      <c r="T166" s="344"/>
      <c r="U166" s="344"/>
      <c r="V166" s="344"/>
      <c r="W166" s="344"/>
      <c r="X166" s="344"/>
      <c r="Y166" s="344"/>
      <c r="Z166" s="344"/>
      <c r="AA166" s="344"/>
      <c r="AB166" s="344"/>
      <c r="AC166" s="344"/>
      <c r="AD166" s="344"/>
      <c r="AE166" s="344"/>
      <c r="AF166" s="344"/>
      <c r="AG166" s="344"/>
      <c r="AH166" s="344"/>
      <c r="AI166" s="344"/>
      <c r="AJ166" s="344"/>
      <c r="AK166" s="344"/>
      <c r="AL166" s="344"/>
      <c r="AM166" s="344"/>
      <c r="AN166" s="344"/>
      <c r="AO166" s="344"/>
      <c r="AP166" s="344"/>
      <c r="AQ166" s="345"/>
      <c r="AR166" s="345"/>
      <c r="AS166" s="345"/>
      <c r="AT166" s="344"/>
      <c r="AU166" s="344"/>
      <c r="AV166" s="344"/>
      <c r="AW166" s="344"/>
      <c r="AX166" s="344"/>
      <c r="AY166" s="344"/>
      <c r="AZ166" s="344"/>
      <c r="BA166" s="344"/>
      <c r="BB166" s="344"/>
      <c r="BC166" s="344"/>
      <c r="BD166" s="344"/>
      <c r="BE166" s="344"/>
      <c r="BF166" s="344"/>
      <c r="BG166" s="344"/>
      <c r="BH166" s="344"/>
      <c r="BI166" s="344"/>
      <c r="BJ166" s="344"/>
      <c r="BK166" s="344"/>
      <c r="BL166" s="344"/>
      <c r="BM166" s="344"/>
      <c r="BN166" s="344"/>
      <c r="BO166" s="344"/>
      <c r="BP166" s="344"/>
      <c r="BQ166" s="344"/>
      <c r="BR166" s="344"/>
      <c r="BS166" s="344"/>
    </row>
    <row r="167" spans="1:71" ht="12.75" x14ac:dyDescent="0.2">
      <c r="A167" s="350"/>
      <c r="B167" s="344"/>
      <c r="C167" s="344"/>
      <c r="D167" s="344"/>
      <c r="E167" s="344"/>
      <c r="F167" s="344"/>
      <c r="G167" s="344"/>
      <c r="H167" s="344"/>
      <c r="I167" s="344"/>
      <c r="J167" s="344"/>
      <c r="K167" s="344"/>
      <c r="L167" s="344"/>
      <c r="M167" s="344"/>
      <c r="N167" s="344"/>
      <c r="O167" s="344"/>
      <c r="P167" s="344"/>
      <c r="Q167" s="344"/>
      <c r="R167" s="344"/>
      <c r="S167" s="344"/>
      <c r="T167" s="344"/>
      <c r="U167" s="344"/>
      <c r="V167" s="344"/>
      <c r="W167" s="344"/>
      <c r="X167" s="344"/>
      <c r="Y167" s="344"/>
      <c r="Z167" s="344"/>
      <c r="AA167" s="344"/>
      <c r="AB167" s="344"/>
      <c r="AC167" s="344"/>
      <c r="AD167" s="344"/>
      <c r="AE167" s="344"/>
      <c r="AF167" s="344"/>
      <c r="AG167" s="344"/>
      <c r="AH167" s="344"/>
      <c r="AI167" s="344"/>
      <c r="AJ167" s="344"/>
      <c r="AK167" s="344"/>
      <c r="AL167" s="344"/>
      <c r="AM167" s="344"/>
      <c r="AN167" s="344"/>
      <c r="AO167" s="344"/>
      <c r="AP167" s="344"/>
      <c r="AQ167" s="345"/>
      <c r="AR167" s="345"/>
      <c r="AS167" s="345"/>
      <c r="AT167" s="344"/>
      <c r="AU167" s="344"/>
      <c r="AV167" s="344"/>
      <c r="AW167" s="344"/>
      <c r="AX167" s="344"/>
      <c r="AY167" s="344"/>
      <c r="AZ167" s="344"/>
      <c r="BA167" s="344"/>
      <c r="BB167" s="344"/>
      <c r="BC167" s="344"/>
      <c r="BD167" s="344"/>
      <c r="BE167" s="344"/>
      <c r="BF167" s="344"/>
      <c r="BG167" s="344"/>
      <c r="BH167" s="344"/>
      <c r="BI167" s="344"/>
      <c r="BJ167" s="344"/>
      <c r="BK167" s="344"/>
      <c r="BL167" s="344"/>
      <c r="BM167" s="344"/>
      <c r="BN167" s="344"/>
      <c r="BO167" s="344"/>
      <c r="BP167" s="344"/>
      <c r="BQ167" s="344"/>
      <c r="BR167" s="344"/>
      <c r="BS167" s="344"/>
    </row>
    <row r="168" spans="1:71" ht="12.75" x14ac:dyDescent="0.2">
      <c r="A168" s="350"/>
      <c r="B168" s="344"/>
      <c r="C168" s="344"/>
      <c r="D168" s="344"/>
      <c r="E168" s="344"/>
      <c r="F168" s="344"/>
      <c r="G168" s="344"/>
      <c r="H168" s="344"/>
      <c r="I168" s="344"/>
      <c r="J168" s="344"/>
      <c r="K168" s="344"/>
      <c r="L168" s="344"/>
      <c r="M168" s="344"/>
      <c r="N168" s="344"/>
      <c r="O168" s="344"/>
      <c r="P168" s="344"/>
      <c r="Q168" s="344"/>
      <c r="R168" s="344"/>
      <c r="S168" s="344"/>
      <c r="T168" s="344"/>
      <c r="U168" s="344"/>
      <c r="V168" s="344"/>
      <c r="W168" s="344"/>
      <c r="X168" s="344"/>
      <c r="Y168" s="344"/>
      <c r="Z168" s="344"/>
      <c r="AA168" s="344"/>
      <c r="AB168" s="344"/>
      <c r="AC168" s="344"/>
      <c r="AD168" s="344"/>
      <c r="AE168" s="344"/>
      <c r="AF168" s="344"/>
      <c r="AG168" s="344"/>
      <c r="AH168" s="344"/>
      <c r="AI168" s="344"/>
      <c r="AJ168" s="344"/>
      <c r="AK168" s="344"/>
      <c r="AL168" s="344"/>
      <c r="AM168" s="344"/>
      <c r="AN168" s="344"/>
      <c r="AO168" s="344"/>
      <c r="AP168" s="344"/>
      <c r="AQ168" s="345"/>
      <c r="AR168" s="345"/>
      <c r="AS168" s="345"/>
      <c r="AT168" s="344"/>
      <c r="AU168" s="344"/>
      <c r="AV168" s="344"/>
      <c r="AW168" s="344"/>
      <c r="AX168" s="344"/>
      <c r="AY168" s="344"/>
      <c r="AZ168" s="344"/>
      <c r="BA168" s="344"/>
      <c r="BB168" s="344"/>
      <c r="BC168" s="344"/>
      <c r="BD168" s="344"/>
      <c r="BE168" s="344"/>
      <c r="BF168" s="344"/>
      <c r="BG168" s="344"/>
      <c r="BH168" s="344"/>
      <c r="BI168" s="344"/>
      <c r="BJ168" s="344"/>
      <c r="BK168" s="344"/>
      <c r="BL168" s="344"/>
      <c r="BM168" s="344"/>
      <c r="BN168" s="344"/>
      <c r="BO168" s="344"/>
      <c r="BP168" s="344"/>
      <c r="BQ168" s="344"/>
      <c r="BR168" s="344"/>
      <c r="BS168" s="344"/>
    </row>
    <row r="169" spans="1:71" ht="12.75" x14ac:dyDescent="0.2">
      <c r="A169" s="350"/>
      <c r="B169" s="344"/>
      <c r="C169" s="344"/>
      <c r="D169" s="344"/>
      <c r="E169" s="344"/>
      <c r="F169" s="344"/>
      <c r="G169" s="344"/>
      <c r="H169" s="344"/>
      <c r="I169" s="344"/>
      <c r="J169" s="344"/>
      <c r="K169" s="344"/>
      <c r="L169" s="344"/>
      <c r="M169" s="344"/>
      <c r="N169" s="344"/>
      <c r="O169" s="344"/>
      <c r="P169" s="344"/>
      <c r="Q169" s="344"/>
      <c r="R169" s="344"/>
      <c r="S169" s="344"/>
      <c r="T169" s="344"/>
      <c r="U169" s="344"/>
      <c r="V169" s="344"/>
      <c r="W169" s="344"/>
      <c r="X169" s="344"/>
      <c r="Y169" s="344"/>
      <c r="Z169" s="344"/>
      <c r="AA169" s="344"/>
      <c r="AB169" s="344"/>
      <c r="AC169" s="344"/>
      <c r="AD169" s="344"/>
      <c r="AE169" s="344"/>
      <c r="AF169" s="344"/>
      <c r="AG169" s="344"/>
      <c r="AH169" s="344"/>
      <c r="AI169" s="344"/>
      <c r="AJ169" s="344"/>
      <c r="AK169" s="344"/>
      <c r="AL169" s="344"/>
      <c r="AM169" s="344"/>
      <c r="AN169" s="344"/>
      <c r="AO169" s="344"/>
      <c r="AP169" s="344"/>
      <c r="AQ169" s="345"/>
      <c r="AR169" s="345"/>
      <c r="AS169" s="345"/>
      <c r="AT169" s="344"/>
      <c r="AU169" s="344"/>
      <c r="AV169" s="344"/>
      <c r="AW169" s="344"/>
      <c r="AX169" s="344"/>
      <c r="AY169" s="344"/>
      <c r="AZ169" s="344"/>
      <c r="BA169" s="344"/>
      <c r="BB169" s="344"/>
      <c r="BC169" s="344"/>
      <c r="BD169" s="344"/>
      <c r="BE169" s="344"/>
      <c r="BF169" s="344"/>
      <c r="BG169" s="344"/>
      <c r="BH169" s="344"/>
      <c r="BI169" s="344"/>
      <c r="BJ169" s="344"/>
      <c r="BK169" s="344"/>
      <c r="BL169" s="344"/>
      <c r="BM169" s="344"/>
      <c r="BN169" s="344"/>
      <c r="BO169" s="344"/>
      <c r="BP169" s="344"/>
      <c r="BQ169" s="344"/>
      <c r="BR169" s="344"/>
      <c r="BS169" s="344"/>
    </row>
    <row r="170" spans="1:71" ht="12.75" x14ac:dyDescent="0.2">
      <c r="A170" s="350"/>
      <c r="B170" s="344"/>
      <c r="C170" s="344"/>
      <c r="D170" s="344"/>
      <c r="E170" s="344"/>
      <c r="F170" s="344"/>
      <c r="G170" s="344"/>
      <c r="H170" s="344"/>
      <c r="I170" s="344"/>
      <c r="J170" s="344"/>
      <c r="K170" s="344"/>
      <c r="L170" s="344"/>
      <c r="M170" s="344"/>
      <c r="N170" s="344"/>
      <c r="O170" s="344"/>
      <c r="P170" s="344"/>
      <c r="Q170" s="344"/>
      <c r="R170" s="344"/>
      <c r="S170" s="344"/>
      <c r="T170" s="344"/>
      <c r="U170" s="344"/>
      <c r="V170" s="344"/>
      <c r="W170" s="344"/>
      <c r="X170" s="344"/>
      <c r="Y170" s="344"/>
      <c r="Z170" s="344"/>
      <c r="AA170" s="344"/>
      <c r="AB170" s="344"/>
      <c r="AC170" s="344"/>
      <c r="AD170" s="344"/>
      <c r="AE170" s="344"/>
      <c r="AF170" s="344"/>
      <c r="AG170" s="344"/>
      <c r="AH170" s="344"/>
      <c r="AI170" s="344"/>
      <c r="AJ170" s="344"/>
      <c r="AK170" s="344"/>
      <c r="AL170" s="344"/>
      <c r="AM170" s="344"/>
      <c r="AN170" s="344"/>
      <c r="AO170" s="344"/>
      <c r="AP170" s="344"/>
      <c r="AQ170" s="345"/>
      <c r="AR170" s="345"/>
      <c r="AS170" s="345"/>
      <c r="AT170" s="344"/>
      <c r="AU170" s="344"/>
      <c r="AV170" s="344"/>
      <c r="AW170" s="344"/>
      <c r="AX170" s="344"/>
      <c r="AY170" s="344"/>
      <c r="AZ170" s="344"/>
      <c r="BA170" s="344"/>
      <c r="BB170" s="344"/>
      <c r="BC170" s="344"/>
      <c r="BD170" s="344"/>
      <c r="BE170" s="344"/>
      <c r="BF170" s="344"/>
      <c r="BG170" s="344"/>
      <c r="BH170" s="344"/>
      <c r="BI170" s="344"/>
      <c r="BJ170" s="344"/>
      <c r="BK170" s="344"/>
      <c r="BL170" s="344"/>
      <c r="BM170" s="344"/>
      <c r="BN170" s="344"/>
      <c r="BO170" s="344"/>
      <c r="BP170" s="344"/>
      <c r="BQ170" s="344"/>
      <c r="BR170" s="344"/>
      <c r="BS170" s="344"/>
    </row>
    <row r="171" spans="1:71" ht="12.75" x14ac:dyDescent="0.2">
      <c r="A171" s="350"/>
      <c r="B171" s="344"/>
      <c r="C171" s="344"/>
      <c r="D171" s="344"/>
      <c r="E171" s="344"/>
      <c r="F171" s="344"/>
      <c r="G171" s="344"/>
      <c r="H171" s="344"/>
      <c r="I171" s="344"/>
      <c r="J171" s="344"/>
      <c r="K171" s="344"/>
      <c r="L171" s="344"/>
      <c r="M171" s="344"/>
      <c r="N171" s="344"/>
      <c r="O171" s="344"/>
      <c r="P171" s="344"/>
      <c r="Q171" s="344"/>
      <c r="R171" s="344"/>
      <c r="S171" s="344"/>
      <c r="T171" s="344"/>
      <c r="U171" s="344"/>
      <c r="V171" s="344"/>
      <c r="W171" s="344"/>
      <c r="X171" s="344"/>
      <c r="Y171" s="344"/>
      <c r="Z171" s="344"/>
      <c r="AA171" s="344"/>
      <c r="AB171" s="344"/>
      <c r="AC171" s="344"/>
      <c r="AD171" s="344"/>
      <c r="AE171" s="344"/>
      <c r="AF171" s="344"/>
      <c r="AG171" s="344"/>
      <c r="AH171" s="344"/>
      <c r="AI171" s="344"/>
      <c r="AJ171" s="344"/>
      <c r="AK171" s="344"/>
      <c r="AL171" s="344"/>
      <c r="AM171" s="344"/>
      <c r="AN171" s="344"/>
      <c r="AO171" s="344"/>
      <c r="AP171" s="344"/>
      <c r="AQ171" s="345"/>
      <c r="AR171" s="345"/>
      <c r="AS171" s="345"/>
      <c r="AT171" s="344"/>
      <c r="AU171" s="344"/>
      <c r="AV171" s="344"/>
      <c r="AW171" s="344"/>
      <c r="AX171" s="344"/>
      <c r="AY171" s="344"/>
      <c r="AZ171" s="344"/>
      <c r="BA171" s="344"/>
      <c r="BB171" s="344"/>
      <c r="BC171" s="344"/>
      <c r="BD171" s="344"/>
      <c r="BE171" s="344"/>
      <c r="BF171" s="344"/>
      <c r="BG171" s="344"/>
      <c r="BH171" s="344"/>
      <c r="BI171" s="344"/>
      <c r="BJ171" s="344"/>
      <c r="BK171" s="344"/>
      <c r="BL171" s="344"/>
      <c r="BM171" s="344"/>
      <c r="BN171" s="344"/>
      <c r="BO171" s="344"/>
      <c r="BP171" s="344"/>
      <c r="BQ171" s="344"/>
      <c r="BR171" s="344"/>
      <c r="BS171" s="344"/>
    </row>
    <row r="172" spans="1:71" ht="12.75" x14ac:dyDescent="0.2">
      <c r="A172" s="350"/>
      <c r="B172" s="344"/>
      <c r="C172" s="344"/>
      <c r="D172" s="344"/>
      <c r="E172" s="344"/>
      <c r="F172" s="344"/>
      <c r="G172" s="344"/>
      <c r="H172" s="344"/>
      <c r="I172" s="344"/>
      <c r="J172" s="344"/>
      <c r="K172" s="344"/>
      <c r="L172" s="344"/>
      <c r="M172" s="344"/>
      <c r="N172" s="344"/>
      <c r="O172" s="344"/>
      <c r="P172" s="344"/>
      <c r="Q172" s="344"/>
      <c r="R172" s="344"/>
      <c r="S172" s="344"/>
      <c r="T172" s="344"/>
      <c r="U172" s="344"/>
      <c r="V172" s="344"/>
      <c r="W172" s="344"/>
      <c r="X172" s="344"/>
      <c r="Y172" s="344"/>
      <c r="Z172" s="344"/>
      <c r="AA172" s="344"/>
      <c r="AB172" s="344"/>
      <c r="AC172" s="344"/>
      <c r="AD172" s="344"/>
      <c r="AE172" s="344"/>
      <c r="AF172" s="344"/>
      <c r="AG172" s="344"/>
      <c r="AH172" s="344"/>
      <c r="AI172" s="344"/>
      <c r="AJ172" s="344"/>
      <c r="AK172" s="344"/>
      <c r="AL172" s="344"/>
      <c r="AM172" s="344"/>
      <c r="AN172" s="344"/>
      <c r="AO172" s="344"/>
      <c r="AP172" s="344"/>
      <c r="AQ172" s="345"/>
      <c r="AR172" s="345"/>
      <c r="AS172" s="345"/>
      <c r="AT172" s="344"/>
      <c r="AU172" s="344"/>
      <c r="AV172" s="344"/>
      <c r="AW172" s="344"/>
      <c r="AX172" s="344"/>
      <c r="AY172" s="344"/>
      <c r="AZ172" s="344"/>
      <c r="BA172" s="344"/>
      <c r="BB172" s="344"/>
      <c r="BC172" s="344"/>
      <c r="BD172" s="344"/>
      <c r="BE172" s="344"/>
      <c r="BF172" s="344"/>
      <c r="BG172" s="344"/>
      <c r="BH172" s="344"/>
      <c r="BI172" s="344"/>
      <c r="BJ172" s="344"/>
      <c r="BK172" s="344"/>
      <c r="BL172" s="344"/>
      <c r="BM172" s="344"/>
      <c r="BN172" s="344"/>
      <c r="BO172" s="344"/>
      <c r="BP172" s="344"/>
      <c r="BQ172" s="344"/>
      <c r="BR172" s="344"/>
      <c r="BS172" s="344"/>
    </row>
    <row r="173" spans="1:71" ht="12.75" x14ac:dyDescent="0.2">
      <c r="A173" s="350"/>
      <c r="B173" s="344"/>
      <c r="C173" s="344"/>
      <c r="D173" s="344"/>
      <c r="E173" s="344"/>
      <c r="F173" s="344"/>
      <c r="G173" s="344"/>
      <c r="H173" s="344"/>
      <c r="I173" s="344"/>
      <c r="J173" s="344"/>
      <c r="K173" s="344"/>
      <c r="L173" s="344"/>
      <c r="M173" s="344"/>
      <c r="N173" s="344"/>
      <c r="O173" s="344"/>
      <c r="P173" s="344"/>
      <c r="Q173" s="344"/>
      <c r="R173" s="344"/>
      <c r="S173" s="344"/>
      <c r="T173" s="344"/>
      <c r="U173" s="344"/>
      <c r="V173" s="344"/>
      <c r="W173" s="344"/>
      <c r="X173" s="344"/>
      <c r="Y173" s="344"/>
      <c r="Z173" s="344"/>
      <c r="AA173" s="344"/>
      <c r="AB173" s="344"/>
      <c r="AC173" s="344"/>
      <c r="AD173" s="344"/>
      <c r="AE173" s="344"/>
      <c r="AF173" s="344"/>
      <c r="AG173" s="344"/>
      <c r="AH173" s="344"/>
      <c r="AI173" s="344"/>
      <c r="AJ173" s="344"/>
      <c r="AK173" s="344"/>
      <c r="AL173" s="344"/>
      <c r="AM173" s="344"/>
      <c r="AN173" s="344"/>
      <c r="AO173" s="344"/>
      <c r="AP173" s="344"/>
      <c r="AQ173" s="345"/>
      <c r="AR173" s="345"/>
      <c r="AS173" s="345"/>
      <c r="AT173" s="344"/>
      <c r="AU173" s="344"/>
      <c r="AV173" s="344"/>
      <c r="AW173" s="344"/>
      <c r="AX173" s="344"/>
      <c r="AY173" s="344"/>
      <c r="AZ173" s="344"/>
      <c r="BA173" s="344"/>
      <c r="BB173" s="344"/>
      <c r="BC173" s="344"/>
      <c r="BD173" s="344"/>
      <c r="BE173" s="344"/>
      <c r="BF173" s="344"/>
      <c r="BG173" s="344"/>
      <c r="BH173" s="344"/>
      <c r="BI173" s="344"/>
      <c r="BJ173" s="344"/>
      <c r="BK173" s="344"/>
      <c r="BL173" s="344"/>
      <c r="BM173" s="344"/>
      <c r="BN173" s="344"/>
      <c r="BO173" s="344"/>
      <c r="BP173" s="344"/>
      <c r="BQ173" s="344"/>
      <c r="BR173" s="344"/>
      <c r="BS173" s="344"/>
    </row>
    <row r="174" spans="1:71" ht="12.75" x14ac:dyDescent="0.2">
      <c r="A174" s="350"/>
      <c r="B174" s="344"/>
      <c r="C174" s="344"/>
      <c r="D174" s="344"/>
      <c r="E174" s="344"/>
      <c r="F174" s="344"/>
      <c r="G174" s="344"/>
      <c r="H174" s="344"/>
      <c r="I174" s="344"/>
      <c r="J174" s="344"/>
      <c r="K174" s="344"/>
      <c r="L174" s="344"/>
      <c r="M174" s="344"/>
      <c r="N174" s="344"/>
      <c r="O174" s="344"/>
      <c r="P174" s="344"/>
      <c r="Q174" s="344"/>
      <c r="R174" s="344"/>
      <c r="S174" s="344"/>
      <c r="T174" s="344"/>
      <c r="U174" s="344"/>
      <c r="V174" s="344"/>
      <c r="W174" s="344"/>
      <c r="X174" s="344"/>
      <c r="Y174" s="344"/>
      <c r="Z174" s="344"/>
      <c r="AA174" s="344"/>
      <c r="AB174" s="344"/>
      <c r="AC174" s="344"/>
      <c r="AD174" s="344"/>
      <c r="AE174" s="344"/>
      <c r="AF174" s="344"/>
      <c r="AG174" s="344"/>
      <c r="AH174" s="344"/>
      <c r="AI174" s="344"/>
      <c r="AJ174" s="344"/>
      <c r="AK174" s="344"/>
      <c r="AL174" s="344"/>
      <c r="AM174" s="344"/>
      <c r="AN174" s="344"/>
      <c r="AO174" s="344"/>
      <c r="AP174" s="344"/>
      <c r="AQ174" s="345"/>
      <c r="AR174" s="345"/>
      <c r="AS174" s="345"/>
      <c r="AT174" s="344"/>
      <c r="AU174" s="344"/>
      <c r="AV174" s="344"/>
      <c r="AW174" s="344"/>
      <c r="AX174" s="344"/>
      <c r="AY174" s="344"/>
      <c r="AZ174" s="344"/>
      <c r="BA174" s="344"/>
      <c r="BB174" s="344"/>
      <c r="BC174" s="344"/>
      <c r="BD174" s="344"/>
      <c r="BE174" s="344"/>
      <c r="BF174" s="344"/>
      <c r="BG174" s="344"/>
      <c r="BH174" s="344"/>
      <c r="BI174" s="344"/>
      <c r="BJ174" s="344"/>
      <c r="BK174" s="344"/>
      <c r="BL174" s="344"/>
      <c r="BM174" s="344"/>
      <c r="BN174" s="344"/>
      <c r="BO174" s="344"/>
      <c r="BP174" s="344"/>
      <c r="BQ174" s="344"/>
      <c r="BR174" s="344"/>
      <c r="BS174" s="344"/>
    </row>
    <row r="175" spans="1:71" ht="12.75" x14ac:dyDescent="0.2">
      <c r="A175" s="350"/>
      <c r="B175" s="344"/>
      <c r="C175" s="344"/>
      <c r="D175" s="344"/>
      <c r="E175" s="344"/>
      <c r="F175" s="344"/>
      <c r="G175" s="344"/>
      <c r="H175" s="344"/>
      <c r="I175" s="344"/>
      <c r="J175" s="344"/>
      <c r="K175" s="344"/>
      <c r="L175" s="344"/>
      <c r="M175" s="344"/>
      <c r="N175" s="344"/>
      <c r="O175" s="344"/>
      <c r="P175" s="344"/>
      <c r="Q175" s="344"/>
      <c r="R175" s="344"/>
      <c r="S175" s="344"/>
      <c r="T175" s="344"/>
      <c r="U175" s="344"/>
      <c r="V175" s="344"/>
      <c r="W175" s="344"/>
      <c r="X175" s="344"/>
      <c r="Y175" s="344"/>
      <c r="Z175" s="344"/>
      <c r="AA175" s="344"/>
      <c r="AB175" s="344"/>
      <c r="AC175" s="344"/>
      <c r="AD175" s="344"/>
      <c r="AE175" s="344"/>
      <c r="AF175" s="344"/>
      <c r="AG175" s="344"/>
      <c r="AH175" s="344"/>
      <c r="AI175" s="344"/>
      <c r="AJ175" s="344"/>
      <c r="AK175" s="344"/>
      <c r="AL175" s="344"/>
      <c r="AM175" s="344"/>
      <c r="AN175" s="344"/>
      <c r="AO175" s="344"/>
      <c r="AP175" s="344"/>
      <c r="AQ175" s="345"/>
      <c r="AR175" s="345"/>
      <c r="AS175" s="345"/>
      <c r="AT175" s="344"/>
      <c r="AU175" s="344"/>
      <c r="AV175" s="344"/>
      <c r="AW175" s="344"/>
      <c r="AX175" s="344"/>
      <c r="AY175" s="344"/>
      <c r="AZ175" s="344"/>
      <c r="BA175" s="344"/>
      <c r="BB175" s="344"/>
      <c r="BC175" s="344"/>
      <c r="BD175" s="344"/>
      <c r="BE175" s="344"/>
      <c r="BF175" s="344"/>
      <c r="BG175" s="344"/>
      <c r="BH175" s="344"/>
      <c r="BI175" s="344"/>
      <c r="BJ175" s="344"/>
      <c r="BK175" s="344"/>
      <c r="BL175" s="344"/>
      <c r="BM175" s="344"/>
      <c r="BN175" s="344"/>
      <c r="BO175" s="344"/>
      <c r="BP175" s="344"/>
      <c r="BQ175" s="344"/>
      <c r="BR175" s="344"/>
      <c r="BS175" s="344"/>
    </row>
    <row r="176" spans="1:71" ht="12.75" x14ac:dyDescent="0.2">
      <c r="A176" s="350"/>
      <c r="B176" s="344"/>
      <c r="C176" s="344"/>
      <c r="D176" s="344"/>
      <c r="E176" s="344"/>
      <c r="F176" s="344"/>
      <c r="G176" s="344"/>
      <c r="H176" s="344"/>
      <c r="I176" s="344"/>
      <c r="J176" s="344"/>
      <c r="K176" s="344"/>
      <c r="L176" s="344"/>
      <c r="M176" s="344"/>
      <c r="N176" s="344"/>
      <c r="O176" s="344"/>
      <c r="P176" s="344"/>
      <c r="Q176" s="344"/>
      <c r="R176" s="344"/>
      <c r="S176" s="344"/>
      <c r="T176" s="344"/>
      <c r="U176" s="344"/>
      <c r="V176" s="344"/>
      <c r="W176" s="344"/>
      <c r="X176" s="344"/>
      <c r="Y176" s="344"/>
      <c r="Z176" s="344"/>
      <c r="AA176" s="344"/>
      <c r="AB176" s="344"/>
      <c r="AC176" s="344"/>
      <c r="AD176" s="344"/>
      <c r="AE176" s="344"/>
      <c r="AF176" s="344"/>
      <c r="AG176" s="344"/>
      <c r="AH176" s="344"/>
      <c r="AI176" s="344"/>
      <c r="AJ176" s="344"/>
      <c r="AK176" s="344"/>
      <c r="AL176" s="344"/>
      <c r="AM176" s="344"/>
      <c r="AN176" s="344"/>
      <c r="AO176" s="344"/>
      <c r="AP176" s="344"/>
      <c r="AQ176" s="345"/>
      <c r="AR176" s="345"/>
      <c r="AS176" s="345"/>
      <c r="AT176" s="344"/>
      <c r="AU176" s="344"/>
      <c r="AV176" s="344"/>
      <c r="AW176" s="344"/>
      <c r="AX176" s="344"/>
      <c r="AY176" s="344"/>
      <c r="AZ176" s="344"/>
      <c r="BA176" s="344"/>
      <c r="BB176" s="344"/>
      <c r="BC176" s="344"/>
      <c r="BD176" s="344"/>
      <c r="BE176" s="344"/>
      <c r="BF176" s="344"/>
      <c r="BG176" s="344"/>
      <c r="BH176" s="344"/>
      <c r="BI176" s="344"/>
      <c r="BJ176" s="344"/>
      <c r="BK176" s="344"/>
      <c r="BL176" s="344"/>
      <c r="BM176" s="344"/>
      <c r="BN176" s="344"/>
      <c r="BO176" s="344"/>
      <c r="BP176" s="344"/>
      <c r="BQ176" s="344"/>
      <c r="BR176" s="344"/>
      <c r="BS176" s="344"/>
    </row>
    <row r="177" spans="1:71" ht="12.75" x14ac:dyDescent="0.2">
      <c r="A177" s="350"/>
      <c r="B177" s="344"/>
      <c r="C177" s="344"/>
      <c r="D177" s="344"/>
      <c r="E177" s="344"/>
      <c r="F177" s="344"/>
      <c r="G177" s="344"/>
      <c r="H177" s="344"/>
      <c r="I177" s="344"/>
      <c r="J177" s="344"/>
      <c r="K177" s="344"/>
      <c r="L177" s="344"/>
      <c r="M177" s="344"/>
      <c r="N177" s="344"/>
      <c r="O177" s="344"/>
      <c r="P177" s="344"/>
      <c r="Q177" s="344"/>
      <c r="R177" s="344"/>
      <c r="S177" s="344"/>
      <c r="T177" s="344"/>
      <c r="U177" s="344"/>
      <c r="V177" s="344"/>
      <c r="W177" s="344"/>
      <c r="X177" s="344"/>
      <c r="Y177" s="344"/>
      <c r="Z177" s="344"/>
      <c r="AA177" s="344"/>
      <c r="AB177" s="344"/>
      <c r="AC177" s="344"/>
      <c r="AD177" s="344"/>
      <c r="AE177" s="344"/>
      <c r="AF177" s="344"/>
      <c r="AG177" s="344"/>
      <c r="AH177" s="344"/>
      <c r="AI177" s="344"/>
      <c r="AJ177" s="344"/>
      <c r="AK177" s="344"/>
      <c r="AL177" s="344"/>
      <c r="AM177" s="344"/>
      <c r="AN177" s="344"/>
      <c r="AO177" s="344"/>
      <c r="AP177" s="344"/>
      <c r="AQ177" s="345"/>
      <c r="AR177" s="345"/>
      <c r="AS177" s="345"/>
      <c r="AT177" s="344"/>
      <c r="AU177" s="344"/>
      <c r="AV177" s="344"/>
      <c r="AW177" s="344"/>
      <c r="AX177" s="344"/>
      <c r="AY177" s="344"/>
      <c r="AZ177" s="344"/>
      <c r="BA177" s="344"/>
      <c r="BB177" s="344"/>
      <c r="BC177" s="344"/>
      <c r="BD177" s="344"/>
      <c r="BE177" s="344"/>
      <c r="BF177" s="344"/>
      <c r="BG177" s="344"/>
      <c r="BH177" s="344"/>
      <c r="BI177" s="344"/>
      <c r="BJ177" s="344"/>
      <c r="BK177" s="344"/>
      <c r="BL177" s="344"/>
      <c r="BM177" s="344"/>
      <c r="BN177" s="344"/>
      <c r="BO177" s="344"/>
      <c r="BP177" s="344"/>
      <c r="BQ177" s="344"/>
      <c r="BR177" s="344"/>
      <c r="BS177" s="344"/>
    </row>
    <row r="178" spans="1:71" ht="12.75" x14ac:dyDescent="0.2">
      <c r="A178" s="350"/>
      <c r="B178" s="344"/>
      <c r="C178" s="344"/>
      <c r="D178" s="344"/>
      <c r="E178" s="344"/>
      <c r="F178" s="344"/>
      <c r="G178" s="344"/>
      <c r="H178" s="344"/>
      <c r="I178" s="344"/>
      <c r="J178" s="344"/>
      <c r="K178" s="344"/>
      <c r="L178" s="344"/>
      <c r="M178" s="344"/>
      <c r="N178" s="344"/>
      <c r="O178" s="344"/>
      <c r="P178" s="344"/>
      <c r="Q178" s="344"/>
      <c r="R178" s="344"/>
      <c r="S178" s="344"/>
      <c r="T178" s="344"/>
      <c r="U178" s="344"/>
      <c r="V178" s="344"/>
      <c r="W178" s="344"/>
      <c r="X178" s="344"/>
      <c r="Y178" s="344"/>
      <c r="Z178" s="344"/>
      <c r="AA178" s="344"/>
      <c r="AB178" s="344"/>
      <c r="AC178" s="344"/>
      <c r="AD178" s="344"/>
      <c r="AE178" s="344"/>
      <c r="AF178" s="344"/>
      <c r="AG178" s="344"/>
      <c r="AH178" s="344"/>
      <c r="AI178" s="344"/>
      <c r="AJ178" s="344"/>
      <c r="AK178" s="344"/>
      <c r="AL178" s="344"/>
      <c r="AM178" s="344"/>
      <c r="AN178" s="344"/>
      <c r="AO178" s="344"/>
      <c r="AP178" s="344"/>
      <c r="AQ178" s="345"/>
      <c r="AR178" s="345"/>
      <c r="AS178" s="345"/>
      <c r="AT178" s="344"/>
      <c r="AU178" s="344"/>
      <c r="AV178" s="344"/>
      <c r="AW178" s="344"/>
      <c r="AX178" s="344"/>
      <c r="AY178" s="344"/>
      <c r="AZ178" s="344"/>
      <c r="BA178" s="344"/>
      <c r="BB178" s="344"/>
      <c r="BC178" s="344"/>
      <c r="BD178" s="344"/>
      <c r="BE178" s="344"/>
      <c r="BF178" s="344"/>
      <c r="BG178" s="344"/>
      <c r="BH178" s="344"/>
      <c r="BI178" s="344"/>
      <c r="BJ178" s="344"/>
      <c r="BK178" s="344"/>
      <c r="BL178" s="344"/>
      <c r="BM178" s="344"/>
      <c r="BN178" s="344"/>
      <c r="BO178" s="344"/>
      <c r="BP178" s="344"/>
      <c r="BQ178" s="344"/>
      <c r="BR178" s="344"/>
      <c r="BS178" s="344"/>
    </row>
    <row r="179" spans="1:71" ht="12.75" x14ac:dyDescent="0.2">
      <c r="A179" s="350"/>
      <c r="B179" s="344"/>
      <c r="C179" s="344"/>
      <c r="D179" s="344"/>
      <c r="E179" s="344"/>
      <c r="F179" s="344"/>
      <c r="G179" s="344"/>
      <c r="H179" s="344"/>
      <c r="I179" s="344"/>
      <c r="J179" s="344"/>
      <c r="K179" s="344"/>
      <c r="L179" s="344"/>
      <c r="M179" s="344"/>
      <c r="N179" s="344"/>
      <c r="O179" s="344"/>
      <c r="P179" s="344"/>
      <c r="Q179" s="344"/>
      <c r="R179" s="344"/>
      <c r="S179" s="344"/>
      <c r="T179" s="344"/>
      <c r="U179" s="344"/>
      <c r="V179" s="344"/>
      <c r="W179" s="344"/>
      <c r="X179" s="344"/>
      <c r="Y179" s="344"/>
      <c r="Z179" s="344"/>
      <c r="AA179" s="344"/>
      <c r="AB179" s="344"/>
      <c r="AC179" s="344"/>
      <c r="AD179" s="344"/>
      <c r="AE179" s="344"/>
      <c r="AF179" s="344"/>
      <c r="AG179" s="344"/>
      <c r="AH179" s="344"/>
      <c r="AI179" s="344"/>
      <c r="AJ179" s="344"/>
      <c r="AK179" s="344"/>
      <c r="AL179" s="344"/>
      <c r="AM179" s="344"/>
      <c r="AN179" s="344"/>
      <c r="AO179" s="344"/>
      <c r="AP179" s="344"/>
      <c r="AQ179" s="345"/>
      <c r="AR179" s="345"/>
      <c r="AS179" s="345"/>
      <c r="AT179" s="344"/>
      <c r="AU179" s="344"/>
      <c r="AV179" s="344"/>
      <c r="AW179" s="344"/>
      <c r="AX179" s="344"/>
      <c r="AY179" s="344"/>
      <c r="AZ179" s="344"/>
      <c r="BA179" s="344"/>
      <c r="BB179" s="344"/>
      <c r="BC179" s="344"/>
      <c r="BD179" s="344"/>
      <c r="BE179" s="344"/>
      <c r="BF179" s="344"/>
      <c r="BG179" s="344"/>
      <c r="BH179" s="344"/>
      <c r="BI179" s="344"/>
      <c r="BJ179" s="344"/>
      <c r="BK179" s="344"/>
      <c r="BL179" s="344"/>
      <c r="BM179" s="344"/>
      <c r="BN179" s="344"/>
      <c r="BO179" s="344"/>
      <c r="BP179" s="344"/>
      <c r="BQ179" s="344"/>
      <c r="BR179" s="344"/>
      <c r="BS179" s="344"/>
    </row>
    <row r="180" spans="1:71" ht="12.75" x14ac:dyDescent="0.2">
      <c r="A180" s="350"/>
      <c r="B180" s="344"/>
      <c r="C180" s="344"/>
      <c r="D180" s="344"/>
      <c r="E180" s="344"/>
      <c r="F180" s="344"/>
      <c r="G180" s="344"/>
      <c r="H180" s="344"/>
      <c r="I180" s="344"/>
      <c r="J180" s="344"/>
      <c r="K180" s="344"/>
      <c r="L180" s="344"/>
      <c r="M180" s="344"/>
      <c r="N180" s="344"/>
      <c r="O180" s="344"/>
      <c r="P180" s="344"/>
      <c r="Q180" s="344"/>
      <c r="R180" s="344"/>
      <c r="S180" s="344"/>
      <c r="T180" s="344"/>
      <c r="U180" s="344"/>
      <c r="V180" s="344"/>
      <c r="W180" s="344"/>
      <c r="X180" s="344"/>
      <c r="Y180" s="344"/>
      <c r="Z180" s="344"/>
      <c r="AA180" s="344"/>
      <c r="AB180" s="344"/>
      <c r="AC180" s="344"/>
      <c r="AD180" s="344"/>
      <c r="AE180" s="344"/>
      <c r="AF180" s="344"/>
      <c r="AG180" s="344"/>
      <c r="AH180" s="344"/>
      <c r="AI180" s="344"/>
      <c r="AJ180" s="344"/>
      <c r="AK180" s="344"/>
      <c r="AL180" s="344"/>
      <c r="AM180" s="344"/>
      <c r="AN180" s="344"/>
      <c r="AO180" s="344"/>
      <c r="AP180" s="344"/>
      <c r="AQ180" s="345"/>
      <c r="AR180" s="345"/>
      <c r="AS180" s="345"/>
      <c r="AT180" s="344"/>
      <c r="AU180" s="344"/>
      <c r="AV180" s="344"/>
      <c r="AW180" s="344"/>
      <c r="AX180" s="344"/>
      <c r="AY180" s="344"/>
      <c r="AZ180" s="344"/>
      <c r="BA180" s="344"/>
      <c r="BB180" s="344"/>
      <c r="BC180" s="344"/>
      <c r="BD180" s="344"/>
      <c r="BE180" s="344"/>
      <c r="BF180" s="344"/>
      <c r="BG180" s="344"/>
      <c r="BH180" s="344"/>
      <c r="BI180" s="344"/>
      <c r="BJ180" s="344"/>
      <c r="BK180" s="344"/>
      <c r="BL180" s="344"/>
      <c r="BM180" s="344"/>
      <c r="BN180" s="344"/>
      <c r="BO180" s="344"/>
      <c r="BP180" s="344"/>
      <c r="BQ180" s="344"/>
      <c r="BR180" s="344"/>
      <c r="BS180" s="344"/>
    </row>
    <row r="181" spans="1:71" ht="12.75" x14ac:dyDescent="0.2">
      <c r="A181" s="350"/>
      <c r="B181" s="344"/>
      <c r="C181" s="344"/>
      <c r="D181" s="344"/>
      <c r="E181" s="344"/>
      <c r="F181" s="344"/>
      <c r="G181" s="344"/>
      <c r="H181" s="344"/>
      <c r="I181" s="344"/>
      <c r="J181" s="344"/>
      <c r="K181" s="344"/>
      <c r="L181" s="344"/>
      <c r="M181" s="344"/>
      <c r="N181" s="344"/>
      <c r="O181" s="344"/>
      <c r="P181" s="344"/>
      <c r="Q181" s="344"/>
      <c r="R181" s="344"/>
      <c r="S181" s="344"/>
      <c r="T181" s="344"/>
      <c r="U181" s="344"/>
      <c r="V181" s="344"/>
      <c r="W181" s="344"/>
      <c r="X181" s="344"/>
      <c r="Y181" s="344"/>
      <c r="Z181" s="344"/>
      <c r="AA181" s="344"/>
      <c r="AB181" s="344"/>
      <c r="AC181" s="344"/>
      <c r="AD181" s="344"/>
      <c r="AE181" s="344"/>
      <c r="AF181" s="344"/>
      <c r="AG181" s="344"/>
      <c r="AH181" s="344"/>
      <c r="AI181" s="344"/>
      <c r="AJ181" s="344"/>
      <c r="AK181" s="344"/>
      <c r="AL181" s="344"/>
      <c r="AM181" s="344"/>
      <c r="AN181" s="344"/>
      <c r="AO181" s="344"/>
      <c r="AP181" s="344"/>
      <c r="AQ181" s="345"/>
      <c r="AR181" s="345"/>
      <c r="AS181" s="345"/>
      <c r="AT181" s="344"/>
      <c r="AU181" s="344"/>
      <c r="AV181" s="344"/>
      <c r="AW181" s="344"/>
      <c r="AX181" s="344"/>
      <c r="AY181" s="344"/>
      <c r="AZ181" s="344"/>
      <c r="BA181" s="344"/>
      <c r="BB181" s="344"/>
      <c r="BC181" s="344"/>
      <c r="BD181" s="344"/>
      <c r="BE181" s="344"/>
      <c r="BF181" s="344"/>
      <c r="BG181" s="344"/>
      <c r="BH181" s="344"/>
      <c r="BI181" s="344"/>
      <c r="BJ181" s="344"/>
      <c r="BK181" s="344"/>
      <c r="BL181" s="344"/>
      <c r="BM181" s="344"/>
      <c r="BN181" s="344"/>
      <c r="BO181" s="344"/>
      <c r="BP181" s="344"/>
      <c r="BQ181" s="344"/>
      <c r="BR181" s="344"/>
      <c r="BS181" s="344"/>
    </row>
    <row r="182" spans="1:71" ht="12.75" x14ac:dyDescent="0.2">
      <c r="A182" s="350"/>
      <c r="B182" s="344"/>
      <c r="C182" s="344"/>
      <c r="D182" s="344"/>
      <c r="E182" s="344"/>
      <c r="F182" s="344"/>
      <c r="G182" s="344"/>
      <c r="H182" s="344"/>
      <c r="I182" s="344"/>
      <c r="J182" s="344"/>
      <c r="K182" s="344"/>
      <c r="L182" s="344"/>
      <c r="M182" s="344"/>
      <c r="N182" s="344"/>
      <c r="O182" s="344"/>
      <c r="P182" s="344"/>
      <c r="Q182" s="344"/>
      <c r="R182" s="344"/>
      <c r="S182" s="344"/>
      <c r="T182" s="344"/>
      <c r="U182" s="344"/>
      <c r="V182" s="344"/>
      <c r="W182" s="344"/>
      <c r="X182" s="344"/>
      <c r="Y182" s="344"/>
      <c r="Z182" s="344"/>
      <c r="AA182" s="344"/>
      <c r="AB182" s="344"/>
      <c r="AC182" s="344"/>
      <c r="AD182" s="344"/>
      <c r="AE182" s="344"/>
      <c r="AF182" s="344"/>
      <c r="AG182" s="344"/>
      <c r="AH182" s="344"/>
      <c r="AI182" s="344"/>
      <c r="AJ182" s="344"/>
      <c r="AK182" s="344"/>
      <c r="AL182" s="344"/>
      <c r="AM182" s="344"/>
      <c r="AN182" s="344"/>
      <c r="AO182" s="344"/>
      <c r="AP182" s="344"/>
      <c r="AQ182" s="345"/>
      <c r="AR182" s="345"/>
      <c r="AS182" s="345"/>
      <c r="AT182" s="344"/>
      <c r="AU182" s="344"/>
      <c r="AV182" s="344"/>
      <c r="AW182" s="344"/>
      <c r="AX182" s="344"/>
      <c r="AY182" s="344"/>
      <c r="AZ182" s="344"/>
      <c r="BA182" s="344"/>
      <c r="BB182" s="344"/>
      <c r="BC182" s="344"/>
      <c r="BD182" s="344"/>
      <c r="BE182" s="344"/>
      <c r="BF182" s="344"/>
      <c r="BG182" s="344"/>
      <c r="BH182" s="344"/>
      <c r="BI182" s="344"/>
      <c r="BJ182" s="344"/>
      <c r="BK182" s="344"/>
      <c r="BL182" s="344"/>
      <c r="BM182" s="344"/>
      <c r="BN182" s="344"/>
      <c r="BO182" s="344"/>
      <c r="BP182" s="344"/>
      <c r="BQ182" s="344"/>
      <c r="BR182" s="344"/>
      <c r="BS182" s="344"/>
    </row>
    <row r="183" spans="1:71" ht="12.75" x14ac:dyDescent="0.2">
      <c r="A183" s="350"/>
      <c r="B183" s="344"/>
      <c r="C183" s="344"/>
      <c r="D183" s="344"/>
      <c r="E183" s="344"/>
      <c r="F183" s="344"/>
      <c r="G183" s="344"/>
      <c r="H183" s="344"/>
      <c r="I183" s="344"/>
      <c r="J183" s="344"/>
      <c r="K183" s="344"/>
      <c r="L183" s="344"/>
      <c r="M183" s="344"/>
      <c r="N183" s="344"/>
      <c r="O183" s="344"/>
      <c r="P183" s="344"/>
      <c r="Q183" s="344"/>
      <c r="R183" s="344"/>
      <c r="S183" s="344"/>
      <c r="T183" s="344"/>
      <c r="U183" s="344"/>
      <c r="V183" s="344"/>
      <c r="W183" s="344"/>
      <c r="X183" s="344"/>
      <c r="Y183" s="344"/>
      <c r="Z183" s="344"/>
      <c r="AA183" s="344"/>
      <c r="AB183" s="344"/>
      <c r="AC183" s="344"/>
      <c r="AD183" s="344"/>
      <c r="AE183" s="344"/>
      <c r="AF183" s="344"/>
      <c r="AG183" s="344"/>
      <c r="AH183" s="344"/>
      <c r="AI183" s="344"/>
      <c r="AJ183" s="344"/>
      <c r="AK183" s="344"/>
      <c r="AL183" s="344"/>
      <c r="AM183" s="344"/>
      <c r="AN183" s="344"/>
      <c r="AO183" s="344"/>
      <c r="AP183" s="344"/>
      <c r="AQ183" s="345"/>
      <c r="AR183" s="345"/>
      <c r="AS183" s="345"/>
      <c r="AT183" s="344"/>
      <c r="AU183" s="344"/>
      <c r="AV183" s="344"/>
      <c r="AW183" s="344"/>
      <c r="AX183" s="344"/>
      <c r="AY183" s="344"/>
      <c r="AZ183" s="344"/>
      <c r="BA183" s="344"/>
      <c r="BB183" s="344"/>
      <c r="BC183" s="344"/>
      <c r="BD183" s="344"/>
      <c r="BE183" s="344"/>
      <c r="BF183" s="344"/>
      <c r="BG183" s="344"/>
      <c r="BH183" s="344"/>
      <c r="BI183" s="344"/>
      <c r="BJ183" s="344"/>
      <c r="BK183" s="344"/>
      <c r="BL183" s="344"/>
      <c r="BM183" s="344"/>
      <c r="BN183" s="344"/>
      <c r="BO183" s="344"/>
      <c r="BP183" s="344"/>
      <c r="BQ183" s="344"/>
      <c r="BR183" s="344"/>
      <c r="BS183" s="344"/>
    </row>
    <row r="184" spans="1:71" ht="12.75" x14ac:dyDescent="0.2">
      <c r="A184" s="350"/>
      <c r="B184" s="344"/>
      <c r="C184" s="344"/>
      <c r="D184" s="344"/>
      <c r="E184" s="344"/>
      <c r="F184" s="344"/>
      <c r="G184" s="344"/>
      <c r="H184" s="344"/>
      <c r="I184" s="344"/>
      <c r="J184" s="344"/>
      <c r="K184" s="344"/>
      <c r="L184" s="344"/>
      <c r="M184" s="344"/>
      <c r="N184" s="344"/>
      <c r="O184" s="344"/>
      <c r="P184" s="344"/>
      <c r="Q184" s="344"/>
      <c r="R184" s="344"/>
      <c r="S184" s="344"/>
      <c r="T184" s="344"/>
      <c r="U184" s="344"/>
      <c r="V184" s="344"/>
      <c r="W184" s="344"/>
      <c r="X184" s="344"/>
      <c r="Y184" s="344"/>
      <c r="Z184" s="344"/>
      <c r="AA184" s="344"/>
      <c r="AB184" s="344"/>
      <c r="AC184" s="344"/>
      <c r="AD184" s="344"/>
      <c r="AE184" s="344"/>
      <c r="AF184" s="344"/>
      <c r="AG184" s="344"/>
      <c r="AH184" s="344"/>
      <c r="AI184" s="344"/>
      <c r="AJ184" s="344"/>
      <c r="AK184" s="344"/>
      <c r="AL184" s="344"/>
      <c r="AM184" s="344"/>
      <c r="AN184" s="344"/>
      <c r="AO184" s="344"/>
      <c r="AP184" s="344"/>
      <c r="AQ184" s="345"/>
      <c r="AR184" s="345"/>
      <c r="AS184" s="345"/>
      <c r="AT184" s="344"/>
      <c r="AU184" s="344"/>
      <c r="AV184" s="344"/>
      <c r="AW184" s="344"/>
      <c r="AX184" s="344"/>
      <c r="AY184" s="344"/>
      <c r="AZ184" s="344"/>
      <c r="BA184" s="344"/>
      <c r="BB184" s="344"/>
      <c r="BC184" s="344"/>
      <c r="BD184" s="344"/>
      <c r="BE184" s="344"/>
      <c r="BF184" s="344"/>
      <c r="BG184" s="344"/>
      <c r="BH184" s="344"/>
      <c r="BI184" s="344"/>
      <c r="BJ184" s="344"/>
      <c r="BK184" s="344"/>
      <c r="BL184" s="344"/>
      <c r="BM184" s="344"/>
      <c r="BN184" s="344"/>
      <c r="BO184" s="344"/>
      <c r="BP184" s="344"/>
      <c r="BQ184" s="344"/>
      <c r="BR184" s="344"/>
      <c r="BS184" s="344"/>
    </row>
    <row r="185" spans="1:71" ht="12.75" x14ac:dyDescent="0.2">
      <c r="A185" s="350"/>
      <c r="B185" s="344"/>
      <c r="C185" s="344"/>
      <c r="D185" s="344"/>
      <c r="E185" s="344"/>
      <c r="F185" s="344"/>
      <c r="G185" s="344"/>
      <c r="H185" s="344"/>
      <c r="I185" s="344"/>
      <c r="J185" s="344"/>
      <c r="K185" s="344"/>
      <c r="L185" s="344"/>
      <c r="M185" s="344"/>
      <c r="N185" s="344"/>
      <c r="O185" s="344"/>
      <c r="P185" s="344"/>
      <c r="Q185" s="344"/>
      <c r="R185" s="344"/>
      <c r="S185" s="344"/>
      <c r="T185" s="344"/>
      <c r="U185" s="344"/>
      <c r="V185" s="344"/>
      <c r="W185" s="344"/>
      <c r="X185" s="344"/>
      <c r="Y185" s="344"/>
      <c r="Z185" s="344"/>
      <c r="AA185" s="344"/>
      <c r="AB185" s="344"/>
      <c r="AC185" s="344"/>
      <c r="AD185" s="344"/>
      <c r="AE185" s="344"/>
      <c r="AF185" s="344"/>
      <c r="AG185" s="344"/>
      <c r="AH185" s="344"/>
      <c r="AI185" s="344"/>
      <c r="AJ185" s="344"/>
      <c r="AK185" s="344"/>
      <c r="AL185" s="344"/>
      <c r="AM185" s="344"/>
      <c r="AN185" s="344"/>
      <c r="AO185" s="344"/>
      <c r="AP185" s="344"/>
      <c r="AQ185" s="345"/>
      <c r="AR185" s="345"/>
      <c r="AS185" s="345"/>
      <c r="AT185" s="344"/>
      <c r="AU185" s="344"/>
      <c r="AV185" s="344"/>
      <c r="AW185" s="344"/>
      <c r="AX185" s="344"/>
      <c r="AY185" s="344"/>
      <c r="AZ185" s="344"/>
      <c r="BA185" s="344"/>
      <c r="BB185" s="344"/>
      <c r="BC185" s="344"/>
      <c r="BD185" s="344"/>
      <c r="BE185" s="344"/>
      <c r="BF185" s="344"/>
      <c r="BG185" s="344"/>
      <c r="BH185" s="344"/>
      <c r="BI185" s="344"/>
      <c r="BJ185" s="344"/>
      <c r="BK185" s="344"/>
      <c r="BL185" s="344"/>
      <c r="BM185" s="344"/>
      <c r="BN185" s="344"/>
      <c r="BO185" s="344"/>
      <c r="BP185" s="344"/>
      <c r="BQ185" s="344"/>
      <c r="BR185" s="344"/>
      <c r="BS185" s="344"/>
    </row>
    <row r="186" spans="1:71" ht="12.75" x14ac:dyDescent="0.2">
      <c r="A186" s="350"/>
      <c r="B186" s="344"/>
      <c r="C186" s="344"/>
      <c r="D186" s="344"/>
      <c r="E186" s="344"/>
      <c r="F186" s="344"/>
      <c r="G186" s="344"/>
      <c r="H186" s="344"/>
      <c r="I186" s="344"/>
      <c r="J186" s="344"/>
      <c r="K186" s="344"/>
      <c r="L186" s="344"/>
      <c r="M186" s="344"/>
      <c r="N186" s="344"/>
      <c r="O186" s="344"/>
      <c r="P186" s="344"/>
      <c r="Q186" s="344"/>
      <c r="R186" s="344"/>
      <c r="S186" s="344"/>
      <c r="T186" s="344"/>
      <c r="U186" s="344"/>
      <c r="V186" s="344"/>
      <c r="W186" s="344"/>
      <c r="X186" s="344"/>
      <c r="Y186" s="344"/>
      <c r="Z186" s="344"/>
      <c r="AA186" s="344"/>
      <c r="AB186" s="344"/>
      <c r="AC186" s="344"/>
      <c r="AD186" s="344"/>
      <c r="AE186" s="344"/>
      <c r="AF186" s="344"/>
      <c r="AG186" s="344"/>
      <c r="AH186" s="344"/>
      <c r="AI186" s="344"/>
      <c r="AJ186" s="344"/>
      <c r="AK186" s="344"/>
      <c r="AL186" s="344"/>
      <c r="AM186" s="344"/>
      <c r="AN186" s="344"/>
      <c r="AO186" s="344"/>
      <c r="AP186" s="344"/>
      <c r="AQ186" s="345"/>
      <c r="AR186" s="345"/>
      <c r="AS186" s="345"/>
      <c r="AT186" s="344"/>
      <c r="AU186" s="344"/>
      <c r="AV186" s="344"/>
      <c r="AW186" s="344"/>
      <c r="AX186" s="344"/>
      <c r="AY186" s="344"/>
      <c r="AZ186" s="344"/>
      <c r="BA186" s="344"/>
      <c r="BB186" s="344"/>
      <c r="BC186" s="344"/>
      <c r="BD186" s="344"/>
      <c r="BE186" s="344"/>
      <c r="BF186" s="344"/>
      <c r="BG186" s="344"/>
      <c r="BH186" s="344"/>
      <c r="BI186" s="344"/>
      <c r="BJ186" s="344"/>
      <c r="BK186" s="344"/>
      <c r="BL186" s="344"/>
      <c r="BM186" s="344"/>
      <c r="BN186" s="344"/>
      <c r="BO186" s="344"/>
      <c r="BP186" s="344"/>
      <c r="BQ186" s="344"/>
      <c r="BR186" s="344"/>
      <c r="BS186" s="344"/>
    </row>
    <row r="187" spans="1:71" ht="12.75" x14ac:dyDescent="0.2">
      <c r="A187" s="350"/>
      <c r="B187" s="344"/>
      <c r="C187" s="344"/>
      <c r="D187" s="344"/>
      <c r="E187" s="344"/>
      <c r="F187" s="344"/>
      <c r="G187" s="344"/>
      <c r="H187" s="344"/>
      <c r="I187" s="344"/>
      <c r="J187" s="344"/>
      <c r="K187" s="344"/>
      <c r="L187" s="344"/>
      <c r="M187" s="344"/>
      <c r="N187" s="344"/>
      <c r="O187" s="344"/>
      <c r="P187" s="344"/>
      <c r="Q187" s="344"/>
      <c r="R187" s="344"/>
      <c r="S187" s="344"/>
      <c r="T187" s="344"/>
      <c r="U187" s="344"/>
      <c r="V187" s="344"/>
      <c r="W187" s="344"/>
      <c r="X187" s="344"/>
      <c r="Y187" s="344"/>
      <c r="Z187" s="344"/>
      <c r="AA187" s="344"/>
      <c r="AB187" s="344"/>
      <c r="AC187" s="344"/>
      <c r="AD187" s="344"/>
      <c r="AE187" s="344"/>
      <c r="AF187" s="344"/>
      <c r="AG187" s="344"/>
      <c r="AH187" s="344"/>
      <c r="AI187" s="344"/>
      <c r="AJ187" s="344"/>
      <c r="AK187" s="344"/>
      <c r="AL187" s="344"/>
      <c r="AM187" s="344"/>
      <c r="AN187" s="344"/>
      <c r="AO187" s="344"/>
      <c r="AP187" s="344"/>
      <c r="AQ187" s="345"/>
      <c r="AR187" s="345"/>
      <c r="AS187" s="345"/>
      <c r="AT187" s="344"/>
      <c r="AU187" s="344"/>
      <c r="AV187" s="344"/>
      <c r="AW187" s="344"/>
      <c r="AX187" s="344"/>
      <c r="AY187" s="344"/>
      <c r="AZ187" s="344"/>
      <c r="BA187" s="344"/>
      <c r="BB187" s="344"/>
      <c r="BC187" s="344"/>
      <c r="BD187" s="344"/>
      <c r="BE187" s="344"/>
      <c r="BF187" s="344"/>
      <c r="BG187" s="344"/>
      <c r="BH187" s="344"/>
      <c r="BI187" s="344"/>
      <c r="BJ187" s="344"/>
      <c r="BK187" s="344"/>
      <c r="BL187" s="344"/>
      <c r="BM187" s="344"/>
      <c r="BN187" s="344"/>
      <c r="BO187" s="344"/>
      <c r="BP187" s="344"/>
      <c r="BQ187" s="344"/>
      <c r="BR187" s="344"/>
      <c r="BS187" s="344"/>
    </row>
    <row r="188" spans="1:71" ht="12.75" x14ac:dyDescent="0.2">
      <c r="A188" s="350"/>
      <c r="B188" s="344"/>
      <c r="C188" s="344"/>
      <c r="D188" s="344"/>
      <c r="E188" s="344"/>
      <c r="F188" s="344"/>
      <c r="G188" s="344"/>
      <c r="H188" s="344"/>
      <c r="I188" s="344"/>
      <c r="J188" s="344"/>
      <c r="K188" s="344"/>
      <c r="L188" s="344"/>
      <c r="M188" s="344"/>
      <c r="N188" s="344"/>
      <c r="O188" s="344"/>
      <c r="P188" s="344"/>
      <c r="Q188" s="344"/>
      <c r="R188" s="344"/>
      <c r="S188" s="344"/>
      <c r="T188" s="344"/>
      <c r="U188" s="344"/>
      <c r="V188" s="344"/>
      <c r="W188" s="344"/>
      <c r="X188" s="344"/>
      <c r="Y188" s="344"/>
      <c r="Z188" s="344"/>
      <c r="AA188" s="344"/>
      <c r="AB188" s="344"/>
      <c r="AC188" s="344"/>
      <c r="AD188" s="344"/>
      <c r="AE188" s="344"/>
      <c r="AF188" s="344"/>
      <c r="AG188" s="344"/>
      <c r="AH188" s="344"/>
      <c r="AI188" s="344"/>
      <c r="AJ188" s="344"/>
      <c r="AK188" s="344"/>
      <c r="AL188" s="344"/>
      <c r="AM188" s="344"/>
      <c r="AN188" s="344"/>
      <c r="AO188" s="344"/>
      <c r="AP188" s="344"/>
      <c r="AQ188" s="345"/>
      <c r="AR188" s="345"/>
      <c r="AS188" s="345"/>
      <c r="AT188" s="344"/>
      <c r="AU188" s="344"/>
      <c r="AV188" s="344"/>
      <c r="AW188" s="344"/>
      <c r="AX188" s="344"/>
      <c r="AY188" s="344"/>
      <c r="AZ188" s="344"/>
      <c r="BA188" s="344"/>
      <c r="BB188" s="344"/>
      <c r="BC188" s="344"/>
      <c r="BD188" s="344"/>
      <c r="BE188" s="344"/>
      <c r="BF188" s="344"/>
      <c r="BG188" s="344"/>
      <c r="BH188" s="344"/>
      <c r="BI188" s="344"/>
      <c r="BJ188" s="344"/>
      <c r="BK188" s="344"/>
      <c r="BL188" s="344"/>
      <c r="BM188" s="344"/>
      <c r="BN188" s="344"/>
      <c r="BO188" s="344"/>
      <c r="BP188" s="344"/>
      <c r="BQ188" s="344"/>
      <c r="BR188" s="344"/>
      <c r="BS188" s="344"/>
    </row>
    <row r="189" spans="1:71" ht="12.75" x14ac:dyDescent="0.2">
      <c r="A189" s="350"/>
      <c r="B189" s="344"/>
      <c r="C189" s="344"/>
      <c r="D189" s="344"/>
      <c r="E189" s="344"/>
      <c r="F189" s="344"/>
      <c r="G189" s="344"/>
      <c r="H189" s="344"/>
      <c r="I189" s="344"/>
      <c r="J189" s="344"/>
      <c r="K189" s="344"/>
      <c r="L189" s="344"/>
      <c r="M189" s="344"/>
      <c r="N189" s="344"/>
      <c r="O189" s="344"/>
      <c r="P189" s="344"/>
      <c r="Q189" s="344"/>
      <c r="R189" s="344"/>
      <c r="S189" s="344"/>
      <c r="T189" s="344"/>
      <c r="U189" s="344"/>
      <c r="V189" s="344"/>
      <c r="W189" s="344"/>
      <c r="X189" s="344"/>
      <c r="Y189" s="344"/>
      <c r="Z189" s="344"/>
      <c r="AA189" s="344"/>
      <c r="AB189" s="344"/>
      <c r="AC189" s="344"/>
      <c r="AD189" s="344"/>
      <c r="AE189" s="344"/>
      <c r="AF189" s="344"/>
      <c r="AG189" s="344"/>
      <c r="AH189" s="344"/>
      <c r="AI189" s="344"/>
      <c r="AJ189" s="344"/>
      <c r="AK189" s="344"/>
      <c r="AL189" s="344"/>
      <c r="AM189" s="344"/>
      <c r="AN189" s="344"/>
      <c r="AO189" s="344"/>
      <c r="AP189" s="344"/>
      <c r="AQ189" s="345"/>
      <c r="AR189" s="345"/>
      <c r="AS189" s="345"/>
      <c r="AT189" s="344"/>
      <c r="AU189" s="344"/>
      <c r="AV189" s="344"/>
      <c r="AW189" s="344"/>
      <c r="AX189" s="344"/>
      <c r="AY189" s="344"/>
      <c r="AZ189" s="344"/>
      <c r="BA189" s="344"/>
      <c r="BB189" s="344"/>
      <c r="BC189" s="344"/>
      <c r="BD189" s="344"/>
      <c r="BE189" s="344"/>
      <c r="BF189" s="344"/>
      <c r="BG189" s="344"/>
      <c r="BH189" s="344"/>
      <c r="BI189" s="344"/>
      <c r="BJ189" s="344"/>
      <c r="BK189" s="344"/>
      <c r="BL189" s="344"/>
      <c r="BM189" s="344"/>
      <c r="BN189" s="344"/>
      <c r="BO189" s="344"/>
      <c r="BP189" s="344"/>
      <c r="BQ189" s="344"/>
      <c r="BR189" s="344"/>
      <c r="BS189" s="344"/>
    </row>
    <row r="190" spans="1:71" ht="12.75" x14ac:dyDescent="0.2">
      <c r="A190" s="350"/>
      <c r="B190" s="344"/>
      <c r="C190" s="344"/>
      <c r="D190" s="344"/>
      <c r="E190" s="344"/>
      <c r="F190" s="344"/>
      <c r="G190" s="344"/>
      <c r="H190" s="344"/>
      <c r="I190" s="344"/>
      <c r="J190" s="344"/>
      <c r="K190" s="344"/>
      <c r="L190" s="344"/>
      <c r="M190" s="344"/>
      <c r="N190" s="344"/>
      <c r="O190" s="344"/>
      <c r="P190" s="344"/>
      <c r="Q190" s="344"/>
      <c r="R190" s="344"/>
      <c r="S190" s="344"/>
      <c r="T190" s="344"/>
      <c r="U190" s="344"/>
      <c r="V190" s="344"/>
      <c r="W190" s="344"/>
      <c r="X190" s="344"/>
      <c r="Y190" s="344"/>
      <c r="Z190" s="344"/>
      <c r="AA190" s="344"/>
      <c r="AB190" s="344"/>
      <c r="AC190" s="344"/>
      <c r="AD190" s="344"/>
      <c r="AE190" s="344"/>
      <c r="AF190" s="344"/>
      <c r="AG190" s="344"/>
      <c r="AH190" s="344"/>
      <c r="AI190" s="344"/>
      <c r="AJ190" s="344"/>
      <c r="AK190" s="344"/>
      <c r="AL190" s="344"/>
      <c r="AM190" s="344"/>
      <c r="AN190" s="344"/>
      <c r="AO190" s="344"/>
      <c r="AP190" s="344"/>
      <c r="AQ190" s="345"/>
      <c r="AR190" s="345"/>
      <c r="AS190" s="345"/>
      <c r="AT190" s="344"/>
      <c r="AU190" s="344"/>
      <c r="AV190" s="344"/>
      <c r="AW190" s="344"/>
      <c r="AX190" s="344"/>
      <c r="AY190" s="344"/>
      <c r="AZ190" s="344"/>
      <c r="BA190" s="344"/>
      <c r="BB190" s="344"/>
      <c r="BC190" s="344"/>
      <c r="BD190" s="344"/>
      <c r="BE190" s="344"/>
      <c r="BF190" s="344"/>
      <c r="BG190" s="344"/>
      <c r="BH190" s="344"/>
      <c r="BI190" s="344"/>
      <c r="BJ190" s="344"/>
      <c r="BK190" s="344"/>
      <c r="BL190" s="344"/>
      <c r="BM190" s="344"/>
      <c r="BN190" s="344"/>
      <c r="BO190" s="344"/>
      <c r="BP190" s="344"/>
      <c r="BQ190" s="344"/>
      <c r="BR190" s="344"/>
      <c r="BS190" s="344"/>
    </row>
    <row r="191" spans="1:71" ht="12.75" x14ac:dyDescent="0.2">
      <c r="A191" s="350"/>
      <c r="B191" s="344"/>
      <c r="C191" s="344"/>
      <c r="D191" s="344"/>
      <c r="E191" s="344"/>
      <c r="F191" s="344"/>
      <c r="G191" s="344"/>
      <c r="H191" s="344"/>
      <c r="I191" s="344"/>
      <c r="J191" s="344"/>
      <c r="K191" s="344"/>
      <c r="L191" s="344"/>
      <c r="M191" s="344"/>
      <c r="N191" s="344"/>
      <c r="O191" s="344"/>
      <c r="P191" s="344"/>
      <c r="Q191" s="344"/>
      <c r="R191" s="344"/>
      <c r="S191" s="344"/>
      <c r="T191" s="344"/>
      <c r="U191" s="344"/>
      <c r="V191" s="344"/>
      <c r="W191" s="344"/>
      <c r="X191" s="344"/>
      <c r="Y191" s="344"/>
      <c r="Z191" s="344"/>
      <c r="AA191" s="344"/>
      <c r="AB191" s="344"/>
      <c r="AC191" s="344"/>
      <c r="AD191" s="344"/>
      <c r="AE191" s="344"/>
      <c r="AF191" s="344"/>
      <c r="AG191" s="344"/>
      <c r="AH191" s="344"/>
      <c r="AI191" s="344"/>
      <c r="AJ191" s="344"/>
      <c r="AK191" s="344"/>
      <c r="AL191" s="344"/>
      <c r="AM191" s="344"/>
      <c r="AN191" s="344"/>
      <c r="AO191" s="344"/>
      <c r="AP191" s="344"/>
      <c r="AQ191" s="345"/>
      <c r="AR191" s="345"/>
      <c r="AS191" s="345"/>
      <c r="AT191" s="344"/>
      <c r="AU191" s="344"/>
      <c r="AV191" s="344"/>
      <c r="AW191" s="344"/>
      <c r="AX191" s="344"/>
      <c r="AY191" s="344"/>
      <c r="AZ191" s="344"/>
      <c r="BA191" s="344"/>
      <c r="BB191" s="344"/>
      <c r="BC191" s="344"/>
      <c r="BD191" s="344"/>
      <c r="BE191" s="344"/>
      <c r="BF191" s="344"/>
      <c r="BG191" s="344"/>
      <c r="BH191" s="344"/>
      <c r="BI191" s="344"/>
      <c r="BJ191" s="344"/>
      <c r="BK191" s="344"/>
      <c r="BL191" s="344"/>
      <c r="BM191" s="344"/>
      <c r="BN191" s="344"/>
      <c r="BO191" s="344"/>
      <c r="BP191" s="344"/>
      <c r="BQ191" s="344"/>
      <c r="BR191" s="344"/>
      <c r="BS191" s="344"/>
    </row>
    <row r="192" spans="1:71" ht="12.75" x14ac:dyDescent="0.2">
      <c r="A192" s="350"/>
      <c r="B192" s="344"/>
      <c r="C192" s="344"/>
      <c r="D192" s="344"/>
      <c r="E192" s="344"/>
      <c r="F192" s="344"/>
      <c r="G192" s="344"/>
      <c r="H192" s="344"/>
      <c r="I192" s="344"/>
      <c r="J192" s="344"/>
      <c r="K192" s="344"/>
      <c r="L192" s="344"/>
      <c r="M192" s="344"/>
      <c r="N192" s="344"/>
      <c r="O192" s="344"/>
      <c r="P192" s="344"/>
      <c r="Q192" s="344"/>
      <c r="R192" s="344"/>
      <c r="S192" s="344"/>
      <c r="T192" s="344"/>
      <c r="U192" s="344"/>
      <c r="V192" s="344"/>
      <c r="W192" s="344"/>
      <c r="X192" s="344"/>
      <c r="Y192" s="344"/>
      <c r="Z192" s="344"/>
      <c r="AA192" s="344"/>
      <c r="AB192" s="344"/>
      <c r="AC192" s="344"/>
      <c r="AD192" s="344"/>
      <c r="AE192" s="344"/>
      <c r="AF192" s="344"/>
      <c r="AG192" s="344"/>
      <c r="AH192" s="344"/>
      <c r="AI192" s="344"/>
      <c r="AJ192" s="344"/>
      <c r="AK192" s="344"/>
      <c r="AL192" s="344"/>
      <c r="AM192" s="344"/>
      <c r="AN192" s="344"/>
      <c r="AO192" s="344"/>
      <c r="AP192" s="344"/>
      <c r="AQ192" s="345"/>
      <c r="AR192" s="345"/>
      <c r="AS192" s="345"/>
      <c r="AT192" s="344"/>
      <c r="AU192" s="344"/>
      <c r="AV192" s="344"/>
      <c r="AW192" s="344"/>
      <c r="AX192" s="344"/>
      <c r="AY192" s="344"/>
      <c r="AZ192" s="344"/>
      <c r="BA192" s="344"/>
      <c r="BB192" s="344"/>
      <c r="BC192" s="344"/>
      <c r="BD192" s="344"/>
      <c r="BE192" s="344"/>
      <c r="BF192" s="344"/>
      <c r="BG192" s="344"/>
      <c r="BH192" s="344"/>
      <c r="BI192" s="344"/>
      <c r="BJ192" s="344"/>
      <c r="BK192" s="344"/>
      <c r="BL192" s="344"/>
      <c r="BM192" s="344"/>
      <c r="BN192" s="344"/>
      <c r="BO192" s="344"/>
      <c r="BP192" s="344"/>
      <c r="BQ192" s="344"/>
      <c r="BR192" s="344"/>
      <c r="BS192" s="344"/>
    </row>
    <row r="193" spans="1:71" ht="12.75" x14ac:dyDescent="0.2">
      <c r="A193" s="350"/>
      <c r="B193" s="344"/>
      <c r="C193" s="344"/>
      <c r="D193" s="344"/>
      <c r="E193" s="344"/>
      <c r="F193" s="344"/>
      <c r="G193" s="344"/>
      <c r="H193" s="344"/>
      <c r="I193" s="344"/>
      <c r="J193" s="344"/>
      <c r="K193" s="344"/>
      <c r="L193" s="344"/>
      <c r="M193" s="344"/>
      <c r="N193" s="344"/>
      <c r="O193" s="344"/>
      <c r="P193" s="344"/>
      <c r="Q193" s="344"/>
      <c r="R193" s="344"/>
      <c r="S193" s="344"/>
      <c r="T193" s="344"/>
      <c r="U193" s="344"/>
      <c r="V193" s="344"/>
      <c r="W193" s="344"/>
      <c r="X193" s="344"/>
      <c r="Y193" s="344"/>
      <c r="Z193" s="344"/>
      <c r="AA193" s="344"/>
      <c r="AB193" s="344"/>
      <c r="AC193" s="344"/>
      <c r="AD193" s="344"/>
      <c r="AE193" s="344"/>
      <c r="AF193" s="344"/>
      <c r="AG193" s="344"/>
      <c r="AH193" s="344"/>
      <c r="AI193" s="344"/>
      <c r="AJ193" s="344"/>
      <c r="AK193" s="344"/>
      <c r="AL193" s="344"/>
      <c r="AM193" s="344"/>
      <c r="AN193" s="344"/>
      <c r="AO193" s="344"/>
      <c r="AP193" s="344"/>
      <c r="AQ193" s="345"/>
      <c r="AR193" s="345"/>
      <c r="AS193" s="345"/>
      <c r="AT193" s="344"/>
      <c r="AU193" s="344"/>
      <c r="AV193" s="344"/>
      <c r="AW193" s="344"/>
      <c r="AX193" s="344"/>
      <c r="AY193" s="344"/>
      <c r="AZ193" s="344"/>
      <c r="BA193" s="344"/>
      <c r="BB193" s="344"/>
      <c r="BC193" s="344"/>
      <c r="BD193" s="344"/>
      <c r="BE193" s="344"/>
      <c r="BF193" s="344"/>
      <c r="BG193" s="344"/>
      <c r="BH193" s="344"/>
      <c r="BI193" s="344"/>
      <c r="BJ193" s="344"/>
      <c r="BK193" s="344"/>
      <c r="BL193" s="344"/>
      <c r="BM193" s="344"/>
      <c r="BN193" s="344"/>
      <c r="BO193" s="344"/>
      <c r="BP193" s="344"/>
      <c r="BQ193" s="344"/>
      <c r="BR193" s="344"/>
      <c r="BS193" s="344"/>
    </row>
    <row r="194" spans="1:71" ht="12.75" x14ac:dyDescent="0.2">
      <c r="A194" s="350"/>
      <c r="B194" s="344"/>
      <c r="C194" s="344"/>
      <c r="D194" s="344"/>
      <c r="E194" s="344"/>
      <c r="F194" s="344"/>
      <c r="G194" s="344"/>
      <c r="H194" s="344"/>
      <c r="I194" s="344"/>
      <c r="J194" s="344"/>
      <c r="K194" s="344"/>
      <c r="L194" s="344"/>
      <c r="M194" s="344"/>
      <c r="N194" s="344"/>
      <c r="O194" s="344"/>
      <c r="P194" s="344"/>
      <c r="Q194" s="344"/>
      <c r="R194" s="344"/>
      <c r="S194" s="344"/>
      <c r="T194" s="344"/>
      <c r="U194" s="344"/>
      <c r="V194" s="344"/>
      <c r="W194" s="344"/>
      <c r="X194" s="344"/>
      <c r="Y194" s="344"/>
      <c r="Z194" s="344"/>
      <c r="AA194" s="344"/>
      <c r="AB194" s="344"/>
      <c r="AC194" s="344"/>
      <c r="AD194" s="344"/>
      <c r="AE194" s="344"/>
      <c r="AF194" s="344"/>
      <c r="AG194" s="344"/>
      <c r="AH194" s="344"/>
      <c r="AI194" s="344"/>
      <c r="AJ194" s="344"/>
      <c r="AK194" s="344"/>
      <c r="AL194" s="344"/>
      <c r="AM194" s="344"/>
      <c r="AN194" s="344"/>
      <c r="AO194" s="344"/>
      <c r="AP194" s="344"/>
      <c r="AQ194" s="345"/>
      <c r="AR194" s="345"/>
      <c r="AS194" s="345"/>
      <c r="AT194" s="344"/>
      <c r="AU194" s="344"/>
      <c r="AV194" s="344"/>
      <c r="AW194" s="344"/>
      <c r="AX194" s="344"/>
      <c r="AY194" s="344"/>
      <c r="AZ194" s="344"/>
      <c r="BA194" s="344"/>
      <c r="BB194" s="344"/>
      <c r="BC194" s="344"/>
      <c r="BD194" s="344"/>
      <c r="BE194" s="344"/>
      <c r="BF194" s="344"/>
      <c r="BG194" s="344"/>
      <c r="BH194" s="344"/>
      <c r="BI194" s="344"/>
      <c r="BJ194" s="344"/>
      <c r="BK194" s="344"/>
      <c r="BL194" s="344"/>
      <c r="BM194" s="344"/>
      <c r="BN194" s="344"/>
      <c r="BO194" s="344"/>
      <c r="BP194" s="344"/>
      <c r="BQ194" s="344"/>
      <c r="BR194" s="344"/>
      <c r="BS194" s="344"/>
    </row>
    <row r="195" spans="1:71" ht="12.75" x14ac:dyDescent="0.2">
      <c r="A195" s="350"/>
      <c r="B195" s="344"/>
      <c r="C195" s="344"/>
      <c r="D195" s="344"/>
      <c r="E195" s="344"/>
      <c r="F195" s="344"/>
      <c r="G195" s="344"/>
      <c r="H195" s="344"/>
      <c r="I195" s="344"/>
      <c r="J195" s="344"/>
      <c r="K195" s="344"/>
      <c r="L195" s="344"/>
      <c r="M195" s="344"/>
      <c r="N195" s="344"/>
      <c r="O195" s="344"/>
      <c r="P195" s="344"/>
      <c r="Q195" s="344"/>
      <c r="R195" s="344"/>
      <c r="S195" s="344"/>
      <c r="T195" s="344"/>
      <c r="U195" s="344"/>
      <c r="V195" s="344"/>
      <c r="W195" s="344"/>
      <c r="X195" s="344"/>
      <c r="Y195" s="344"/>
      <c r="Z195" s="344"/>
      <c r="AA195" s="344"/>
      <c r="AB195" s="344"/>
      <c r="AC195" s="344"/>
      <c r="AD195" s="344"/>
      <c r="AE195" s="344"/>
      <c r="AF195" s="344"/>
      <c r="AG195" s="344"/>
      <c r="AH195" s="344"/>
      <c r="AI195" s="344"/>
      <c r="AJ195" s="344"/>
      <c r="AK195" s="344"/>
      <c r="AL195" s="344"/>
      <c r="AM195" s="344"/>
      <c r="AN195" s="344"/>
      <c r="AO195" s="344"/>
      <c r="AP195" s="344"/>
      <c r="AQ195" s="345"/>
      <c r="AR195" s="345"/>
      <c r="AS195" s="345"/>
      <c r="AT195" s="344"/>
      <c r="AU195" s="344"/>
      <c r="AV195" s="344"/>
      <c r="AW195" s="344"/>
      <c r="AX195" s="344"/>
      <c r="AY195" s="344"/>
      <c r="AZ195" s="344"/>
      <c r="BA195" s="344"/>
      <c r="BB195" s="344"/>
      <c r="BC195" s="344"/>
      <c r="BD195" s="344"/>
      <c r="BE195" s="344"/>
      <c r="BF195" s="344"/>
      <c r="BG195" s="344"/>
      <c r="BH195" s="344"/>
      <c r="BI195" s="344"/>
      <c r="BJ195" s="344"/>
      <c r="BK195" s="344"/>
      <c r="BL195" s="344"/>
      <c r="BM195" s="344"/>
      <c r="BN195" s="344"/>
      <c r="BO195" s="344"/>
      <c r="BP195" s="344"/>
      <c r="BQ195" s="344"/>
      <c r="BR195" s="344"/>
      <c r="BS195" s="344"/>
    </row>
    <row r="196" spans="1:71" ht="12.75" x14ac:dyDescent="0.2">
      <c r="A196" s="350"/>
      <c r="B196" s="344"/>
      <c r="C196" s="344"/>
      <c r="D196" s="344"/>
      <c r="E196" s="344"/>
      <c r="F196" s="344"/>
      <c r="G196" s="344"/>
      <c r="H196" s="344"/>
      <c r="I196" s="344"/>
      <c r="J196" s="344"/>
      <c r="K196" s="344"/>
      <c r="L196" s="344"/>
      <c r="M196" s="344"/>
      <c r="N196" s="344"/>
      <c r="O196" s="344"/>
      <c r="P196" s="344"/>
      <c r="Q196" s="344"/>
      <c r="R196" s="344"/>
      <c r="S196" s="344"/>
      <c r="T196" s="344"/>
      <c r="U196" s="344"/>
      <c r="V196" s="344"/>
      <c r="W196" s="344"/>
      <c r="X196" s="344"/>
      <c r="Y196" s="344"/>
      <c r="Z196" s="344"/>
      <c r="AA196" s="344"/>
      <c r="AB196" s="344"/>
      <c r="AC196" s="344"/>
      <c r="AD196" s="344"/>
      <c r="AE196" s="344"/>
      <c r="AF196" s="344"/>
      <c r="AG196" s="344"/>
      <c r="AH196" s="344"/>
      <c r="AI196" s="344"/>
      <c r="AJ196" s="344"/>
      <c r="AK196" s="344"/>
      <c r="AL196" s="344"/>
      <c r="AM196" s="344"/>
      <c r="AN196" s="344"/>
      <c r="AO196" s="344"/>
      <c r="AP196" s="344"/>
      <c r="AQ196" s="345"/>
      <c r="AR196" s="345"/>
      <c r="AS196" s="345"/>
      <c r="AT196" s="344"/>
      <c r="AU196" s="344"/>
      <c r="AV196" s="344"/>
      <c r="AW196" s="344"/>
      <c r="AX196" s="344"/>
      <c r="AY196" s="344"/>
      <c r="AZ196" s="344"/>
      <c r="BA196" s="344"/>
      <c r="BB196" s="344"/>
      <c r="BC196" s="344"/>
      <c r="BD196" s="344"/>
      <c r="BE196" s="344"/>
      <c r="BF196" s="344"/>
      <c r="BG196" s="344"/>
      <c r="BH196" s="344"/>
      <c r="BI196" s="344"/>
      <c r="BJ196" s="344"/>
      <c r="BK196" s="344"/>
      <c r="BL196" s="344"/>
      <c r="BM196" s="344"/>
      <c r="BN196" s="344"/>
      <c r="BO196" s="344"/>
      <c r="BP196" s="344"/>
      <c r="BQ196" s="344"/>
      <c r="BR196" s="344"/>
      <c r="BS196" s="344"/>
    </row>
    <row r="197" spans="1:71" ht="12.75" x14ac:dyDescent="0.2">
      <c r="A197" s="350"/>
      <c r="B197" s="344"/>
      <c r="C197" s="344"/>
      <c r="D197" s="344"/>
      <c r="E197" s="344"/>
      <c r="F197" s="344"/>
      <c r="G197" s="344"/>
      <c r="H197" s="344"/>
      <c r="I197" s="344"/>
      <c r="J197" s="344"/>
      <c r="K197" s="344"/>
      <c r="L197" s="344"/>
      <c r="M197" s="344"/>
      <c r="N197" s="344"/>
      <c r="O197" s="344"/>
      <c r="P197" s="344"/>
      <c r="Q197" s="344"/>
      <c r="R197" s="344"/>
      <c r="S197" s="344"/>
      <c r="T197" s="344"/>
      <c r="U197" s="344"/>
      <c r="V197" s="344"/>
      <c r="W197" s="344"/>
      <c r="X197" s="344"/>
      <c r="Y197" s="344"/>
      <c r="Z197" s="344"/>
      <c r="AA197" s="344"/>
      <c r="AB197" s="344"/>
      <c r="AC197" s="344"/>
      <c r="AD197" s="344"/>
      <c r="AE197" s="344"/>
      <c r="AF197" s="344"/>
      <c r="AG197" s="344"/>
      <c r="AH197" s="344"/>
      <c r="AI197" s="344"/>
      <c r="AJ197" s="344"/>
      <c r="AK197" s="344"/>
      <c r="AL197" s="344"/>
      <c r="AM197" s="344"/>
      <c r="AN197" s="344"/>
      <c r="AO197" s="344"/>
      <c r="AP197" s="344"/>
      <c r="AQ197" s="345"/>
      <c r="AR197" s="345"/>
      <c r="AS197" s="345"/>
      <c r="AT197" s="344"/>
      <c r="AU197" s="344"/>
      <c r="AV197" s="344"/>
      <c r="AW197" s="344"/>
      <c r="AX197" s="344"/>
      <c r="AY197" s="344"/>
      <c r="AZ197" s="344"/>
      <c r="BA197" s="344"/>
      <c r="BB197" s="344"/>
      <c r="BC197" s="344"/>
      <c r="BD197" s="344"/>
      <c r="BE197" s="344"/>
      <c r="BF197" s="344"/>
      <c r="BG197" s="344"/>
      <c r="BH197" s="344"/>
      <c r="BI197" s="344"/>
      <c r="BJ197" s="344"/>
      <c r="BK197" s="344"/>
      <c r="BL197" s="344"/>
      <c r="BM197" s="344"/>
      <c r="BN197" s="344"/>
      <c r="BO197" s="344"/>
      <c r="BP197" s="344"/>
      <c r="BQ197" s="344"/>
      <c r="BR197" s="344"/>
      <c r="BS197" s="344"/>
    </row>
    <row r="198" spans="1:71" ht="12.75" x14ac:dyDescent="0.2">
      <c r="A198" s="350"/>
      <c r="B198" s="344"/>
      <c r="C198" s="344"/>
      <c r="D198" s="344"/>
      <c r="E198" s="344"/>
      <c r="F198" s="344"/>
      <c r="G198" s="344"/>
      <c r="H198" s="344"/>
      <c r="I198" s="344"/>
      <c r="J198" s="344"/>
      <c r="K198" s="344"/>
      <c r="L198" s="344"/>
      <c r="M198" s="344"/>
      <c r="N198" s="344"/>
      <c r="O198" s="344"/>
      <c r="P198" s="344"/>
      <c r="Q198" s="344"/>
      <c r="R198" s="344"/>
      <c r="S198" s="344"/>
      <c r="T198" s="344"/>
      <c r="U198" s="344"/>
      <c r="V198" s="344"/>
      <c r="W198" s="344"/>
      <c r="X198" s="344"/>
      <c r="Y198" s="344"/>
      <c r="Z198" s="344"/>
      <c r="AA198" s="344"/>
      <c r="AB198" s="344"/>
      <c r="AC198" s="344"/>
      <c r="AD198" s="344"/>
      <c r="AE198" s="344"/>
      <c r="AF198" s="344"/>
      <c r="AG198" s="344"/>
      <c r="AH198" s="344"/>
      <c r="AI198" s="344"/>
      <c r="AJ198" s="344"/>
      <c r="AK198" s="344"/>
      <c r="AL198" s="344"/>
      <c r="AM198" s="344"/>
      <c r="AN198" s="344"/>
      <c r="AO198" s="344"/>
      <c r="AP198" s="344"/>
      <c r="AQ198" s="345"/>
      <c r="AR198" s="345"/>
      <c r="AS198" s="345"/>
      <c r="AT198" s="344"/>
      <c r="AU198" s="344"/>
      <c r="AV198" s="344"/>
      <c r="AW198" s="344"/>
      <c r="AX198" s="344"/>
      <c r="AY198" s="344"/>
      <c r="AZ198" s="344"/>
      <c r="BA198" s="344"/>
      <c r="BB198" s="344"/>
      <c r="BC198" s="344"/>
      <c r="BD198" s="344"/>
      <c r="BE198" s="344"/>
      <c r="BF198" s="344"/>
      <c r="BG198" s="344"/>
      <c r="BH198" s="344"/>
      <c r="BI198" s="344"/>
      <c r="BJ198" s="344"/>
      <c r="BK198" s="344"/>
      <c r="BL198" s="344"/>
      <c r="BM198" s="344"/>
      <c r="BN198" s="344"/>
      <c r="BO198" s="344"/>
      <c r="BP198" s="344"/>
      <c r="BQ198" s="344"/>
      <c r="BR198" s="344"/>
      <c r="BS198" s="344"/>
    </row>
    <row r="199" spans="1:71" ht="12.75" x14ac:dyDescent="0.2">
      <c r="A199" s="350"/>
      <c r="B199" s="344"/>
      <c r="C199" s="344"/>
      <c r="D199" s="344"/>
      <c r="E199" s="344"/>
      <c r="F199" s="344"/>
      <c r="G199" s="344"/>
      <c r="H199" s="344"/>
      <c r="I199" s="344"/>
      <c r="J199" s="344"/>
      <c r="K199" s="344"/>
      <c r="L199" s="344"/>
      <c r="M199" s="344"/>
      <c r="N199" s="344"/>
      <c r="O199" s="344"/>
      <c r="P199" s="344"/>
      <c r="Q199" s="344"/>
      <c r="R199" s="344"/>
      <c r="S199" s="344"/>
      <c r="T199" s="344"/>
      <c r="U199" s="344"/>
      <c r="V199" s="344"/>
      <c r="W199" s="344"/>
      <c r="X199" s="344"/>
      <c r="Y199" s="344"/>
      <c r="Z199" s="344"/>
      <c r="AA199" s="344"/>
      <c r="AB199" s="344"/>
      <c r="AC199" s="344"/>
      <c r="AD199" s="344"/>
      <c r="AE199" s="344"/>
      <c r="AF199" s="344"/>
      <c r="AG199" s="344"/>
      <c r="AH199" s="344"/>
      <c r="AI199" s="344"/>
      <c r="AJ199" s="344"/>
      <c r="AK199" s="344"/>
      <c r="AL199" s="344"/>
      <c r="AM199" s="344"/>
      <c r="AN199" s="344"/>
      <c r="AO199" s="344"/>
      <c r="AP199" s="344"/>
      <c r="AQ199" s="345"/>
      <c r="AR199" s="345"/>
      <c r="AS199" s="345"/>
      <c r="AT199" s="344"/>
      <c r="AU199" s="344"/>
      <c r="AV199" s="344"/>
      <c r="AW199" s="344"/>
      <c r="AX199" s="344"/>
      <c r="AY199" s="344"/>
      <c r="AZ199" s="344"/>
      <c r="BA199" s="344"/>
      <c r="BB199" s="344"/>
      <c r="BC199" s="344"/>
      <c r="BD199" s="344"/>
      <c r="BE199" s="344"/>
      <c r="BF199" s="344"/>
      <c r="BG199" s="344"/>
      <c r="BH199" s="344"/>
      <c r="BI199" s="344"/>
      <c r="BJ199" s="344"/>
      <c r="BK199" s="344"/>
      <c r="BL199" s="344"/>
      <c r="BM199" s="344"/>
      <c r="BN199" s="344"/>
      <c r="BO199" s="344"/>
      <c r="BP199" s="344"/>
      <c r="BQ199" s="344"/>
      <c r="BR199" s="344"/>
      <c r="BS199" s="344"/>
    </row>
    <row r="200" spans="1:71" ht="12.75" x14ac:dyDescent="0.2">
      <c r="A200" s="350"/>
      <c r="B200" s="344"/>
      <c r="C200" s="344"/>
      <c r="D200" s="344"/>
      <c r="E200" s="344"/>
      <c r="F200" s="344"/>
      <c r="G200" s="344"/>
      <c r="H200" s="344"/>
      <c r="I200" s="344"/>
      <c r="J200" s="344"/>
      <c r="K200" s="344"/>
      <c r="L200" s="344"/>
      <c r="M200" s="344"/>
      <c r="N200" s="344"/>
      <c r="O200" s="344"/>
      <c r="P200" s="344"/>
      <c r="Q200" s="344"/>
      <c r="R200" s="344"/>
      <c r="S200" s="344"/>
      <c r="T200" s="344"/>
      <c r="U200" s="344"/>
      <c r="V200" s="344"/>
      <c r="W200" s="344"/>
      <c r="X200" s="344"/>
      <c r="Y200" s="344"/>
      <c r="Z200" s="344"/>
      <c r="AA200" s="344"/>
      <c r="AB200" s="344"/>
      <c r="AC200" s="344"/>
      <c r="AD200" s="344"/>
      <c r="AE200" s="344"/>
      <c r="AF200" s="344"/>
      <c r="AG200" s="344"/>
      <c r="AH200" s="344"/>
      <c r="AI200" s="344"/>
      <c r="AJ200" s="344"/>
      <c r="AK200" s="344"/>
      <c r="AL200" s="344"/>
      <c r="AM200" s="344"/>
      <c r="AN200" s="344"/>
      <c r="AO200" s="344"/>
      <c r="AP200" s="344"/>
      <c r="AQ200" s="345"/>
      <c r="AR200" s="345"/>
      <c r="AS200" s="345"/>
      <c r="AT200" s="344"/>
      <c r="AU200" s="344"/>
      <c r="AV200" s="344"/>
      <c r="AW200" s="344"/>
      <c r="AX200" s="344"/>
      <c r="AY200" s="344"/>
      <c r="AZ200" s="344"/>
      <c r="BA200" s="344"/>
      <c r="BB200" s="344"/>
      <c r="BC200" s="344"/>
      <c r="BD200" s="344"/>
      <c r="BE200" s="344"/>
      <c r="BF200" s="344"/>
      <c r="BG200" s="344"/>
      <c r="BH200" s="344"/>
      <c r="BI200" s="344"/>
      <c r="BJ200" s="344"/>
      <c r="BK200" s="344"/>
      <c r="BL200" s="344"/>
      <c r="BM200" s="344"/>
      <c r="BN200" s="344"/>
      <c r="BO200" s="344"/>
      <c r="BP200" s="344"/>
      <c r="BQ200" s="344"/>
      <c r="BR200" s="344"/>
      <c r="BS200" s="344"/>
    </row>
    <row r="201" spans="1:71" ht="12.75" x14ac:dyDescent="0.2">
      <c r="A201" s="350"/>
      <c r="B201" s="344"/>
      <c r="C201" s="344"/>
      <c r="D201" s="344"/>
      <c r="E201" s="344"/>
      <c r="F201" s="344"/>
      <c r="G201" s="344"/>
      <c r="H201" s="344"/>
      <c r="I201" s="344"/>
      <c r="J201" s="344"/>
      <c r="K201" s="344"/>
      <c r="L201" s="344"/>
      <c r="M201" s="344"/>
      <c r="N201" s="344"/>
      <c r="O201" s="344"/>
      <c r="P201" s="344"/>
      <c r="Q201" s="344"/>
      <c r="R201" s="344"/>
      <c r="S201" s="344"/>
      <c r="T201" s="344"/>
      <c r="U201" s="344"/>
      <c r="V201" s="344"/>
      <c r="W201" s="344"/>
      <c r="X201" s="344"/>
      <c r="Y201" s="344"/>
      <c r="Z201" s="344"/>
      <c r="AA201" s="344"/>
      <c r="AB201" s="344"/>
      <c r="AC201" s="344"/>
      <c r="AD201" s="344"/>
      <c r="AE201" s="344"/>
      <c r="AF201" s="344"/>
      <c r="AG201" s="344"/>
      <c r="AH201" s="344"/>
      <c r="AI201" s="344"/>
      <c r="AJ201" s="344"/>
      <c r="AK201" s="344"/>
      <c r="AL201" s="344"/>
      <c r="AM201" s="344"/>
      <c r="AN201" s="344"/>
      <c r="AO201" s="344"/>
      <c r="AP201" s="344"/>
      <c r="AQ201" s="345"/>
      <c r="AR201" s="345"/>
      <c r="AS201" s="345"/>
      <c r="AT201" s="344"/>
      <c r="AU201" s="344"/>
      <c r="AV201" s="344"/>
      <c r="AW201" s="344"/>
      <c r="AX201" s="344"/>
      <c r="AY201" s="344"/>
      <c r="AZ201" s="344"/>
      <c r="BA201" s="344"/>
      <c r="BB201" s="344"/>
      <c r="BC201" s="344"/>
      <c r="BD201" s="344"/>
      <c r="BE201" s="344"/>
      <c r="BF201" s="344"/>
      <c r="BG201" s="344"/>
      <c r="BH201" s="344"/>
      <c r="BI201" s="344"/>
      <c r="BJ201" s="344"/>
      <c r="BK201" s="344"/>
      <c r="BL201" s="344"/>
      <c r="BM201" s="344"/>
      <c r="BN201" s="344"/>
      <c r="BO201" s="344"/>
      <c r="BP201" s="344"/>
      <c r="BQ201" s="344"/>
      <c r="BR201" s="344"/>
      <c r="BS201" s="344"/>
    </row>
    <row r="202" spans="1:71" ht="12.75" x14ac:dyDescent="0.2">
      <c r="A202" s="350"/>
      <c r="B202" s="344"/>
      <c r="C202" s="344"/>
      <c r="D202" s="344"/>
      <c r="E202" s="344"/>
      <c r="F202" s="344"/>
      <c r="G202" s="344"/>
      <c r="H202" s="344"/>
      <c r="I202" s="344"/>
      <c r="J202" s="344"/>
      <c r="K202" s="344"/>
      <c r="L202" s="344"/>
      <c r="M202" s="344"/>
      <c r="N202" s="344"/>
      <c r="O202" s="344"/>
      <c r="P202" s="344"/>
      <c r="Q202" s="344"/>
      <c r="R202" s="344"/>
      <c r="S202" s="344"/>
      <c r="T202" s="344"/>
      <c r="U202" s="344"/>
      <c r="V202" s="344"/>
      <c r="W202" s="344"/>
      <c r="X202" s="344"/>
      <c r="Y202" s="344"/>
      <c r="Z202" s="344"/>
      <c r="AA202" s="344"/>
      <c r="AB202" s="344"/>
      <c r="AC202" s="344"/>
      <c r="AD202" s="344"/>
      <c r="AE202" s="344"/>
      <c r="AF202" s="344"/>
      <c r="AG202" s="344"/>
      <c r="AH202" s="344"/>
      <c r="AI202" s="344"/>
      <c r="AJ202" s="344"/>
      <c r="AK202" s="344"/>
      <c r="AL202" s="344"/>
      <c r="AM202" s="344"/>
      <c r="AN202" s="344"/>
      <c r="AO202" s="344"/>
      <c r="AP202" s="344"/>
      <c r="AQ202" s="345"/>
      <c r="AR202" s="345"/>
      <c r="AS202" s="345"/>
      <c r="AT202" s="344"/>
      <c r="AU202" s="344"/>
      <c r="AV202" s="344"/>
      <c r="AW202" s="344"/>
      <c r="AX202" s="344"/>
      <c r="AY202" s="344"/>
      <c r="AZ202" s="344"/>
      <c r="BA202" s="344"/>
      <c r="BB202" s="344"/>
      <c r="BC202" s="344"/>
      <c r="BD202" s="344"/>
      <c r="BE202" s="344"/>
      <c r="BF202" s="344"/>
      <c r="BG202" s="344"/>
      <c r="BH202" s="344"/>
      <c r="BI202" s="344"/>
      <c r="BJ202" s="344"/>
      <c r="BK202" s="344"/>
      <c r="BL202" s="344"/>
      <c r="BM202" s="344"/>
      <c r="BN202" s="344"/>
      <c r="BO202" s="344"/>
      <c r="BP202" s="344"/>
      <c r="BQ202" s="344"/>
      <c r="BR202" s="344"/>
      <c r="BS202" s="344"/>
    </row>
    <row r="203" spans="1:71" ht="12.75" x14ac:dyDescent="0.2">
      <c r="A203" s="350"/>
      <c r="B203" s="344"/>
      <c r="C203" s="344"/>
      <c r="D203" s="344"/>
      <c r="E203" s="344"/>
      <c r="F203" s="344"/>
      <c r="G203" s="344"/>
      <c r="H203" s="344"/>
      <c r="I203" s="344"/>
      <c r="J203" s="344"/>
      <c r="K203" s="344"/>
      <c r="L203" s="344"/>
      <c r="M203" s="344"/>
      <c r="N203" s="344"/>
      <c r="O203" s="344"/>
      <c r="P203" s="344"/>
      <c r="Q203" s="344"/>
      <c r="R203" s="344"/>
      <c r="S203" s="344"/>
      <c r="T203" s="344"/>
      <c r="U203" s="344"/>
      <c r="V203" s="344"/>
      <c r="W203" s="344"/>
      <c r="X203" s="344"/>
      <c r="Y203" s="344"/>
      <c r="Z203" s="344"/>
      <c r="AA203" s="344"/>
      <c r="AB203" s="344"/>
      <c r="AC203" s="344"/>
      <c r="AD203" s="344"/>
      <c r="AE203" s="344"/>
      <c r="AF203" s="344"/>
      <c r="AG203" s="344"/>
      <c r="AH203" s="344"/>
      <c r="AI203" s="344"/>
      <c r="AJ203" s="344"/>
      <c r="AK203" s="344"/>
      <c r="AL203" s="344"/>
      <c r="AM203" s="344"/>
      <c r="AN203" s="344"/>
      <c r="AO203" s="344"/>
      <c r="AP203" s="344"/>
      <c r="AQ203" s="345"/>
      <c r="AR203" s="345"/>
      <c r="AS203" s="345"/>
      <c r="AT203" s="344"/>
      <c r="AU203" s="344"/>
      <c r="AV203" s="344"/>
      <c r="AW203" s="344"/>
      <c r="AX203" s="344"/>
      <c r="AY203" s="344"/>
      <c r="AZ203" s="344"/>
      <c r="BA203" s="344"/>
      <c r="BB203" s="344"/>
      <c r="BC203" s="344"/>
      <c r="BD203" s="344"/>
      <c r="BE203" s="344"/>
      <c r="BF203" s="344"/>
      <c r="BG203" s="344"/>
      <c r="BH203" s="344"/>
      <c r="BI203" s="344"/>
      <c r="BJ203" s="344"/>
      <c r="BK203" s="344"/>
      <c r="BL203" s="344"/>
      <c r="BM203" s="344"/>
      <c r="BN203" s="344"/>
      <c r="BO203" s="344"/>
      <c r="BP203" s="344"/>
      <c r="BQ203" s="344"/>
      <c r="BR203" s="344"/>
      <c r="BS203" s="344"/>
    </row>
    <row r="204" spans="1:71" ht="12.75" x14ac:dyDescent="0.2">
      <c r="A204" s="350"/>
      <c r="B204" s="344"/>
      <c r="C204" s="344"/>
      <c r="D204" s="344"/>
      <c r="E204" s="344"/>
      <c r="F204" s="344"/>
      <c r="G204" s="344"/>
      <c r="H204" s="344"/>
      <c r="I204" s="344"/>
      <c r="J204" s="344"/>
      <c r="K204" s="344"/>
      <c r="L204" s="344"/>
      <c r="M204" s="344"/>
      <c r="N204" s="344"/>
      <c r="O204" s="344"/>
      <c r="P204" s="344"/>
      <c r="Q204" s="344"/>
      <c r="R204" s="344"/>
      <c r="S204" s="344"/>
      <c r="T204" s="344"/>
      <c r="U204" s="344"/>
      <c r="V204" s="344"/>
      <c r="W204" s="344"/>
      <c r="X204" s="344"/>
      <c r="Y204" s="344"/>
      <c r="Z204" s="344"/>
      <c r="AA204" s="344"/>
      <c r="AB204" s="344"/>
      <c r="AC204" s="344"/>
      <c r="AD204" s="344"/>
      <c r="AE204" s="344"/>
      <c r="AF204" s="344"/>
      <c r="AG204" s="344"/>
      <c r="AH204" s="344"/>
      <c r="AI204" s="344"/>
      <c r="AJ204" s="344"/>
      <c r="AK204" s="344"/>
      <c r="AL204" s="344"/>
      <c r="AM204" s="344"/>
      <c r="AN204" s="344"/>
      <c r="AO204" s="344"/>
      <c r="AP204" s="344"/>
      <c r="AQ204" s="345"/>
      <c r="AR204" s="345"/>
      <c r="AS204" s="345"/>
      <c r="AT204" s="344"/>
      <c r="AU204" s="344"/>
      <c r="AV204" s="344"/>
      <c r="AW204" s="344"/>
      <c r="AX204" s="344"/>
      <c r="AY204" s="344"/>
      <c r="AZ204" s="344"/>
      <c r="BA204" s="344"/>
      <c r="BB204" s="344"/>
      <c r="BC204" s="344"/>
      <c r="BD204" s="344"/>
      <c r="BE204" s="344"/>
      <c r="BF204" s="344"/>
      <c r="BG204" s="344"/>
      <c r="BH204" s="344"/>
      <c r="BI204" s="344"/>
      <c r="BJ204" s="344"/>
      <c r="BK204" s="344"/>
      <c r="BL204" s="344"/>
      <c r="BM204" s="344"/>
      <c r="BN204" s="344"/>
      <c r="BO204" s="344"/>
      <c r="BP204" s="344"/>
      <c r="BQ204" s="344"/>
      <c r="BR204" s="344"/>
      <c r="BS204" s="344"/>
    </row>
    <row r="205" spans="1:71" ht="12.75" x14ac:dyDescent="0.2">
      <c r="A205" s="350"/>
      <c r="B205" s="344"/>
      <c r="C205" s="344"/>
      <c r="D205" s="344"/>
      <c r="E205" s="344"/>
      <c r="F205" s="344"/>
      <c r="G205" s="344"/>
      <c r="H205" s="344"/>
      <c r="I205" s="344"/>
      <c r="J205" s="344"/>
      <c r="K205" s="344"/>
      <c r="L205" s="344"/>
      <c r="M205" s="344"/>
      <c r="N205" s="344"/>
      <c r="O205" s="344"/>
      <c r="P205" s="344"/>
      <c r="Q205" s="344"/>
      <c r="R205" s="344"/>
      <c r="S205" s="344"/>
      <c r="T205" s="344"/>
      <c r="U205" s="344"/>
      <c r="V205" s="344"/>
      <c r="W205" s="344"/>
      <c r="X205" s="344"/>
      <c r="Y205" s="344"/>
      <c r="Z205" s="344"/>
      <c r="AA205" s="344"/>
      <c r="AB205" s="344"/>
      <c r="AC205" s="344"/>
      <c r="AD205" s="344"/>
      <c r="AE205" s="344"/>
      <c r="AF205" s="344"/>
      <c r="AG205" s="344"/>
      <c r="AH205" s="344"/>
      <c r="AI205" s="344"/>
      <c r="AJ205" s="344"/>
      <c r="AK205" s="344"/>
      <c r="AL205" s="344"/>
      <c r="AM205" s="344"/>
      <c r="AN205" s="344"/>
      <c r="AO205" s="344"/>
      <c r="AP205" s="344"/>
      <c r="AQ205" s="345"/>
      <c r="AR205" s="345"/>
      <c r="AS205" s="345"/>
      <c r="AT205" s="344"/>
      <c r="AU205" s="344"/>
      <c r="AV205" s="344"/>
      <c r="AW205" s="344"/>
      <c r="AX205" s="344"/>
      <c r="AY205" s="344"/>
      <c r="AZ205" s="344"/>
      <c r="BA205" s="344"/>
      <c r="BB205" s="344"/>
      <c r="BC205" s="344"/>
      <c r="BD205" s="344"/>
      <c r="BE205" s="344"/>
      <c r="BF205" s="344"/>
      <c r="BG205" s="344"/>
      <c r="BH205" s="344"/>
      <c r="BI205" s="344"/>
      <c r="BJ205" s="344"/>
      <c r="BK205" s="344"/>
      <c r="BL205" s="344"/>
      <c r="BM205" s="344"/>
      <c r="BN205" s="344"/>
      <c r="BO205" s="344"/>
      <c r="BP205" s="344"/>
      <c r="BQ205" s="344"/>
      <c r="BR205" s="344"/>
      <c r="BS205" s="344"/>
    </row>
    <row r="206" spans="1:71" ht="12.75" x14ac:dyDescent="0.2">
      <c r="A206" s="350"/>
      <c r="B206" s="344"/>
      <c r="C206" s="344"/>
      <c r="D206" s="344"/>
      <c r="E206" s="344"/>
      <c r="F206" s="344"/>
      <c r="G206" s="344"/>
      <c r="H206" s="344"/>
      <c r="I206" s="344"/>
      <c r="J206" s="344"/>
      <c r="K206" s="344"/>
      <c r="L206" s="344"/>
      <c r="M206" s="344"/>
      <c r="N206" s="344"/>
      <c r="O206" s="344"/>
      <c r="P206" s="344"/>
      <c r="Q206" s="344"/>
      <c r="R206" s="344"/>
      <c r="S206" s="344"/>
      <c r="T206" s="344"/>
      <c r="U206" s="344"/>
      <c r="V206" s="344"/>
      <c r="W206" s="344"/>
      <c r="X206" s="344"/>
      <c r="Y206" s="344"/>
      <c r="Z206" s="344"/>
      <c r="AA206" s="344"/>
      <c r="AB206" s="344"/>
      <c r="AC206" s="344"/>
      <c r="AD206" s="344"/>
      <c r="AE206" s="344"/>
      <c r="AF206" s="344"/>
      <c r="AG206" s="344"/>
      <c r="AH206" s="344"/>
      <c r="AI206" s="344"/>
      <c r="AJ206" s="344"/>
      <c r="AK206" s="344"/>
      <c r="AL206" s="344"/>
      <c r="AM206" s="344"/>
      <c r="AN206" s="344"/>
      <c r="AO206" s="344"/>
      <c r="AP206" s="344"/>
      <c r="AQ206" s="345"/>
      <c r="AR206" s="345"/>
      <c r="AS206" s="345"/>
      <c r="AT206" s="344"/>
      <c r="AU206" s="344"/>
      <c r="AV206" s="344"/>
      <c r="AW206" s="344"/>
      <c r="AX206" s="344"/>
      <c r="AY206" s="344"/>
      <c r="AZ206" s="344"/>
      <c r="BA206" s="344"/>
      <c r="BB206" s="344"/>
      <c r="BC206" s="344"/>
      <c r="BD206" s="344"/>
      <c r="BE206" s="344"/>
      <c r="BF206" s="344"/>
      <c r="BG206" s="344"/>
      <c r="BH206" s="344"/>
      <c r="BI206" s="344"/>
      <c r="BJ206" s="344"/>
      <c r="BK206" s="344"/>
      <c r="BL206" s="344"/>
      <c r="BM206" s="344"/>
      <c r="BN206" s="344"/>
      <c r="BO206" s="344"/>
      <c r="BP206" s="344"/>
      <c r="BQ206" s="344"/>
      <c r="BR206" s="344"/>
      <c r="BS206" s="344"/>
    </row>
    <row r="207" spans="1:71" ht="12.75" x14ac:dyDescent="0.2">
      <c r="A207" s="350"/>
      <c r="B207" s="344"/>
      <c r="C207" s="344"/>
      <c r="D207" s="344"/>
      <c r="E207" s="344"/>
      <c r="F207" s="344"/>
      <c r="G207" s="344"/>
      <c r="H207" s="344"/>
      <c r="I207" s="344"/>
      <c r="J207" s="344"/>
      <c r="K207" s="344"/>
      <c r="L207" s="344"/>
      <c r="M207" s="344"/>
      <c r="N207" s="344"/>
      <c r="O207" s="344"/>
      <c r="P207" s="344"/>
      <c r="Q207" s="344"/>
      <c r="R207" s="344"/>
      <c r="S207" s="344"/>
      <c r="T207" s="344"/>
      <c r="U207" s="344"/>
      <c r="V207" s="344"/>
      <c r="W207" s="344"/>
      <c r="X207" s="344"/>
      <c r="Y207" s="344"/>
      <c r="Z207" s="344"/>
      <c r="AA207" s="344"/>
      <c r="AB207" s="344"/>
      <c r="AC207" s="344"/>
      <c r="AD207" s="344"/>
      <c r="AE207" s="344"/>
      <c r="AF207" s="344"/>
      <c r="AG207" s="344"/>
      <c r="AH207" s="344"/>
      <c r="AI207" s="344"/>
      <c r="AJ207" s="344"/>
      <c r="AK207" s="344"/>
      <c r="AL207" s="344"/>
      <c r="AM207" s="344"/>
      <c r="AN207" s="344"/>
      <c r="AO207" s="344"/>
      <c r="AP207" s="344"/>
      <c r="AQ207" s="345"/>
      <c r="AR207" s="345"/>
      <c r="AS207" s="345"/>
      <c r="AT207" s="344"/>
      <c r="AU207" s="344"/>
      <c r="AV207" s="344"/>
      <c r="AW207" s="344"/>
      <c r="AX207" s="344"/>
      <c r="AY207" s="344"/>
      <c r="AZ207" s="344"/>
      <c r="BA207" s="344"/>
      <c r="BB207" s="344"/>
      <c r="BC207" s="344"/>
      <c r="BD207" s="344"/>
      <c r="BE207" s="344"/>
      <c r="BF207" s="344"/>
      <c r="BG207" s="344"/>
      <c r="BH207" s="344"/>
      <c r="BI207" s="344"/>
      <c r="BJ207" s="344"/>
      <c r="BK207" s="344"/>
      <c r="BL207" s="344"/>
      <c r="BM207" s="344"/>
      <c r="BN207" s="344"/>
      <c r="BO207" s="344"/>
      <c r="BP207" s="344"/>
      <c r="BQ207" s="344"/>
      <c r="BR207" s="344"/>
      <c r="BS207" s="344"/>
    </row>
    <row r="208" spans="1:71" ht="12.75" x14ac:dyDescent="0.2">
      <c r="A208" s="350"/>
      <c r="B208" s="344"/>
      <c r="C208" s="344"/>
      <c r="D208" s="344"/>
      <c r="E208" s="344"/>
      <c r="F208" s="344"/>
      <c r="G208" s="344"/>
      <c r="H208" s="344"/>
      <c r="I208" s="344"/>
      <c r="J208" s="344"/>
      <c r="K208" s="344"/>
      <c r="L208" s="344"/>
      <c r="M208" s="344"/>
      <c r="N208" s="344"/>
      <c r="O208" s="344"/>
      <c r="P208" s="344"/>
      <c r="Q208" s="344"/>
      <c r="R208" s="344"/>
      <c r="S208" s="344"/>
      <c r="T208" s="344"/>
      <c r="U208" s="344"/>
      <c r="V208" s="344"/>
      <c r="W208" s="344"/>
      <c r="X208" s="344"/>
      <c r="Y208" s="344"/>
      <c r="Z208" s="344"/>
      <c r="AA208" s="344"/>
      <c r="AB208" s="344"/>
      <c r="AC208" s="344"/>
      <c r="AD208" s="344"/>
      <c r="AE208" s="344"/>
      <c r="AF208" s="344"/>
      <c r="AG208" s="344"/>
      <c r="AH208" s="344"/>
      <c r="AI208" s="344"/>
      <c r="AJ208" s="344"/>
      <c r="AK208" s="344"/>
      <c r="AL208" s="344"/>
      <c r="AM208" s="344"/>
      <c r="AN208" s="344"/>
      <c r="AO208" s="344"/>
      <c r="AP208" s="344"/>
      <c r="AQ208" s="345"/>
      <c r="AR208" s="345"/>
      <c r="AS208" s="345"/>
      <c r="AT208" s="344"/>
      <c r="AU208" s="344"/>
      <c r="AV208" s="344"/>
      <c r="AW208" s="344"/>
      <c r="AX208" s="344"/>
      <c r="AY208" s="344"/>
      <c r="AZ208" s="344"/>
      <c r="BA208" s="344"/>
      <c r="BB208" s="344"/>
      <c r="BC208" s="344"/>
      <c r="BD208" s="344"/>
      <c r="BE208" s="344"/>
      <c r="BF208" s="344"/>
      <c r="BG208" s="344"/>
      <c r="BH208" s="344"/>
      <c r="BI208" s="344"/>
      <c r="BJ208" s="344"/>
      <c r="BK208" s="344"/>
      <c r="BL208" s="344"/>
      <c r="BM208" s="344"/>
      <c r="BN208" s="344"/>
      <c r="BO208" s="344"/>
      <c r="BP208" s="344"/>
      <c r="BQ208" s="344"/>
      <c r="BR208" s="344"/>
      <c r="BS208" s="344"/>
    </row>
  </sheetData>
  <mergeCells count="22">
    <mergeCell ref="D30:F30"/>
    <mergeCell ref="G30:H30"/>
    <mergeCell ref="A16:H16"/>
    <mergeCell ref="D28:F28"/>
    <mergeCell ref="A18:H18"/>
    <mergeCell ref="G28:H28"/>
    <mergeCell ref="D29:F29"/>
    <mergeCell ref="G29:H29"/>
    <mergeCell ref="A5:H5"/>
    <mergeCell ref="A7:H7"/>
    <mergeCell ref="A9:H9"/>
    <mergeCell ref="A12:H12"/>
    <mergeCell ref="A15:H15"/>
    <mergeCell ref="A10:H10"/>
    <mergeCell ref="A13:H13"/>
    <mergeCell ref="D122:D125"/>
    <mergeCell ref="G122:G125"/>
    <mergeCell ref="D31:F31"/>
    <mergeCell ref="G31:H31"/>
    <mergeCell ref="A97:L97"/>
    <mergeCell ref="B116:C116"/>
    <mergeCell ref="D116:E116"/>
  </mergeCells>
  <pageMargins left="0.31496062992125984" right="0.11811023622047245" top="0.74803149606299213" bottom="0.35433070866141736" header="0.31496062992125984" footer="0.31496062992125984"/>
  <pageSetup paperSize="9" scale="23"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49" zoomScale="60" workbookViewId="0">
      <selection activeCell="F54" sqref="F54"/>
    </sheetView>
  </sheetViews>
  <sheetFormatPr defaultRowHeight="15.75" x14ac:dyDescent="0.25"/>
  <cols>
    <col min="1" max="1" width="9.140625" style="58"/>
    <col min="2" max="2" width="37.7109375" style="58" customWidth="1"/>
    <col min="3" max="6" width="17.28515625" style="58" customWidth="1"/>
    <col min="7" max="8" width="17.28515625" style="58" hidden="1" customWidth="1"/>
    <col min="9" max="10" width="18.28515625" style="58" customWidth="1"/>
    <col min="11" max="11" width="64.85546875" style="58" customWidth="1"/>
    <col min="12" max="12" width="32.28515625" style="58" customWidth="1"/>
    <col min="13" max="252" width="9.140625" style="58"/>
    <col min="253" max="253" width="37.7109375" style="58" customWidth="1"/>
    <col min="254" max="254" width="9.140625" style="58"/>
    <col min="255" max="255" width="12.85546875" style="58" customWidth="1"/>
    <col min="256" max="257" width="0" style="58" hidden="1" customWidth="1"/>
    <col min="258" max="258" width="18.28515625" style="58" customWidth="1"/>
    <col min="259" max="259" width="64.85546875" style="58" customWidth="1"/>
    <col min="260" max="263" width="9.140625" style="58"/>
    <col min="264" max="264" width="14.85546875" style="58" customWidth="1"/>
    <col min="265" max="508" width="9.140625" style="58"/>
    <col min="509" max="509" width="37.7109375" style="58" customWidth="1"/>
    <col min="510" max="510" width="9.140625" style="58"/>
    <col min="511" max="511" width="12.85546875" style="58" customWidth="1"/>
    <col min="512" max="513" width="0" style="58" hidden="1" customWidth="1"/>
    <col min="514" max="514" width="18.28515625" style="58" customWidth="1"/>
    <col min="515" max="515" width="64.85546875" style="58" customWidth="1"/>
    <col min="516" max="519" width="9.140625" style="58"/>
    <col min="520" max="520" width="14.85546875" style="58" customWidth="1"/>
    <col min="521" max="764" width="9.140625" style="58"/>
    <col min="765" max="765" width="37.7109375" style="58" customWidth="1"/>
    <col min="766" max="766" width="9.140625" style="58"/>
    <col min="767" max="767" width="12.85546875" style="58" customWidth="1"/>
    <col min="768" max="769" width="0" style="58" hidden="1" customWidth="1"/>
    <col min="770" max="770" width="18.28515625" style="58" customWidth="1"/>
    <col min="771" max="771" width="64.85546875" style="58" customWidth="1"/>
    <col min="772" max="775" width="9.140625" style="58"/>
    <col min="776" max="776" width="14.85546875" style="58" customWidth="1"/>
    <col min="777" max="1020" width="9.140625" style="58"/>
    <col min="1021" max="1021" width="37.7109375" style="58" customWidth="1"/>
    <col min="1022" max="1022" width="9.140625" style="58"/>
    <col min="1023" max="1023" width="12.85546875" style="58" customWidth="1"/>
    <col min="1024" max="1025" width="0" style="58" hidden="1" customWidth="1"/>
    <col min="1026" max="1026" width="18.28515625" style="58" customWidth="1"/>
    <col min="1027" max="1027" width="64.85546875" style="58" customWidth="1"/>
    <col min="1028" max="1031" width="9.140625" style="58"/>
    <col min="1032" max="1032" width="14.85546875" style="58" customWidth="1"/>
    <col min="1033" max="1276" width="9.140625" style="58"/>
    <col min="1277" max="1277" width="37.7109375" style="58" customWidth="1"/>
    <col min="1278" max="1278" width="9.140625" style="58"/>
    <col min="1279" max="1279" width="12.85546875" style="58" customWidth="1"/>
    <col min="1280" max="1281" width="0" style="58" hidden="1" customWidth="1"/>
    <col min="1282" max="1282" width="18.28515625" style="58" customWidth="1"/>
    <col min="1283" max="1283" width="64.85546875" style="58" customWidth="1"/>
    <col min="1284" max="1287" width="9.140625" style="58"/>
    <col min="1288" max="1288" width="14.85546875" style="58" customWidth="1"/>
    <col min="1289" max="1532" width="9.140625" style="58"/>
    <col min="1533" max="1533" width="37.7109375" style="58" customWidth="1"/>
    <col min="1534" max="1534" width="9.140625" style="58"/>
    <col min="1535" max="1535" width="12.85546875" style="58" customWidth="1"/>
    <col min="1536" max="1537" width="0" style="58" hidden="1" customWidth="1"/>
    <col min="1538" max="1538" width="18.28515625" style="58" customWidth="1"/>
    <col min="1539" max="1539" width="64.85546875" style="58" customWidth="1"/>
    <col min="1540" max="1543" width="9.140625" style="58"/>
    <col min="1544" max="1544" width="14.85546875" style="58" customWidth="1"/>
    <col min="1545" max="1788" width="9.140625" style="58"/>
    <col min="1789" max="1789" width="37.7109375" style="58" customWidth="1"/>
    <col min="1790" max="1790" width="9.140625" style="58"/>
    <col min="1791" max="1791" width="12.85546875" style="58" customWidth="1"/>
    <col min="1792" max="1793" width="0" style="58" hidden="1" customWidth="1"/>
    <col min="1794" max="1794" width="18.28515625" style="58" customWidth="1"/>
    <col min="1795" max="1795" width="64.85546875" style="58" customWidth="1"/>
    <col min="1796" max="1799" width="9.140625" style="58"/>
    <col min="1800" max="1800" width="14.85546875" style="58" customWidth="1"/>
    <col min="1801" max="2044" width="9.140625" style="58"/>
    <col min="2045" max="2045" width="37.7109375" style="58" customWidth="1"/>
    <col min="2046" max="2046" width="9.140625" style="58"/>
    <col min="2047" max="2047" width="12.85546875" style="58" customWidth="1"/>
    <col min="2048" max="2049" width="0" style="58" hidden="1" customWidth="1"/>
    <col min="2050" max="2050" width="18.28515625" style="58" customWidth="1"/>
    <col min="2051" max="2051" width="64.85546875" style="58" customWidth="1"/>
    <col min="2052" max="2055" width="9.140625" style="58"/>
    <col min="2056" max="2056" width="14.85546875" style="58" customWidth="1"/>
    <col min="2057" max="2300" width="9.140625" style="58"/>
    <col min="2301" max="2301" width="37.7109375" style="58" customWidth="1"/>
    <col min="2302" max="2302" width="9.140625" style="58"/>
    <col min="2303" max="2303" width="12.85546875" style="58" customWidth="1"/>
    <col min="2304" max="2305" width="0" style="58" hidden="1" customWidth="1"/>
    <col min="2306" max="2306" width="18.28515625" style="58" customWidth="1"/>
    <col min="2307" max="2307" width="64.85546875" style="58" customWidth="1"/>
    <col min="2308" max="2311" width="9.140625" style="58"/>
    <col min="2312" max="2312" width="14.85546875" style="58" customWidth="1"/>
    <col min="2313" max="2556" width="9.140625" style="58"/>
    <col min="2557" max="2557" width="37.7109375" style="58" customWidth="1"/>
    <col min="2558" max="2558" width="9.140625" style="58"/>
    <col min="2559" max="2559" width="12.85546875" style="58" customWidth="1"/>
    <col min="2560" max="2561" width="0" style="58" hidden="1" customWidth="1"/>
    <col min="2562" max="2562" width="18.28515625" style="58" customWidth="1"/>
    <col min="2563" max="2563" width="64.85546875" style="58" customWidth="1"/>
    <col min="2564" max="2567" width="9.140625" style="58"/>
    <col min="2568" max="2568" width="14.85546875" style="58" customWidth="1"/>
    <col min="2569" max="2812" width="9.140625" style="58"/>
    <col min="2813" max="2813" width="37.7109375" style="58" customWidth="1"/>
    <col min="2814" max="2814" width="9.140625" style="58"/>
    <col min="2815" max="2815" width="12.85546875" style="58" customWidth="1"/>
    <col min="2816" max="2817" width="0" style="58" hidden="1" customWidth="1"/>
    <col min="2818" max="2818" width="18.28515625" style="58" customWidth="1"/>
    <col min="2819" max="2819" width="64.85546875" style="58" customWidth="1"/>
    <col min="2820" max="2823" width="9.140625" style="58"/>
    <col min="2824" max="2824" width="14.85546875" style="58" customWidth="1"/>
    <col min="2825" max="3068" width="9.140625" style="58"/>
    <col min="3069" max="3069" width="37.7109375" style="58" customWidth="1"/>
    <col min="3070" max="3070" width="9.140625" style="58"/>
    <col min="3071" max="3071" width="12.85546875" style="58" customWidth="1"/>
    <col min="3072" max="3073" width="0" style="58" hidden="1" customWidth="1"/>
    <col min="3074" max="3074" width="18.28515625" style="58" customWidth="1"/>
    <col min="3075" max="3075" width="64.85546875" style="58" customWidth="1"/>
    <col min="3076" max="3079" width="9.140625" style="58"/>
    <col min="3080" max="3080" width="14.85546875" style="58" customWidth="1"/>
    <col min="3081" max="3324" width="9.140625" style="58"/>
    <col min="3325" max="3325" width="37.7109375" style="58" customWidth="1"/>
    <col min="3326" max="3326" width="9.140625" style="58"/>
    <col min="3327" max="3327" width="12.85546875" style="58" customWidth="1"/>
    <col min="3328" max="3329" width="0" style="58" hidden="1" customWidth="1"/>
    <col min="3330" max="3330" width="18.28515625" style="58" customWidth="1"/>
    <col min="3331" max="3331" width="64.85546875" style="58" customWidth="1"/>
    <col min="3332" max="3335" width="9.140625" style="58"/>
    <col min="3336" max="3336" width="14.85546875" style="58" customWidth="1"/>
    <col min="3337" max="3580" width="9.140625" style="58"/>
    <col min="3581" max="3581" width="37.7109375" style="58" customWidth="1"/>
    <col min="3582" max="3582" width="9.140625" style="58"/>
    <col min="3583" max="3583" width="12.85546875" style="58" customWidth="1"/>
    <col min="3584" max="3585" width="0" style="58" hidden="1" customWidth="1"/>
    <col min="3586" max="3586" width="18.28515625" style="58" customWidth="1"/>
    <col min="3587" max="3587" width="64.85546875" style="58" customWidth="1"/>
    <col min="3588" max="3591" width="9.140625" style="58"/>
    <col min="3592" max="3592" width="14.85546875" style="58" customWidth="1"/>
    <col min="3593" max="3836" width="9.140625" style="58"/>
    <col min="3837" max="3837" width="37.7109375" style="58" customWidth="1"/>
    <col min="3838" max="3838" width="9.140625" style="58"/>
    <col min="3839" max="3839" width="12.85546875" style="58" customWidth="1"/>
    <col min="3840" max="3841" width="0" style="58" hidden="1" customWidth="1"/>
    <col min="3842" max="3842" width="18.28515625" style="58" customWidth="1"/>
    <col min="3843" max="3843" width="64.85546875" style="58" customWidth="1"/>
    <col min="3844" max="3847" width="9.140625" style="58"/>
    <col min="3848" max="3848" width="14.85546875" style="58" customWidth="1"/>
    <col min="3849" max="4092" width="9.140625" style="58"/>
    <col min="4093" max="4093" width="37.7109375" style="58" customWidth="1"/>
    <col min="4094" max="4094" width="9.140625" style="58"/>
    <col min="4095" max="4095" width="12.85546875" style="58" customWidth="1"/>
    <col min="4096" max="4097" width="0" style="58" hidden="1" customWidth="1"/>
    <col min="4098" max="4098" width="18.28515625" style="58" customWidth="1"/>
    <col min="4099" max="4099" width="64.85546875" style="58" customWidth="1"/>
    <col min="4100" max="4103" width="9.140625" style="58"/>
    <col min="4104" max="4104" width="14.85546875" style="58" customWidth="1"/>
    <col min="4105" max="4348" width="9.140625" style="58"/>
    <col min="4349" max="4349" width="37.7109375" style="58" customWidth="1"/>
    <col min="4350" max="4350" width="9.140625" style="58"/>
    <col min="4351" max="4351" width="12.85546875" style="58" customWidth="1"/>
    <col min="4352" max="4353" width="0" style="58" hidden="1" customWidth="1"/>
    <col min="4354" max="4354" width="18.28515625" style="58" customWidth="1"/>
    <col min="4355" max="4355" width="64.85546875" style="58" customWidth="1"/>
    <col min="4356" max="4359" width="9.140625" style="58"/>
    <col min="4360" max="4360" width="14.85546875" style="58" customWidth="1"/>
    <col min="4361" max="4604" width="9.140625" style="58"/>
    <col min="4605" max="4605" width="37.7109375" style="58" customWidth="1"/>
    <col min="4606" max="4606" width="9.140625" style="58"/>
    <col min="4607" max="4607" width="12.85546875" style="58" customWidth="1"/>
    <col min="4608" max="4609" width="0" style="58" hidden="1" customWidth="1"/>
    <col min="4610" max="4610" width="18.28515625" style="58" customWidth="1"/>
    <col min="4611" max="4611" width="64.85546875" style="58" customWidth="1"/>
    <col min="4612" max="4615" width="9.140625" style="58"/>
    <col min="4616" max="4616" width="14.85546875" style="58" customWidth="1"/>
    <col min="4617" max="4860" width="9.140625" style="58"/>
    <col min="4861" max="4861" width="37.7109375" style="58" customWidth="1"/>
    <col min="4862" max="4862" width="9.140625" style="58"/>
    <col min="4863" max="4863" width="12.85546875" style="58" customWidth="1"/>
    <col min="4864" max="4865" width="0" style="58" hidden="1" customWidth="1"/>
    <col min="4866" max="4866" width="18.28515625" style="58" customWidth="1"/>
    <col min="4867" max="4867" width="64.85546875" style="58" customWidth="1"/>
    <col min="4868" max="4871" width="9.140625" style="58"/>
    <col min="4872" max="4872" width="14.85546875" style="58" customWidth="1"/>
    <col min="4873" max="5116" width="9.140625" style="58"/>
    <col min="5117" max="5117" width="37.7109375" style="58" customWidth="1"/>
    <col min="5118" max="5118" width="9.140625" style="58"/>
    <col min="5119" max="5119" width="12.85546875" style="58" customWidth="1"/>
    <col min="5120" max="5121" width="0" style="58" hidden="1" customWidth="1"/>
    <col min="5122" max="5122" width="18.28515625" style="58" customWidth="1"/>
    <col min="5123" max="5123" width="64.85546875" style="58" customWidth="1"/>
    <col min="5124" max="5127" width="9.140625" style="58"/>
    <col min="5128" max="5128" width="14.85546875" style="58" customWidth="1"/>
    <col min="5129" max="5372" width="9.140625" style="58"/>
    <col min="5373" max="5373" width="37.7109375" style="58" customWidth="1"/>
    <col min="5374" max="5374" width="9.140625" style="58"/>
    <col min="5375" max="5375" width="12.85546875" style="58" customWidth="1"/>
    <col min="5376" max="5377" width="0" style="58" hidden="1" customWidth="1"/>
    <col min="5378" max="5378" width="18.28515625" style="58" customWidth="1"/>
    <col min="5379" max="5379" width="64.85546875" style="58" customWidth="1"/>
    <col min="5380" max="5383" width="9.140625" style="58"/>
    <col min="5384" max="5384" width="14.85546875" style="58" customWidth="1"/>
    <col min="5385" max="5628" width="9.140625" style="58"/>
    <col min="5629" max="5629" width="37.7109375" style="58" customWidth="1"/>
    <col min="5630" max="5630" width="9.140625" style="58"/>
    <col min="5631" max="5631" width="12.85546875" style="58" customWidth="1"/>
    <col min="5632" max="5633" width="0" style="58" hidden="1" customWidth="1"/>
    <col min="5634" max="5634" width="18.28515625" style="58" customWidth="1"/>
    <col min="5635" max="5635" width="64.85546875" style="58" customWidth="1"/>
    <col min="5636" max="5639" width="9.140625" style="58"/>
    <col min="5640" max="5640" width="14.85546875" style="58" customWidth="1"/>
    <col min="5641" max="5884" width="9.140625" style="58"/>
    <col min="5885" max="5885" width="37.7109375" style="58" customWidth="1"/>
    <col min="5886" max="5886" width="9.140625" style="58"/>
    <col min="5887" max="5887" width="12.85546875" style="58" customWidth="1"/>
    <col min="5888" max="5889" width="0" style="58" hidden="1" customWidth="1"/>
    <col min="5890" max="5890" width="18.28515625" style="58" customWidth="1"/>
    <col min="5891" max="5891" width="64.85546875" style="58" customWidth="1"/>
    <col min="5892" max="5895" width="9.140625" style="58"/>
    <col min="5896" max="5896" width="14.85546875" style="58" customWidth="1"/>
    <col min="5897" max="6140" width="9.140625" style="58"/>
    <col min="6141" max="6141" width="37.7109375" style="58" customWidth="1"/>
    <col min="6142" max="6142" width="9.140625" style="58"/>
    <col min="6143" max="6143" width="12.85546875" style="58" customWidth="1"/>
    <col min="6144" max="6145" width="0" style="58" hidden="1" customWidth="1"/>
    <col min="6146" max="6146" width="18.28515625" style="58" customWidth="1"/>
    <col min="6147" max="6147" width="64.85546875" style="58" customWidth="1"/>
    <col min="6148" max="6151" width="9.140625" style="58"/>
    <col min="6152" max="6152" width="14.85546875" style="58" customWidth="1"/>
    <col min="6153" max="6396" width="9.140625" style="58"/>
    <col min="6397" max="6397" width="37.7109375" style="58" customWidth="1"/>
    <col min="6398" max="6398" width="9.140625" style="58"/>
    <col min="6399" max="6399" width="12.85546875" style="58" customWidth="1"/>
    <col min="6400" max="6401" width="0" style="58" hidden="1" customWidth="1"/>
    <col min="6402" max="6402" width="18.28515625" style="58" customWidth="1"/>
    <col min="6403" max="6403" width="64.85546875" style="58" customWidth="1"/>
    <col min="6404" max="6407" width="9.140625" style="58"/>
    <col min="6408" max="6408" width="14.85546875" style="58" customWidth="1"/>
    <col min="6409" max="6652" width="9.140625" style="58"/>
    <col min="6653" max="6653" width="37.7109375" style="58" customWidth="1"/>
    <col min="6654" max="6654" width="9.140625" style="58"/>
    <col min="6655" max="6655" width="12.85546875" style="58" customWidth="1"/>
    <col min="6656" max="6657" width="0" style="58" hidden="1" customWidth="1"/>
    <col min="6658" max="6658" width="18.28515625" style="58" customWidth="1"/>
    <col min="6659" max="6659" width="64.85546875" style="58" customWidth="1"/>
    <col min="6660" max="6663" width="9.140625" style="58"/>
    <col min="6664" max="6664" width="14.85546875" style="58" customWidth="1"/>
    <col min="6665" max="6908" width="9.140625" style="58"/>
    <col min="6909" max="6909" width="37.7109375" style="58" customWidth="1"/>
    <col min="6910" max="6910" width="9.140625" style="58"/>
    <col min="6911" max="6911" width="12.85546875" style="58" customWidth="1"/>
    <col min="6912" max="6913" width="0" style="58" hidden="1" customWidth="1"/>
    <col min="6914" max="6914" width="18.28515625" style="58" customWidth="1"/>
    <col min="6915" max="6915" width="64.85546875" style="58" customWidth="1"/>
    <col min="6916" max="6919" width="9.140625" style="58"/>
    <col min="6920" max="6920" width="14.85546875" style="58" customWidth="1"/>
    <col min="6921" max="7164" width="9.140625" style="58"/>
    <col min="7165" max="7165" width="37.7109375" style="58" customWidth="1"/>
    <col min="7166" max="7166" width="9.140625" style="58"/>
    <col min="7167" max="7167" width="12.85546875" style="58" customWidth="1"/>
    <col min="7168" max="7169" width="0" style="58" hidden="1" customWidth="1"/>
    <col min="7170" max="7170" width="18.28515625" style="58" customWidth="1"/>
    <col min="7171" max="7171" width="64.85546875" style="58" customWidth="1"/>
    <col min="7172" max="7175" width="9.140625" style="58"/>
    <col min="7176" max="7176" width="14.85546875" style="58" customWidth="1"/>
    <col min="7177" max="7420" width="9.140625" style="58"/>
    <col min="7421" max="7421" width="37.7109375" style="58" customWidth="1"/>
    <col min="7422" max="7422" width="9.140625" style="58"/>
    <col min="7423" max="7423" width="12.85546875" style="58" customWidth="1"/>
    <col min="7424" max="7425" width="0" style="58" hidden="1" customWidth="1"/>
    <col min="7426" max="7426" width="18.28515625" style="58" customWidth="1"/>
    <col min="7427" max="7427" width="64.85546875" style="58" customWidth="1"/>
    <col min="7428" max="7431" width="9.140625" style="58"/>
    <col min="7432" max="7432" width="14.85546875" style="58" customWidth="1"/>
    <col min="7433" max="7676" width="9.140625" style="58"/>
    <col min="7677" max="7677" width="37.7109375" style="58" customWidth="1"/>
    <col min="7678" max="7678" width="9.140625" style="58"/>
    <col min="7679" max="7679" width="12.85546875" style="58" customWidth="1"/>
    <col min="7680" max="7681" width="0" style="58" hidden="1" customWidth="1"/>
    <col min="7682" max="7682" width="18.28515625" style="58" customWidth="1"/>
    <col min="7683" max="7683" width="64.85546875" style="58" customWidth="1"/>
    <col min="7684" max="7687" width="9.140625" style="58"/>
    <col min="7688" max="7688" width="14.85546875" style="58" customWidth="1"/>
    <col min="7689" max="7932" width="9.140625" style="58"/>
    <col min="7933" max="7933" width="37.7109375" style="58" customWidth="1"/>
    <col min="7934" max="7934" width="9.140625" style="58"/>
    <col min="7935" max="7935" width="12.85546875" style="58" customWidth="1"/>
    <col min="7936" max="7937" width="0" style="58" hidden="1" customWidth="1"/>
    <col min="7938" max="7938" width="18.28515625" style="58" customWidth="1"/>
    <col min="7939" max="7939" width="64.85546875" style="58" customWidth="1"/>
    <col min="7940" max="7943" width="9.140625" style="58"/>
    <col min="7944" max="7944" width="14.85546875" style="58" customWidth="1"/>
    <col min="7945" max="8188" width="9.140625" style="58"/>
    <col min="8189" max="8189" width="37.7109375" style="58" customWidth="1"/>
    <col min="8190" max="8190" width="9.140625" style="58"/>
    <col min="8191" max="8191" width="12.85546875" style="58" customWidth="1"/>
    <col min="8192" max="8193" width="0" style="58" hidden="1" customWidth="1"/>
    <col min="8194" max="8194" width="18.28515625" style="58" customWidth="1"/>
    <col min="8195" max="8195" width="64.85546875" style="58" customWidth="1"/>
    <col min="8196" max="8199" width="9.140625" style="58"/>
    <col min="8200" max="8200" width="14.85546875" style="58" customWidth="1"/>
    <col min="8201" max="8444" width="9.140625" style="58"/>
    <col min="8445" max="8445" width="37.7109375" style="58" customWidth="1"/>
    <col min="8446" max="8446" width="9.140625" style="58"/>
    <col min="8447" max="8447" width="12.85546875" style="58" customWidth="1"/>
    <col min="8448" max="8449" width="0" style="58" hidden="1" customWidth="1"/>
    <col min="8450" max="8450" width="18.28515625" style="58" customWidth="1"/>
    <col min="8451" max="8451" width="64.85546875" style="58" customWidth="1"/>
    <col min="8452" max="8455" width="9.140625" style="58"/>
    <col min="8456" max="8456" width="14.85546875" style="58" customWidth="1"/>
    <col min="8457" max="8700" width="9.140625" style="58"/>
    <col min="8701" max="8701" width="37.7109375" style="58" customWidth="1"/>
    <col min="8702" max="8702" width="9.140625" style="58"/>
    <col min="8703" max="8703" width="12.85546875" style="58" customWidth="1"/>
    <col min="8704" max="8705" width="0" style="58" hidden="1" customWidth="1"/>
    <col min="8706" max="8706" width="18.28515625" style="58" customWidth="1"/>
    <col min="8707" max="8707" width="64.85546875" style="58" customWidth="1"/>
    <col min="8708" max="8711" width="9.140625" style="58"/>
    <col min="8712" max="8712" width="14.85546875" style="58" customWidth="1"/>
    <col min="8713" max="8956" width="9.140625" style="58"/>
    <col min="8957" max="8957" width="37.7109375" style="58" customWidth="1"/>
    <col min="8958" max="8958" width="9.140625" style="58"/>
    <col min="8959" max="8959" width="12.85546875" style="58" customWidth="1"/>
    <col min="8960" max="8961" width="0" style="58" hidden="1" customWidth="1"/>
    <col min="8962" max="8962" width="18.28515625" style="58" customWidth="1"/>
    <col min="8963" max="8963" width="64.85546875" style="58" customWidth="1"/>
    <col min="8964" max="8967" width="9.140625" style="58"/>
    <col min="8968" max="8968" width="14.85546875" style="58" customWidth="1"/>
    <col min="8969" max="9212" width="9.140625" style="58"/>
    <col min="9213" max="9213" width="37.7109375" style="58" customWidth="1"/>
    <col min="9214" max="9214" width="9.140625" style="58"/>
    <col min="9215" max="9215" width="12.85546875" style="58" customWidth="1"/>
    <col min="9216" max="9217" width="0" style="58" hidden="1" customWidth="1"/>
    <col min="9218" max="9218" width="18.28515625" style="58" customWidth="1"/>
    <col min="9219" max="9219" width="64.85546875" style="58" customWidth="1"/>
    <col min="9220" max="9223" width="9.140625" style="58"/>
    <col min="9224" max="9224" width="14.85546875" style="58" customWidth="1"/>
    <col min="9225" max="9468" width="9.140625" style="58"/>
    <col min="9469" max="9469" width="37.7109375" style="58" customWidth="1"/>
    <col min="9470" max="9470" width="9.140625" style="58"/>
    <col min="9471" max="9471" width="12.85546875" style="58" customWidth="1"/>
    <col min="9472" max="9473" width="0" style="58" hidden="1" customWidth="1"/>
    <col min="9474" max="9474" width="18.28515625" style="58" customWidth="1"/>
    <col min="9475" max="9475" width="64.85546875" style="58" customWidth="1"/>
    <col min="9476" max="9479" width="9.140625" style="58"/>
    <col min="9480" max="9480" width="14.85546875" style="58" customWidth="1"/>
    <col min="9481" max="9724" width="9.140625" style="58"/>
    <col min="9725" max="9725" width="37.7109375" style="58" customWidth="1"/>
    <col min="9726" max="9726" width="9.140625" style="58"/>
    <col min="9727" max="9727" width="12.85546875" style="58" customWidth="1"/>
    <col min="9728" max="9729" width="0" style="58" hidden="1" customWidth="1"/>
    <col min="9730" max="9730" width="18.28515625" style="58" customWidth="1"/>
    <col min="9731" max="9731" width="64.85546875" style="58" customWidth="1"/>
    <col min="9732" max="9735" width="9.140625" style="58"/>
    <col min="9736" max="9736" width="14.85546875" style="58" customWidth="1"/>
    <col min="9737" max="9980" width="9.140625" style="58"/>
    <col min="9981" max="9981" width="37.7109375" style="58" customWidth="1"/>
    <col min="9982" max="9982" width="9.140625" style="58"/>
    <col min="9983" max="9983" width="12.85546875" style="58" customWidth="1"/>
    <col min="9984" max="9985" width="0" style="58" hidden="1" customWidth="1"/>
    <col min="9986" max="9986" width="18.28515625" style="58" customWidth="1"/>
    <col min="9987" max="9987" width="64.85546875" style="58" customWidth="1"/>
    <col min="9988" max="9991" width="9.140625" style="58"/>
    <col min="9992" max="9992" width="14.85546875" style="58" customWidth="1"/>
    <col min="9993" max="10236" width="9.140625" style="58"/>
    <col min="10237" max="10237" width="37.7109375" style="58" customWidth="1"/>
    <col min="10238" max="10238" width="9.140625" style="58"/>
    <col min="10239" max="10239" width="12.85546875" style="58" customWidth="1"/>
    <col min="10240" max="10241" width="0" style="58" hidden="1" customWidth="1"/>
    <col min="10242" max="10242" width="18.28515625" style="58" customWidth="1"/>
    <col min="10243" max="10243" width="64.85546875" style="58" customWidth="1"/>
    <col min="10244" max="10247" width="9.140625" style="58"/>
    <col min="10248" max="10248" width="14.85546875" style="58" customWidth="1"/>
    <col min="10249" max="10492" width="9.140625" style="58"/>
    <col min="10493" max="10493" width="37.7109375" style="58" customWidth="1"/>
    <col min="10494" max="10494" width="9.140625" style="58"/>
    <col min="10495" max="10495" width="12.85546875" style="58" customWidth="1"/>
    <col min="10496" max="10497" width="0" style="58" hidden="1" customWidth="1"/>
    <col min="10498" max="10498" width="18.28515625" style="58" customWidth="1"/>
    <col min="10499" max="10499" width="64.85546875" style="58" customWidth="1"/>
    <col min="10500" max="10503" width="9.140625" style="58"/>
    <col min="10504" max="10504" width="14.85546875" style="58" customWidth="1"/>
    <col min="10505" max="10748" width="9.140625" style="58"/>
    <col min="10749" max="10749" width="37.7109375" style="58" customWidth="1"/>
    <col min="10750" max="10750" width="9.140625" style="58"/>
    <col min="10751" max="10751" width="12.85546875" style="58" customWidth="1"/>
    <col min="10752" max="10753" width="0" style="58" hidden="1" customWidth="1"/>
    <col min="10754" max="10754" width="18.28515625" style="58" customWidth="1"/>
    <col min="10755" max="10755" width="64.85546875" style="58" customWidth="1"/>
    <col min="10756" max="10759" width="9.140625" style="58"/>
    <col min="10760" max="10760" width="14.85546875" style="58" customWidth="1"/>
    <col min="10761" max="11004" width="9.140625" style="58"/>
    <col min="11005" max="11005" width="37.7109375" style="58" customWidth="1"/>
    <col min="11006" max="11006" width="9.140625" style="58"/>
    <col min="11007" max="11007" width="12.85546875" style="58" customWidth="1"/>
    <col min="11008" max="11009" width="0" style="58" hidden="1" customWidth="1"/>
    <col min="11010" max="11010" width="18.28515625" style="58" customWidth="1"/>
    <col min="11011" max="11011" width="64.85546875" style="58" customWidth="1"/>
    <col min="11012" max="11015" width="9.140625" style="58"/>
    <col min="11016" max="11016" width="14.85546875" style="58" customWidth="1"/>
    <col min="11017" max="11260" width="9.140625" style="58"/>
    <col min="11261" max="11261" width="37.7109375" style="58" customWidth="1"/>
    <col min="11262" max="11262" width="9.140625" style="58"/>
    <col min="11263" max="11263" width="12.85546875" style="58" customWidth="1"/>
    <col min="11264" max="11265" width="0" style="58" hidden="1" customWidth="1"/>
    <col min="11266" max="11266" width="18.28515625" style="58" customWidth="1"/>
    <col min="11267" max="11267" width="64.85546875" style="58" customWidth="1"/>
    <col min="11268" max="11271" width="9.140625" style="58"/>
    <col min="11272" max="11272" width="14.85546875" style="58" customWidth="1"/>
    <col min="11273" max="11516" width="9.140625" style="58"/>
    <col min="11517" max="11517" width="37.7109375" style="58" customWidth="1"/>
    <col min="11518" max="11518" width="9.140625" style="58"/>
    <col min="11519" max="11519" width="12.85546875" style="58" customWidth="1"/>
    <col min="11520" max="11521" width="0" style="58" hidden="1" customWidth="1"/>
    <col min="11522" max="11522" width="18.28515625" style="58" customWidth="1"/>
    <col min="11523" max="11523" width="64.85546875" style="58" customWidth="1"/>
    <col min="11524" max="11527" width="9.140625" style="58"/>
    <col min="11528" max="11528" width="14.85546875" style="58" customWidth="1"/>
    <col min="11529" max="11772" width="9.140625" style="58"/>
    <col min="11773" max="11773" width="37.7109375" style="58" customWidth="1"/>
    <col min="11774" max="11774" width="9.140625" style="58"/>
    <col min="11775" max="11775" width="12.85546875" style="58" customWidth="1"/>
    <col min="11776" max="11777" width="0" style="58" hidden="1" customWidth="1"/>
    <col min="11778" max="11778" width="18.28515625" style="58" customWidth="1"/>
    <col min="11779" max="11779" width="64.85546875" style="58" customWidth="1"/>
    <col min="11780" max="11783" width="9.140625" style="58"/>
    <col min="11784" max="11784" width="14.85546875" style="58" customWidth="1"/>
    <col min="11785" max="12028" width="9.140625" style="58"/>
    <col min="12029" max="12029" width="37.7109375" style="58" customWidth="1"/>
    <col min="12030" max="12030" width="9.140625" style="58"/>
    <col min="12031" max="12031" width="12.85546875" style="58" customWidth="1"/>
    <col min="12032" max="12033" width="0" style="58" hidden="1" customWidth="1"/>
    <col min="12034" max="12034" width="18.28515625" style="58" customWidth="1"/>
    <col min="12035" max="12035" width="64.85546875" style="58" customWidth="1"/>
    <col min="12036" max="12039" width="9.140625" style="58"/>
    <col min="12040" max="12040" width="14.85546875" style="58" customWidth="1"/>
    <col min="12041" max="12284" width="9.140625" style="58"/>
    <col min="12285" max="12285" width="37.7109375" style="58" customWidth="1"/>
    <col min="12286" max="12286" width="9.140625" style="58"/>
    <col min="12287" max="12287" width="12.85546875" style="58" customWidth="1"/>
    <col min="12288" max="12289" width="0" style="58" hidden="1" customWidth="1"/>
    <col min="12290" max="12290" width="18.28515625" style="58" customWidth="1"/>
    <col min="12291" max="12291" width="64.85546875" style="58" customWidth="1"/>
    <col min="12292" max="12295" width="9.140625" style="58"/>
    <col min="12296" max="12296" width="14.85546875" style="58" customWidth="1"/>
    <col min="12297" max="12540" width="9.140625" style="58"/>
    <col min="12541" max="12541" width="37.7109375" style="58" customWidth="1"/>
    <col min="12542" max="12542" width="9.140625" style="58"/>
    <col min="12543" max="12543" width="12.85546875" style="58" customWidth="1"/>
    <col min="12544" max="12545" width="0" style="58" hidden="1" customWidth="1"/>
    <col min="12546" max="12546" width="18.28515625" style="58" customWidth="1"/>
    <col min="12547" max="12547" width="64.85546875" style="58" customWidth="1"/>
    <col min="12548" max="12551" width="9.140625" style="58"/>
    <col min="12552" max="12552" width="14.85546875" style="58" customWidth="1"/>
    <col min="12553" max="12796" width="9.140625" style="58"/>
    <col min="12797" max="12797" width="37.7109375" style="58" customWidth="1"/>
    <col min="12798" max="12798" width="9.140625" style="58"/>
    <col min="12799" max="12799" width="12.85546875" style="58" customWidth="1"/>
    <col min="12800" max="12801" width="0" style="58" hidden="1" customWidth="1"/>
    <col min="12802" max="12802" width="18.28515625" style="58" customWidth="1"/>
    <col min="12803" max="12803" width="64.85546875" style="58" customWidth="1"/>
    <col min="12804" max="12807" width="9.140625" style="58"/>
    <col min="12808" max="12808" width="14.85546875" style="58" customWidth="1"/>
    <col min="12809" max="13052" width="9.140625" style="58"/>
    <col min="13053" max="13053" width="37.7109375" style="58" customWidth="1"/>
    <col min="13054" max="13054" width="9.140625" style="58"/>
    <col min="13055" max="13055" width="12.85546875" style="58" customWidth="1"/>
    <col min="13056" max="13057" width="0" style="58" hidden="1" customWidth="1"/>
    <col min="13058" max="13058" width="18.28515625" style="58" customWidth="1"/>
    <col min="13059" max="13059" width="64.85546875" style="58" customWidth="1"/>
    <col min="13060" max="13063" width="9.140625" style="58"/>
    <col min="13064" max="13064" width="14.85546875" style="58" customWidth="1"/>
    <col min="13065" max="13308" width="9.140625" style="58"/>
    <col min="13309" max="13309" width="37.7109375" style="58" customWidth="1"/>
    <col min="13310" max="13310" width="9.140625" style="58"/>
    <col min="13311" max="13311" width="12.85546875" style="58" customWidth="1"/>
    <col min="13312" max="13313" width="0" style="58" hidden="1" customWidth="1"/>
    <col min="13314" max="13314" width="18.28515625" style="58" customWidth="1"/>
    <col min="13315" max="13315" width="64.85546875" style="58" customWidth="1"/>
    <col min="13316" max="13319" width="9.140625" style="58"/>
    <col min="13320" max="13320" width="14.85546875" style="58" customWidth="1"/>
    <col min="13321" max="13564" width="9.140625" style="58"/>
    <col min="13565" max="13565" width="37.7109375" style="58" customWidth="1"/>
    <col min="13566" max="13566" width="9.140625" style="58"/>
    <col min="13567" max="13567" width="12.85546875" style="58" customWidth="1"/>
    <col min="13568" max="13569" width="0" style="58" hidden="1" customWidth="1"/>
    <col min="13570" max="13570" width="18.28515625" style="58" customWidth="1"/>
    <col min="13571" max="13571" width="64.85546875" style="58" customWidth="1"/>
    <col min="13572" max="13575" width="9.140625" style="58"/>
    <col min="13576" max="13576" width="14.85546875" style="58" customWidth="1"/>
    <col min="13577" max="13820" width="9.140625" style="58"/>
    <col min="13821" max="13821" width="37.7109375" style="58" customWidth="1"/>
    <col min="13822" max="13822" width="9.140625" style="58"/>
    <col min="13823" max="13823" width="12.85546875" style="58" customWidth="1"/>
    <col min="13824" max="13825" width="0" style="58" hidden="1" customWidth="1"/>
    <col min="13826" max="13826" width="18.28515625" style="58" customWidth="1"/>
    <col min="13827" max="13827" width="64.85546875" style="58" customWidth="1"/>
    <col min="13828" max="13831" width="9.140625" style="58"/>
    <col min="13832" max="13832" width="14.85546875" style="58" customWidth="1"/>
    <col min="13833" max="14076" width="9.140625" style="58"/>
    <col min="14077" max="14077" width="37.7109375" style="58" customWidth="1"/>
    <col min="14078" max="14078" width="9.140625" style="58"/>
    <col min="14079" max="14079" width="12.85546875" style="58" customWidth="1"/>
    <col min="14080" max="14081" width="0" style="58" hidden="1" customWidth="1"/>
    <col min="14082" max="14082" width="18.28515625" style="58" customWidth="1"/>
    <col min="14083" max="14083" width="64.85546875" style="58" customWidth="1"/>
    <col min="14084" max="14087" width="9.140625" style="58"/>
    <col min="14088" max="14088" width="14.85546875" style="58" customWidth="1"/>
    <col min="14089" max="14332" width="9.140625" style="58"/>
    <col min="14333" max="14333" width="37.7109375" style="58" customWidth="1"/>
    <col min="14334" max="14334" width="9.140625" style="58"/>
    <col min="14335" max="14335" width="12.85546875" style="58" customWidth="1"/>
    <col min="14336" max="14337" width="0" style="58" hidden="1" customWidth="1"/>
    <col min="14338" max="14338" width="18.28515625" style="58" customWidth="1"/>
    <col min="14339" max="14339" width="64.85546875" style="58" customWidth="1"/>
    <col min="14340" max="14343" width="9.140625" style="58"/>
    <col min="14344" max="14344" width="14.85546875" style="58" customWidth="1"/>
    <col min="14345" max="14588" width="9.140625" style="58"/>
    <col min="14589" max="14589" width="37.7109375" style="58" customWidth="1"/>
    <col min="14590" max="14590" width="9.140625" style="58"/>
    <col min="14591" max="14591" width="12.85546875" style="58" customWidth="1"/>
    <col min="14592" max="14593" width="0" style="58" hidden="1" customWidth="1"/>
    <col min="14594" max="14594" width="18.28515625" style="58" customWidth="1"/>
    <col min="14595" max="14595" width="64.85546875" style="58" customWidth="1"/>
    <col min="14596" max="14599" width="9.140625" style="58"/>
    <col min="14600" max="14600" width="14.85546875" style="58" customWidth="1"/>
    <col min="14601" max="14844" width="9.140625" style="58"/>
    <col min="14845" max="14845" width="37.7109375" style="58" customWidth="1"/>
    <col min="14846" max="14846" width="9.140625" style="58"/>
    <col min="14847" max="14847" width="12.85546875" style="58" customWidth="1"/>
    <col min="14848" max="14849" width="0" style="58" hidden="1" customWidth="1"/>
    <col min="14850" max="14850" width="18.28515625" style="58" customWidth="1"/>
    <col min="14851" max="14851" width="64.85546875" style="58" customWidth="1"/>
    <col min="14852" max="14855" width="9.140625" style="58"/>
    <col min="14856" max="14856" width="14.85546875" style="58" customWidth="1"/>
    <col min="14857" max="15100" width="9.140625" style="58"/>
    <col min="15101" max="15101" width="37.7109375" style="58" customWidth="1"/>
    <col min="15102" max="15102" width="9.140625" style="58"/>
    <col min="15103" max="15103" width="12.85546875" style="58" customWidth="1"/>
    <col min="15104" max="15105" width="0" style="58" hidden="1" customWidth="1"/>
    <col min="15106" max="15106" width="18.28515625" style="58" customWidth="1"/>
    <col min="15107" max="15107" width="64.85546875" style="58" customWidth="1"/>
    <col min="15108" max="15111" width="9.140625" style="58"/>
    <col min="15112" max="15112" width="14.85546875" style="58" customWidth="1"/>
    <col min="15113" max="15356" width="9.140625" style="58"/>
    <col min="15357" max="15357" width="37.7109375" style="58" customWidth="1"/>
    <col min="15358" max="15358" width="9.140625" style="58"/>
    <col min="15359" max="15359" width="12.85546875" style="58" customWidth="1"/>
    <col min="15360" max="15361" width="0" style="58" hidden="1" customWidth="1"/>
    <col min="15362" max="15362" width="18.28515625" style="58" customWidth="1"/>
    <col min="15363" max="15363" width="64.85546875" style="58" customWidth="1"/>
    <col min="15364" max="15367" width="9.140625" style="58"/>
    <col min="15368" max="15368" width="14.85546875" style="58" customWidth="1"/>
    <col min="15369" max="15612" width="9.140625" style="58"/>
    <col min="15613" max="15613" width="37.7109375" style="58" customWidth="1"/>
    <col min="15614" max="15614" width="9.140625" style="58"/>
    <col min="15615" max="15615" width="12.85546875" style="58" customWidth="1"/>
    <col min="15616" max="15617" width="0" style="58" hidden="1" customWidth="1"/>
    <col min="15618" max="15618" width="18.28515625" style="58" customWidth="1"/>
    <col min="15619" max="15619" width="64.85546875" style="58" customWidth="1"/>
    <col min="15620" max="15623" width="9.140625" style="58"/>
    <col min="15624" max="15624" width="14.85546875" style="58" customWidth="1"/>
    <col min="15625" max="15868" width="9.140625" style="58"/>
    <col min="15869" max="15869" width="37.7109375" style="58" customWidth="1"/>
    <col min="15870" max="15870" width="9.140625" style="58"/>
    <col min="15871" max="15871" width="12.85546875" style="58" customWidth="1"/>
    <col min="15872" max="15873" width="0" style="58" hidden="1" customWidth="1"/>
    <col min="15874" max="15874" width="18.28515625" style="58" customWidth="1"/>
    <col min="15875" max="15875" width="64.85546875" style="58" customWidth="1"/>
    <col min="15876" max="15879" width="9.140625" style="58"/>
    <col min="15880" max="15880" width="14.85546875" style="58" customWidth="1"/>
    <col min="15881" max="16124" width="9.140625" style="58"/>
    <col min="16125" max="16125" width="37.7109375" style="58" customWidth="1"/>
    <col min="16126" max="16126" width="9.140625" style="58"/>
    <col min="16127" max="16127" width="12.85546875" style="58" customWidth="1"/>
    <col min="16128" max="16129" width="0" style="58" hidden="1" customWidth="1"/>
    <col min="16130" max="16130" width="18.28515625" style="58" customWidth="1"/>
    <col min="16131" max="16131" width="64.85546875" style="58" customWidth="1"/>
    <col min="16132" max="16135" width="9.140625" style="58"/>
    <col min="16136" max="16136" width="14.85546875" style="58" customWidth="1"/>
    <col min="16137" max="16384" width="9.140625" style="58"/>
  </cols>
  <sheetData>
    <row r="1" spans="1:44" ht="18.75" x14ac:dyDescent="0.25">
      <c r="L1" s="37" t="s">
        <v>66</v>
      </c>
    </row>
    <row r="2" spans="1:44" ht="18.75" x14ac:dyDescent="0.3">
      <c r="L2" s="13" t="s">
        <v>8</v>
      </c>
    </row>
    <row r="3" spans="1:44" ht="18.75" x14ac:dyDescent="0.3">
      <c r="L3" s="13" t="s">
        <v>65</v>
      </c>
    </row>
    <row r="4" spans="1:44" ht="18.75" x14ac:dyDescent="0.3">
      <c r="K4" s="13"/>
    </row>
    <row r="5" spans="1:44" x14ac:dyDescent="0.25">
      <c r="A5" s="406" t="str">
        <f>'2. паспорт  ТП'!A4:S4</f>
        <v>Год раскрытия информации: 2022 год</v>
      </c>
      <c r="B5" s="406"/>
      <c r="C5" s="406"/>
      <c r="D5" s="406"/>
      <c r="E5" s="406"/>
      <c r="F5" s="406"/>
      <c r="G5" s="406"/>
      <c r="H5" s="406"/>
      <c r="I5" s="406"/>
      <c r="J5" s="406"/>
      <c r="K5" s="406"/>
      <c r="L5" s="406"/>
      <c r="M5" s="149"/>
      <c r="N5" s="149"/>
      <c r="O5" s="149"/>
      <c r="P5" s="149"/>
      <c r="Q5" s="149"/>
      <c r="R5" s="149"/>
      <c r="S5" s="149"/>
      <c r="T5" s="149"/>
      <c r="U5" s="149"/>
      <c r="V5" s="149"/>
      <c r="W5" s="149"/>
      <c r="X5" s="149"/>
      <c r="Y5" s="149"/>
      <c r="Z5" s="149"/>
      <c r="AA5" s="149"/>
      <c r="AB5" s="149"/>
      <c r="AC5" s="149"/>
      <c r="AD5" s="149"/>
      <c r="AE5" s="149"/>
      <c r="AF5" s="149"/>
      <c r="AG5" s="149"/>
      <c r="AH5" s="149"/>
      <c r="AI5" s="149"/>
      <c r="AJ5" s="149"/>
      <c r="AK5" s="149"/>
      <c r="AL5" s="149"/>
      <c r="AM5" s="149"/>
      <c r="AN5" s="149"/>
      <c r="AO5" s="149"/>
      <c r="AP5" s="149"/>
      <c r="AQ5" s="149"/>
      <c r="AR5" s="149"/>
    </row>
    <row r="6" spans="1:44" ht="18.75" x14ac:dyDescent="0.3">
      <c r="K6" s="13"/>
    </row>
    <row r="7" spans="1:44" ht="18.75" x14ac:dyDescent="0.25">
      <c r="A7" s="419" t="s">
        <v>7</v>
      </c>
      <c r="B7" s="419"/>
      <c r="C7" s="419"/>
      <c r="D7" s="419"/>
      <c r="E7" s="419"/>
      <c r="F7" s="419"/>
      <c r="G7" s="419"/>
      <c r="H7" s="419"/>
      <c r="I7" s="419"/>
      <c r="J7" s="419"/>
      <c r="K7" s="419"/>
      <c r="L7" s="419"/>
    </row>
    <row r="8" spans="1:44" ht="18.75" x14ac:dyDescent="0.25">
      <c r="A8" s="419"/>
      <c r="B8" s="419"/>
      <c r="C8" s="419"/>
      <c r="D8" s="419"/>
      <c r="E8" s="419"/>
      <c r="F8" s="419"/>
      <c r="G8" s="419"/>
      <c r="H8" s="419"/>
      <c r="I8" s="419"/>
      <c r="J8" s="419"/>
      <c r="K8" s="419"/>
      <c r="L8" s="419"/>
    </row>
    <row r="9" spans="1:44" x14ac:dyDescent="0.25">
      <c r="A9" s="414" t="str">
        <f>'1. паспорт местоположение'!A9:C9</f>
        <v>Акционерное общество "Янтарьэнерго" ДЗО  ПАО "Россети"</v>
      </c>
      <c r="B9" s="414"/>
      <c r="C9" s="414"/>
      <c r="D9" s="414"/>
      <c r="E9" s="414"/>
      <c r="F9" s="414"/>
      <c r="G9" s="414"/>
      <c r="H9" s="414"/>
      <c r="I9" s="414"/>
      <c r="J9" s="414"/>
      <c r="K9" s="414"/>
      <c r="L9" s="414"/>
    </row>
    <row r="10" spans="1:44" x14ac:dyDescent="0.25">
      <c r="A10" s="415" t="s">
        <v>6</v>
      </c>
      <c r="B10" s="415"/>
      <c r="C10" s="415"/>
      <c r="D10" s="415"/>
      <c r="E10" s="415"/>
      <c r="F10" s="415"/>
      <c r="G10" s="415"/>
      <c r="H10" s="415"/>
      <c r="I10" s="415"/>
      <c r="J10" s="415"/>
      <c r="K10" s="415"/>
      <c r="L10" s="415"/>
    </row>
    <row r="11" spans="1:44" ht="18.75" x14ac:dyDescent="0.25">
      <c r="A11" s="419"/>
      <c r="B11" s="419"/>
      <c r="C11" s="419"/>
      <c r="D11" s="419"/>
      <c r="E11" s="419"/>
      <c r="F11" s="419"/>
      <c r="G11" s="419"/>
      <c r="H11" s="419"/>
      <c r="I11" s="419"/>
      <c r="J11" s="419"/>
      <c r="K11" s="419"/>
      <c r="L11" s="419"/>
    </row>
    <row r="12" spans="1:44" x14ac:dyDescent="0.25">
      <c r="A12" s="414" t="str">
        <f>'1. паспорт местоположение'!A12:C12</f>
        <v>L_140-159</v>
      </c>
      <c r="B12" s="414"/>
      <c r="C12" s="414"/>
      <c r="D12" s="414"/>
      <c r="E12" s="414"/>
      <c r="F12" s="414"/>
      <c r="G12" s="414"/>
      <c r="H12" s="414"/>
      <c r="I12" s="414"/>
      <c r="J12" s="414"/>
      <c r="K12" s="414"/>
      <c r="L12" s="414"/>
    </row>
    <row r="13" spans="1:44" x14ac:dyDescent="0.25">
      <c r="A13" s="415" t="s">
        <v>5</v>
      </c>
      <c r="B13" s="415"/>
      <c r="C13" s="415"/>
      <c r="D13" s="415"/>
      <c r="E13" s="415"/>
      <c r="F13" s="415"/>
      <c r="G13" s="415"/>
      <c r="H13" s="415"/>
      <c r="I13" s="415"/>
      <c r="J13" s="415"/>
      <c r="K13" s="415"/>
      <c r="L13" s="415"/>
    </row>
    <row r="14" spans="1:44" ht="18.75" x14ac:dyDescent="0.25">
      <c r="A14" s="420"/>
      <c r="B14" s="420"/>
      <c r="C14" s="420"/>
      <c r="D14" s="420"/>
      <c r="E14" s="420"/>
      <c r="F14" s="420"/>
      <c r="G14" s="420"/>
      <c r="H14" s="420"/>
      <c r="I14" s="420"/>
      <c r="J14" s="420"/>
      <c r="K14" s="420"/>
      <c r="L14" s="420"/>
    </row>
    <row r="15" spans="1:44" x14ac:dyDescent="0.25">
      <c r="A15" s="414" t="str">
        <f>'1. паспорт местоположение'!A15</f>
        <v>Приобретение электросетевого комплекса по ул.Невского,п.Лесной, Зеленоградского р-на, Калининградской обл.</v>
      </c>
      <c r="B15" s="414"/>
      <c r="C15" s="414"/>
      <c r="D15" s="414"/>
      <c r="E15" s="414"/>
      <c r="F15" s="414"/>
      <c r="G15" s="414"/>
      <c r="H15" s="414"/>
      <c r="I15" s="414"/>
      <c r="J15" s="414"/>
      <c r="K15" s="414"/>
      <c r="L15" s="414"/>
    </row>
    <row r="16" spans="1:44" x14ac:dyDescent="0.25">
      <c r="A16" s="415" t="s">
        <v>4</v>
      </c>
      <c r="B16" s="415"/>
      <c r="C16" s="415"/>
      <c r="D16" s="415"/>
      <c r="E16" s="415"/>
      <c r="F16" s="415"/>
      <c r="G16" s="415"/>
      <c r="H16" s="415"/>
      <c r="I16" s="415"/>
      <c r="J16" s="415"/>
      <c r="K16" s="415"/>
      <c r="L16" s="415"/>
    </row>
    <row r="17" spans="1:12" ht="15.75" customHeight="1" x14ac:dyDescent="0.25">
      <c r="L17" s="87"/>
    </row>
    <row r="18" spans="1:12" x14ac:dyDescent="0.25">
      <c r="K18" s="86"/>
    </row>
    <row r="19" spans="1:12" ht="15.75" customHeight="1" x14ac:dyDescent="0.25">
      <c r="A19" s="478" t="s">
        <v>472</v>
      </c>
      <c r="B19" s="478"/>
      <c r="C19" s="478"/>
      <c r="D19" s="478"/>
      <c r="E19" s="478"/>
      <c r="F19" s="478"/>
      <c r="G19" s="478"/>
      <c r="H19" s="478"/>
      <c r="I19" s="478"/>
      <c r="J19" s="478"/>
      <c r="K19" s="478"/>
      <c r="L19" s="478"/>
    </row>
    <row r="20" spans="1:12" x14ac:dyDescent="0.25">
      <c r="A20" s="60"/>
      <c r="B20" s="60"/>
      <c r="C20" s="85"/>
      <c r="D20" s="85"/>
      <c r="E20" s="85"/>
      <c r="F20" s="85"/>
      <c r="G20" s="85"/>
      <c r="H20" s="85"/>
      <c r="I20" s="85"/>
      <c r="J20" s="85"/>
      <c r="K20" s="85"/>
      <c r="L20" s="85"/>
    </row>
    <row r="21" spans="1:12" ht="28.5" customHeight="1" x14ac:dyDescent="0.25">
      <c r="A21" s="479" t="s">
        <v>216</v>
      </c>
      <c r="B21" s="479" t="s">
        <v>215</v>
      </c>
      <c r="C21" s="485" t="s">
        <v>404</v>
      </c>
      <c r="D21" s="485"/>
      <c r="E21" s="485"/>
      <c r="F21" s="485"/>
      <c r="G21" s="485"/>
      <c r="H21" s="485"/>
      <c r="I21" s="480" t="s">
        <v>214</v>
      </c>
      <c r="J21" s="482" t="s">
        <v>406</v>
      </c>
      <c r="K21" s="479" t="s">
        <v>213</v>
      </c>
      <c r="L21" s="481" t="s">
        <v>405</v>
      </c>
    </row>
    <row r="22" spans="1:12" ht="58.5" customHeight="1" x14ac:dyDescent="0.25">
      <c r="A22" s="479"/>
      <c r="B22" s="479"/>
      <c r="C22" s="486" t="s">
        <v>2</v>
      </c>
      <c r="D22" s="486"/>
      <c r="E22" s="487" t="s">
        <v>516</v>
      </c>
      <c r="F22" s="488"/>
      <c r="G22" s="487" t="s">
        <v>530</v>
      </c>
      <c r="H22" s="488"/>
      <c r="I22" s="480"/>
      <c r="J22" s="483"/>
      <c r="K22" s="479"/>
      <c r="L22" s="481"/>
    </row>
    <row r="23" spans="1:12" ht="31.5" x14ac:dyDescent="0.25">
      <c r="A23" s="479"/>
      <c r="B23" s="479"/>
      <c r="C23" s="84" t="s">
        <v>212</v>
      </c>
      <c r="D23" s="84" t="s">
        <v>211</v>
      </c>
      <c r="E23" s="84" t="s">
        <v>212</v>
      </c>
      <c r="F23" s="84" t="s">
        <v>211</v>
      </c>
      <c r="G23" s="84" t="s">
        <v>212</v>
      </c>
      <c r="H23" s="84" t="s">
        <v>211</v>
      </c>
      <c r="I23" s="480"/>
      <c r="J23" s="484"/>
      <c r="K23" s="479"/>
      <c r="L23" s="481"/>
    </row>
    <row r="24" spans="1:12" x14ac:dyDescent="0.25">
      <c r="A24" s="66">
        <v>1</v>
      </c>
      <c r="B24" s="66">
        <v>2</v>
      </c>
      <c r="C24" s="84">
        <v>3</v>
      </c>
      <c r="D24" s="84">
        <v>4</v>
      </c>
      <c r="E24" s="84">
        <v>5</v>
      </c>
      <c r="F24" s="84">
        <v>6</v>
      </c>
      <c r="G24" s="84">
        <v>7</v>
      </c>
      <c r="H24" s="84">
        <v>8</v>
      </c>
      <c r="I24" s="84">
        <v>9</v>
      </c>
      <c r="J24" s="84">
        <v>10</v>
      </c>
      <c r="K24" s="84">
        <v>11</v>
      </c>
      <c r="L24" s="84">
        <v>12</v>
      </c>
    </row>
    <row r="25" spans="1:12" x14ac:dyDescent="0.25">
      <c r="A25" s="79">
        <v>1</v>
      </c>
      <c r="B25" s="80" t="s">
        <v>210</v>
      </c>
      <c r="C25" s="80"/>
      <c r="D25" s="82"/>
      <c r="E25" s="82"/>
      <c r="F25" s="82"/>
      <c r="G25" s="82"/>
      <c r="H25" s="82"/>
      <c r="I25" s="82"/>
      <c r="J25" s="82"/>
      <c r="K25" s="77"/>
      <c r="L25" s="96"/>
    </row>
    <row r="26" spans="1:12" ht="21.75" customHeight="1" x14ac:dyDescent="0.25">
      <c r="A26" s="79" t="s">
        <v>209</v>
      </c>
      <c r="B26" s="83" t="s">
        <v>411</v>
      </c>
      <c r="C26" s="213" t="s">
        <v>515</v>
      </c>
      <c r="D26" s="214" t="s">
        <v>515</v>
      </c>
      <c r="E26" s="215" t="s">
        <v>507</v>
      </c>
      <c r="F26" s="215" t="s">
        <v>507</v>
      </c>
      <c r="G26" s="215" t="s">
        <v>507</v>
      </c>
      <c r="H26" s="215" t="s">
        <v>507</v>
      </c>
      <c r="I26" s="215"/>
      <c r="J26" s="215"/>
      <c r="K26" s="77"/>
      <c r="L26" s="77"/>
    </row>
    <row r="27" spans="1:12" s="62" customFormat="1" ht="39" customHeight="1" x14ac:dyDescent="0.25">
      <c r="A27" s="79" t="s">
        <v>208</v>
      </c>
      <c r="B27" s="83" t="s">
        <v>413</v>
      </c>
      <c r="C27" s="213" t="s">
        <v>515</v>
      </c>
      <c r="D27" s="214" t="s">
        <v>515</v>
      </c>
      <c r="E27" s="215" t="s">
        <v>507</v>
      </c>
      <c r="F27" s="215" t="s">
        <v>507</v>
      </c>
      <c r="G27" s="215" t="s">
        <v>507</v>
      </c>
      <c r="H27" s="215" t="s">
        <v>507</v>
      </c>
      <c r="I27" s="215"/>
      <c r="J27" s="215"/>
      <c r="K27" s="77"/>
      <c r="L27" s="77"/>
    </row>
    <row r="28" spans="1:12" s="62" customFormat="1" ht="70.5" customHeight="1" x14ac:dyDescent="0.25">
      <c r="A28" s="79" t="s">
        <v>412</v>
      </c>
      <c r="B28" s="83" t="s">
        <v>417</v>
      </c>
      <c r="C28" s="213" t="s">
        <v>515</v>
      </c>
      <c r="D28" s="214" t="s">
        <v>515</v>
      </c>
      <c r="E28" s="215" t="s">
        <v>507</v>
      </c>
      <c r="F28" s="215" t="s">
        <v>507</v>
      </c>
      <c r="G28" s="215" t="s">
        <v>507</v>
      </c>
      <c r="H28" s="215" t="s">
        <v>507</v>
      </c>
      <c r="I28" s="215"/>
      <c r="J28" s="215"/>
      <c r="K28" s="77"/>
      <c r="L28" s="77"/>
    </row>
    <row r="29" spans="1:12" s="62" customFormat="1" ht="54" customHeight="1" x14ac:dyDescent="0.25">
      <c r="A29" s="79" t="s">
        <v>207</v>
      </c>
      <c r="B29" s="83" t="s">
        <v>416</v>
      </c>
      <c r="C29" s="213" t="s">
        <v>515</v>
      </c>
      <c r="D29" s="214" t="s">
        <v>515</v>
      </c>
      <c r="E29" s="215" t="s">
        <v>507</v>
      </c>
      <c r="F29" s="215" t="s">
        <v>507</v>
      </c>
      <c r="G29" s="215" t="s">
        <v>507</v>
      </c>
      <c r="H29" s="215" t="s">
        <v>507</v>
      </c>
      <c r="I29" s="215"/>
      <c r="J29" s="215"/>
      <c r="K29" s="77"/>
      <c r="L29" s="77"/>
    </row>
    <row r="30" spans="1:12" s="62" customFormat="1" ht="42" customHeight="1" x14ac:dyDescent="0.25">
      <c r="A30" s="79" t="s">
        <v>206</v>
      </c>
      <c r="B30" s="83" t="s">
        <v>418</v>
      </c>
      <c r="C30" s="213" t="s">
        <v>515</v>
      </c>
      <c r="D30" s="214" t="s">
        <v>515</v>
      </c>
      <c r="E30" s="215" t="s">
        <v>507</v>
      </c>
      <c r="F30" s="215" t="s">
        <v>507</v>
      </c>
      <c r="G30" s="215" t="s">
        <v>507</v>
      </c>
      <c r="H30" s="215" t="s">
        <v>507</v>
      </c>
      <c r="I30" s="215"/>
      <c r="J30" s="215"/>
      <c r="K30" s="77"/>
      <c r="L30" s="77"/>
    </row>
    <row r="31" spans="1:12" s="62" customFormat="1" ht="37.5" customHeight="1" x14ac:dyDescent="0.25">
      <c r="A31" s="79" t="s">
        <v>205</v>
      </c>
      <c r="B31" s="78" t="s">
        <v>414</v>
      </c>
      <c r="C31" s="213" t="s">
        <v>515</v>
      </c>
      <c r="D31" s="214" t="s">
        <v>515</v>
      </c>
      <c r="E31" s="215" t="s">
        <v>507</v>
      </c>
      <c r="F31" s="215" t="s">
        <v>507</v>
      </c>
      <c r="G31" s="215" t="s">
        <v>507</v>
      </c>
      <c r="H31" s="215" t="s">
        <v>507</v>
      </c>
      <c r="I31" s="215"/>
      <c r="J31" s="215"/>
      <c r="K31" s="77"/>
      <c r="L31" s="77"/>
    </row>
    <row r="32" spans="1:12" s="62" customFormat="1" ht="31.5" x14ac:dyDescent="0.25">
      <c r="A32" s="79" t="s">
        <v>203</v>
      </c>
      <c r="B32" s="78" t="s">
        <v>419</v>
      </c>
      <c r="C32" s="213" t="s">
        <v>515</v>
      </c>
      <c r="D32" s="214" t="s">
        <v>515</v>
      </c>
      <c r="E32" s="215" t="s">
        <v>507</v>
      </c>
      <c r="F32" s="215" t="s">
        <v>507</v>
      </c>
      <c r="G32" s="215" t="s">
        <v>507</v>
      </c>
      <c r="H32" s="215" t="s">
        <v>507</v>
      </c>
      <c r="I32" s="215"/>
      <c r="J32" s="215"/>
      <c r="K32" s="77"/>
      <c r="L32" s="77"/>
    </row>
    <row r="33" spans="1:12" s="62" customFormat="1" ht="37.5" customHeight="1" x14ac:dyDescent="0.25">
      <c r="A33" s="79" t="s">
        <v>430</v>
      </c>
      <c r="B33" s="78" t="s">
        <v>348</v>
      </c>
      <c r="C33" s="213" t="s">
        <v>515</v>
      </c>
      <c r="D33" s="214" t="s">
        <v>515</v>
      </c>
      <c r="E33" s="215" t="s">
        <v>507</v>
      </c>
      <c r="F33" s="215" t="s">
        <v>507</v>
      </c>
      <c r="G33" s="215" t="s">
        <v>507</v>
      </c>
      <c r="H33" s="215" t="s">
        <v>507</v>
      </c>
      <c r="I33" s="215"/>
      <c r="J33" s="215"/>
      <c r="K33" s="77"/>
      <c r="L33" s="77"/>
    </row>
    <row r="34" spans="1:12" s="62" customFormat="1" ht="47.25" customHeight="1" x14ac:dyDescent="0.25">
      <c r="A34" s="79" t="s">
        <v>431</v>
      </c>
      <c r="B34" s="78" t="s">
        <v>423</v>
      </c>
      <c r="C34" s="213" t="s">
        <v>515</v>
      </c>
      <c r="D34" s="214" t="s">
        <v>515</v>
      </c>
      <c r="E34" s="215" t="s">
        <v>507</v>
      </c>
      <c r="F34" s="215" t="s">
        <v>507</v>
      </c>
      <c r="G34" s="215" t="s">
        <v>507</v>
      </c>
      <c r="H34" s="215" t="s">
        <v>507</v>
      </c>
      <c r="I34" s="215"/>
      <c r="J34" s="215"/>
      <c r="K34" s="81"/>
      <c r="L34" s="77"/>
    </row>
    <row r="35" spans="1:12" s="62" customFormat="1" ht="49.5" customHeight="1" x14ac:dyDescent="0.25">
      <c r="A35" s="79" t="s">
        <v>432</v>
      </c>
      <c r="B35" s="78" t="s">
        <v>204</v>
      </c>
      <c r="C35" s="213" t="s">
        <v>515</v>
      </c>
      <c r="D35" s="214" t="s">
        <v>515</v>
      </c>
      <c r="E35" s="215" t="s">
        <v>507</v>
      </c>
      <c r="F35" s="215" t="s">
        <v>507</v>
      </c>
      <c r="G35" s="215" t="s">
        <v>507</v>
      </c>
      <c r="H35" s="215" t="s">
        <v>507</v>
      </c>
      <c r="I35" s="215"/>
      <c r="J35" s="215"/>
      <c r="K35" s="81"/>
      <c r="L35" s="77"/>
    </row>
    <row r="36" spans="1:12" ht="37.5" customHeight="1" x14ac:dyDescent="0.25">
      <c r="A36" s="79" t="s">
        <v>433</v>
      </c>
      <c r="B36" s="78" t="s">
        <v>415</v>
      </c>
      <c r="C36" s="213" t="s">
        <v>515</v>
      </c>
      <c r="D36" s="217" t="s">
        <v>515</v>
      </c>
      <c r="E36" s="215" t="s">
        <v>507</v>
      </c>
      <c r="F36" s="215" t="s">
        <v>507</v>
      </c>
      <c r="G36" s="215" t="s">
        <v>507</v>
      </c>
      <c r="H36" s="215" t="s">
        <v>507</v>
      </c>
      <c r="I36" s="215"/>
      <c r="J36" s="215"/>
      <c r="K36" s="77"/>
      <c r="L36" s="77"/>
    </row>
    <row r="37" spans="1:12" x14ac:dyDescent="0.25">
      <c r="A37" s="79" t="s">
        <v>434</v>
      </c>
      <c r="B37" s="78" t="s">
        <v>202</v>
      </c>
      <c r="C37" s="213" t="s">
        <v>515</v>
      </c>
      <c r="D37" s="217" t="s">
        <v>515</v>
      </c>
      <c r="E37" s="215" t="s">
        <v>507</v>
      </c>
      <c r="F37" s="215" t="s">
        <v>507</v>
      </c>
      <c r="G37" s="215" t="s">
        <v>507</v>
      </c>
      <c r="H37" s="215" t="s">
        <v>507</v>
      </c>
      <c r="I37" s="215"/>
      <c r="J37" s="215"/>
      <c r="K37" s="77"/>
      <c r="L37" s="77"/>
    </row>
    <row r="38" spans="1:12" x14ac:dyDescent="0.25">
      <c r="A38" s="79" t="s">
        <v>435</v>
      </c>
      <c r="B38" s="80" t="s">
        <v>201</v>
      </c>
      <c r="C38" s="213"/>
      <c r="D38" s="217"/>
      <c r="E38" s="215"/>
      <c r="F38" s="219"/>
      <c r="G38" s="215"/>
      <c r="H38" s="219"/>
      <c r="I38" s="218"/>
      <c r="J38" s="218"/>
      <c r="K38" s="77"/>
      <c r="L38" s="77"/>
    </row>
    <row r="39" spans="1:12" ht="63" x14ac:dyDescent="0.25">
      <c r="A39" s="79">
        <v>2</v>
      </c>
      <c r="B39" s="78" t="s">
        <v>420</v>
      </c>
      <c r="C39" s="220" t="s">
        <v>515</v>
      </c>
      <c r="D39" s="217" t="s">
        <v>515</v>
      </c>
      <c r="E39" s="215" t="s">
        <v>507</v>
      </c>
      <c r="F39" s="215" t="s">
        <v>507</v>
      </c>
      <c r="G39" s="215" t="s">
        <v>507</v>
      </c>
      <c r="H39" s="215" t="s">
        <v>507</v>
      </c>
      <c r="I39" s="215"/>
      <c r="J39" s="215"/>
      <c r="K39" s="77"/>
      <c r="L39" s="77"/>
    </row>
    <row r="40" spans="1:12" ht="33.75" customHeight="1" x14ac:dyDescent="0.25">
      <c r="A40" s="79" t="s">
        <v>200</v>
      </c>
      <c r="B40" s="78" t="s">
        <v>422</v>
      </c>
      <c r="C40" s="213" t="s">
        <v>515</v>
      </c>
      <c r="D40" s="217" t="s">
        <v>515</v>
      </c>
      <c r="E40" s="216" t="s">
        <v>507</v>
      </c>
      <c r="F40" s="216" t="s">
        <v>507</v>
      </c>
      <c r="G40" s="216" t="s">
        <v>507</v>
      </c>
      <c r="H40" s="216" t="s">
        <v>507</v>
      </c>
      <c r="I40" s="215"/>
      <c r="J40" s="215"/>
      <c r="K40" s="77"/>
      <c r="L40" s="77"/>
    </row>
    <row r="41" spans="1:12" ht="63" customHeight="1" x14ac:dyDescent="0.25">
      <c r="A41" s="79" t="s">
        <v>199</v>
      </c>
      <c r="B41" s="80" t="s">
        <v>502</v>
      </c>
      <c r="C41" s="213"/>
      <c r="D41" s="217"/>
      <c r="E41" s="216"/>
      <c r="F41" s="216"/>
      <c r="G41" s="216"/>
      <c r="H41" s="216"/>
      <c r="I41" s="194"/>
      <c r="J41" s="194"/>
      <c r="K41" s="77"/>
      <c r="L41" s="77"/>
    </row>
    <row r="42" spans="1:12" ht="58.5" customHeight="1" x14ac:dyDescent="0.25">
      <c r="A42" s="79">
        <v>3</v>
      </c>
      <c r="B42" s="78" t="s">
        <v>421</v>
      </c>
      <c r="C42" s="220" t="s">
        <v>515</v>
      </c>
      <c r="D42" s="217" t="s">
        <v>515</v>
      </c>
      <c r="E42" s="215" t="s">
        <v>507</v>
      </c>
      <c r="F42" s="215" t="s">
        <v>507</v>
      </c>
      <c r="G42" s="215" t="s">
        <v>507</v>
      </c>
      <c r="H42" s="215" t="s">
        <v>507</v>
      </c>
      <c r="I42" s="215"/>
      <c r="J42" s="215"/>
      <c r="K42" s="77"/>
      <c r="L42" s="77"/>
    </row>
    <row r="43" spans="1:12" ht="34.5" customHeight="1" x14ac:dyDescent="0.25">
      <c r="A43" s="79" t="s">
        <v>198</v>
      </c>
      <c r="B43" s="78" t="s">
        <v>196</v>
      </c>
      <c r="C43" s="213" t="s">
        <v>515</v>
      </c>
      <c r="D43" s="217" t="s">
        <v>515</v>
      </c>
      <c r="E43" s="215" t="s">
        <v>507</v>
      </c>
      <c r="F43" s="215" t="s">
        <v>507</v>
      </c>
      <c r="G43" s="215" t="s">
        <v>507</v>
      </c>
      <c r="H43" s="215" t="s">
        <v>507</v>
      </c>
      <c r="I43" s="215"/>
      <c r="J43" s="215"/>
      <c r="K43" s="77"/>
      <c r="L43" s="77"/>
    </row>
    <row r="44" spans="1:12" ht="24.75" customHeight="1" x14ac:dyDescent="0.25">
      <c r="A44" s="79" t="s">
        <v>197</v>
      </c>
      <c r="B44" s="78" t="s">
        <v>194</v>
      </c>
      <c r="C44" s="213" t="s">
        <v>515</v>
      </c>
      <c r="D44" s="217" t="s">
        <v>515</v>
      </c>
      <c r="E44" s="215" t="s">
        <v>507</v>
      </c>
      <c r="F44" s="215" t="s">
        <v>507</v>
      </c>
      <c r="G44" s="215" t="s">
        <v>507</v>
      </c>
      <c r="H44" s="215" t="s">
        <v>507</v>
      </c>
      <c r="I44" s="215"/>
      <c r="J44" s="215"/>
      <c r="K44" s="77"/>
      <c r="L44" s="77"/>
    </row>
    <row r="45" spans="1:12" ht="90.75" customHeight="1" x14ac:dyDescent="0.25">
      <c r="A45" s="79" t="s">
        <v>195</v>
      </c>
      <c r="B45" s="78" t="s">
        <v>426</v>
      </c>
      <c r="C45" s="213" t="s">
        <v>515</v>
      </c>
      <c r="D45" s="217" t="s">
        <v>515</v>
      </c>
      <c r="E45" s="216" t="s">
        <v>507</v>
      </c>
      <c r="F45" s="216" t="s">
        <v>507</v>
      </c>
      <c r="G45" s="216" t="s">
        <v>507</v>
      </c>
      <c r="H45" s="216" t="s">
        <v>507</v>
      </c>
      <c r="I45" s="215"/>
      <c r="J45" s="215"/>
      <c r="K45" s="77"/>
      <c r="L45" s="77"/>
    </row>
    <row r="46" spans="1:12" ht="167.25" customHeight="1" x14ac:dyDescent="0.25">
      <c r="A46" s="79" t="s">
        <v>193</v>
      </c>
      <c r="B46" s="78" t="s">
        <v>424</v>
      </c>
      <c r="C46" s="213" t="s">
        <v>515</v>
      </c>
      <c r="D46" s="217" t="s">
        <v>515</v>
      </c>
      <c r="E46" s="216" t="s">
        <v>507</v>
      </c>
      <c r="F46" s="216" t="s">
        <v>507</v>
      </c>
      <c r="G46" s="216" t="s">
        <v>507</v>
      </c>
      <c r="H46" s="216" t="s">
        <v>507</v>
      </c>
      <c r="I46" s="215"/>
      <c r="J46" s="215"/>
      <c r="K46" s="77"/>
      <c r="L46" s="77"/>
    </row>
    <row r="47" spans="1:12" ht="30.75" customHeight="1" x14ac:dyDescent="0.25">
      <c r="A47" s="79" t="s">
        <v>191</v>
      </c>
      <c r="B47" s="78" t="s">
        <v>192</v>
      </c>
      <c r="C47" s="213" t="s">
        <v>515</v>
      </c>
      <c r="D47" s="217" t="s">
        <v>515</v>
      </c>
      <c r="E47" s="215" t="s">
        <v>507</v>
      </c>
      <c r="F47" s="215" t="s">
        <v>507</v>
      </c>
      <c r="G47" s="215" t="s">
        <v>507</v>
      </c>
      <c r="H47" s="215" t="s">
        <v>507</v>
      </c>
      <c r="I47" s="215"/>
      <c r="J47" s="215"/>
      <c r="K47" s="77"/>
      <c r="L47" s="77"/>
    </row>
    <row r="48" spans="1:12" ht="37.5" customHeight="1" x14ac:dyDescent="0.25">
      <c r="A48" s="79" t="s">
        <v>436</v>
      </c>
      <c r="B48" s="80" t="s">
        <v>190</v>
      </c>
      <c r="C48" s="213"/>
      <c r="D48" s="217"/>
      <c r="E48" s="216"/>
      <c r="F48" s="221"/>
      <c r="G48" s="216"/>
      <c r="H48" s="221"/>
      <c r="I48" s="194"/>
      <c r="J48" s="194"/>
      <c r="K48" s="77"/>
      <c r="L48" s="77"/>
    </row>
    <row r="49" spans="1:12" ht="35.25" customHeight="1" x14ac:dyDescent="0.25">
      <c r="A49" s="79">
        <v>4</v>
      </c>
      <c r="B49" s="78" t="s">
        <v>188</v>
      </c>
      <c r="C49" s="220" t="s">
        <v>515</v>
      </c>
      <c r="D49" s="217" t="s">
        <v>515</v>
      </c>
      <c r="E49" s="215" t="s">
        <v>507</v>
      </c>
      <c r="F49" s="215" t="s">
        <v>507</v>
      </c>
      <c r="G49" s="215" t="s">
        <v>507</v>
      </c>
      <c r="H49" s="215" t="s">
        <v>507</v>
      </c>
      <c r="I49" s="215"/>
      <c r="J49" s="215"/>
      <c r="K49" s="77"/>
      <c r="L49" s="77"/>
    </row>
    <row r="50" spans="1:12" ht="86.25" customHeight="1" x14ac:dyDescent="0.25">
      <c r="A50" s="79" t="s">
        <v>189</v>
      </c>
      <c r="B50" s="78" t="s">
        <v>425</v>
      </c>
      <c r="C50" s="220" t="s">
        <v>515</v>
      </c>
      <c r="D50" s="217" t="s">
        <v>515</v>
      </c>
      <c r="E50" s="215" t="s">
        <v>507</v>
      </c>
      <c r="F50" s="215" t="s">
        <v>507</v>
      </c>
      <c r="G50" s="215" t="s">
        <v>507</v>
      </c>
      <c r="H50" s="215" t="s">
        <v>507</v>
      </c>
      <c r="I50" s="215"/>
      <c r="J50" s="215"/>
      <c r="K50" s="77"/>
      <c r="L50" s="77"/>
    </row>
    <row r="51" spans="1:12" ht="77.25" customHeight="1" x14ac:dyDescent="0.25">
      <c r="A51" s="79" t="s">
        <v>187</v>
      </c>
      <c r="B51" s="78" t="s">
        <v>427</v>
      </c>
      <c r="C51" s="213" t="s">
        <v>515</v>
      </c>
      <c r="D51" s="217" t="s">
        <v>515</v>
      </c>
      <c r="E51" s="215" t="s">
        <v>507</v>
      </c>
      <c r="F51" s="215" t="s">
        <v>507</v>
      </c>
      <c r="G51" s="215" t="s">
        <v>507</v>
      </c>
      <c r="H51" s="215" t="s">
        <v>507</v>
      </c>
      <c r="I51" s="215"/>
      <c r="J51" s="215"/>
      <c r="K51" s="77"/>
      <c r="L51" s="77"/>
    </row>
    <row r="52" spans="1:12" ht="71.25" customHeight="1" x14ac:dyDescent="0.25">
      <c r="A52" s="79" t="s">
        <v>185</v>
      </c>
      <c r="B52" s="78" t="s">
        <v>186</v>
      </c>
      <c r="C52" s="213" t="s">
        <v>515</v>
      </c>
      <c r="D52" s="217" t="s">
        <v>515</v>
      </c>
      <c r="E52" s="215" t="s">
        <v>507</v>
      </c>
      <c r="F52" s="215" t="s">
        <v>507</v>
      </c>
      <c r="G52" s="215" t="s">
        <v>507</v>
      </c>
      <c r="H52" s="215" t="s">
        <v>507</v>
      </c>
      <c r="I52" s="215"/>
      <c r="J52" s="215"/>
      <c r="K52" s="77"/>
      <c r="L52" s="77"/>
    </row>
    <row r="53" spans="1:12" ht="48" customHeight="1" x14ac:dyDescent="0.25">
      <c r="A53" s="79" t="s">
        <v>183</v>
      </c>
      <c r="B53" s="137" t="s">
        <v>428</v>
      </c>
      <c r="C53" s="213" t="s">
        <v>515</v>
      </c>
      <c r="D53" s="217" t="s">
        <v>515</v>
      </c>
      <c r="E53" s="248">
        <v>44409</v>
      </c>
      <c r="F53" s="248">
        <v>44439</v>
      </c>
      <c r="G53" s="248">
        <v>43496</v>
      </c>
      <c r="H53" s="248">
        <v>43496</v>
      </c>
      <c r="I53" s="217">
        <v>100</v>
      </c>
      <c r="J53" s="217"/>
      <c r="K53" s="77"/>
      <c r="L53" s="77"/>
    </row>
    <row r="54" spans="1:12" ht="46.5" customHeight="1" x14ac:dyDescent="0.25">
      <c r="A54" s="79" t="s">
        <v>429</v>
      </c>
      <c r="B54" s="78" t="s">
        <v>184</v>
      </c>
      <c r="C54" s="213" t="s">
        <v>515</v>
      </c>
      <c r="D54" s="217" t="s">
        <v>515</v>
      </c>
      <c r="E54" s="215" t="s">
        <v>507</v>
      </c>
      <c r="F54" s="215" t="s">
        <v>507</v>
      </c>
      <c r="G54" s="215" t="s">
        <v>507</v>
      </c>
      <c r="H54" s="215" t="s">
        <v>507</v>
      </c>
      <c r="I54" s="215"/>
      <c r="J54" s="215"/>
      <c r="K54" s="77"/>
      <c r="L54" s="77"/>
    </row>
  </sheetData>
  <mergeCells count="22">
    <mergeCell ref="A21:A23"/>
    <mergeCell ref="B21:B23"/>
    <mergeCell ref="I21:I23"/>
    <mergeCell ref="K21:K23"/>
    <mergeCell ref="L21:L23"/>
    <mergeCell ref="J21:J23"/>
    <mergeCell ref="C21:H21"/>
    <mergeCell ref="C22:D22"/>
    <mergeCell ref="G22:H22"/>
    <mergeCell ref="E22:F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2018-12-24T14:22:49Z</cp:lastPrinted>
  <dcterms:created xsi:type="dcterms:W3CDTF">2015-08-16T15:31:05Z</dcterms:created>
  <dcterms:modified xsi:type="dcterms:W3CDTF">2022-02-11T12:24:34Z</dcterms:modified>
</cp:coreProperties>
</file>